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0835" windowHeight="8220"/>
  </bookViews>
  <sheets>
    <sheet name="Ratos innehav" sheetId="1" r:id="rId1"/>
  </sheets>
  <externalReferences>
    <externalReference r:id="rId2"/>
  </externalReferences>
  <definedNames>
    <definedName name="_Key1" localSheetId="0" hidden="1">#REF!</definedName>
    <definedName name="_Order1" hidden="1">255</definedName>
    <definedName name="_Sort" localSheetId="0" hidden="1">#REF!</definedName>
    <definedName name="A">#REF!</definedName>
    <definedName name="andel" localSheetId="0">[1]Meny!$I$29</definedName>
    <definedName name="andel">[1]Meny!$I$29</definedName>
    <definedName name="Ange_period__ÅÅÅÅMM">#REF!</definedName>
    <definedName name="AS2DocOpenMode" hidden="1">"AS2DocumentEdit"</definedName>
    <definedName name="b">#REF!</definedName>
    <definedName name="dag">#REF!</definedName>
    <definedName name="Month">[1]Meny!$M$6</definedName>
    <definedName name="Period" localSheetId="0">[1]Meny!$I$25</definedName>
    <definedName name="Period">[1]Meny!$I$25</definedName>
    <definedName name="PK">[1]Meny!$M$15</definedName>
    <definedName name="PY">[1]Meny!$M$8</definedName>
    <definedName name="PYP">[1]Meny!$M$10</definedName>
    <definedName name="Report_Version_3">"A1"</definedName>
    <definedName name="TK">[1]Meny!$M$14</definedName>
    <definedName name="TP" localSheetId="0">[1]Meny!$M$9</definedName>
    <definedName name="TP">[1]Meny!$M$9</definedName>
    <definedName name="TY">[1]Meny!$M$7</definedName>
    <definedName name="_xlnm.Print_Area" localSheetId="0">'Ratos innehav'!$J$1:$AI$58</definedName>
    <definedName name="valuta" localSheetId="0">[1]Meny!$I$26</definedName>
    <definedName name="valuta">[1]Meny!$I$26</definedName>
  </definedNames>
  <calcPr calcId="145621"/>
</workbook>
</file>

<file path=xl/calcChain.xml><?xml version="1.0" encoding="utf-8"?>
<calcChain xmlns="http://schemas.openxmlformats.org/spreadsheetml/2006/main">
  <c r="F34" i="1" l="1"/>
  <c r="E34" i="1"/>
  <c r="A34" i="1" s="1"/>
  <c r="D34" i="1"/>
  <c r="F33" i="1"/>
  <c r="E33" i="1"/>
  <c r="A33" i="1" s="1"/>
  <c r="D33" i="1"/>
  <c r="F32" i="1"/>
  <c r="E32" i="1"/>
  <c r="A32" i="1" s="1"/>
  <c r="D32" i="1"/>
  <c r="F31" i="1"/>
  <c r="E31" i="1"/>
  <c r="A31" i="1" s="1"/>
  <c r="D31" i="1"/>
  <c r="F30" i="1"/>
  <c r="E30" i="1"/>
  <c r="A30" i="1" s="1"/>
  <c r="D30" i="1"/>
  <c r="F29" i="1"/>
  <c r="E29" i="1"/>
  <c r="A29" i="1" s="1"/>
  <c r="D29" i="1"/>
  <c r="F28" i="1"/>
  <c r="E28" i="1"/>
  <c r="A28" i="1" s="1"/>
  <c r="D28" i="1"/>
  <c r="F27" i="1"/>
  <c r="E27" i="1"/>
  <c r="A27" i="1" s="1"/>
  <c r="D27" i="1"/>
  <c r="F26" i="1"/>
  <c r="E26" i="1"/>
  <c r="A26" i="1" s="1"/>
  <c r="D26" i="1"/>
  <c r="F25" i="1"/>
  <c r="E25" i="1"/>
  <c r="A25" i="1" s="1"/>
  <c r="D25" i="1"/>
  <c r="F24" i="1"/>
  <c r="E24" i="1"/>
  <c r="A24" i="1" s="1"/>
  <c r="D24" i="1"/>
  <c r="F23" i="1"/>
  <c r="E23" i="1"/>
  <c r="A23" i="1" s="1"/>
  <c r="D23" i="1"/>
  <c r="F22" i="1"/>
  <c r="E22" i="1"/>
  <c r="A22" i="1" s="1"/>
  <c r="D22" i="1"/>
  <c r="F21" i="1"/>
  <c r="E21" i="1"/>
  <c r="A21" i="1" s="1"/>
  <c r="D21" i="1"/>
  <c r="F20" i="1"/>
  <c r="E20" i="1"/>
  <c r="A20" i="1" s="1"/>
  <c r="D20" i="1"/>
  <c r="F19" i="1"/>
  <c r="E19" i="1"/>
  <c r="A19" i="1" s="1"/>
  <c r="D19" i="1"/>
  <c r="F18" i="1"/>
  <c r="E18" i="1"/>
  <c r="A18" i="1" s="1"/>
  <c r="D18" i="1"/>
  <c r="F17" i="1"/>
  <c r="E17" i="1"/>
  <c r="A17" i="1" s="1"/>
  <c r="D17" i="1"/>
  <c r="F16" i="1"/>
  <c r="E16" i="1"/>
  <c r="A16" i="1" s="1"/>
  <c r="D16" i="1"/>
  <c r="F15" i="1"/>
  <c r="E15" i="1"/>
  <c r="A15" i="1" s="1"/>
  <c r="D15" i="1"/>
  <c r="F14" i="1"/>
  <c r="E14" i="1"/>
  <c r="A14" i="1" s="1"/>
  <c r="D14" i="1"/>
  <c r="F13" i="1"/>
  <c r="E13" i="1"/>
  <c r="A13" i="1" s="1"/>
  <c r="D13" i="1"/>
  <c r="F12" i="1"/>
  <c r="E12" i="1"/>
  <c r="A12" i="1" s="1"/>
  <c r="D12" i="1"/>
  <c r="F11" i="1"/>
  <c r="E11" i="1"/>
  <c r="A11" i="1" s="1"/>
  <c r="D11" i="1"/>
  <c r="F10" i="1"/>
  <c r="E10" i="1"/>
  <c r="A10" i="1" s="1"/>
  <c r="D10" i="1"/>
  <c r="F9" i="1"/>
  <c r="E9" i="1"/>
  <c r="A9" i="1" s="1"/>
  <c r="D9" i="1"/>
  <c r="F8" i="1"/>
  <c r="E8" i="1"/>
  <c r="A8" i="1" s="1"/>
  <c r="D8" i="1"/>
  <c r="F7" i="1"/>
  <c r="E7" i="1"/>
  <c r="A7" i="1" s="1"/>
  <c r="D7" i="1"/>
  <c r="D5" i="1"/>
  <c r="F5" i="1" s="1"/>
</calcChain>
</file>

<file path=xl/sharedStrings.xml><?xml version="1.0" encoding="utf-8"?>
<sst xmlns="http://schemas.openxmlformats.org/spreadsheetml/2006/main" count="91" uniqueCount="66">
  <si>
    <t>Kassaflöde Löpande verksamheten</t>
  </si>
  <si>
    <t>Kassaflöde Working capital</t>
  </si>
  <si>
    <t>Kassaflöde Investerings verksamhet</t>
  </si>
  <si>
    <t>EBITA</t>
  </si>
  <si>
    <t>verksamhet</t>
  </si>
  <si>
    <t xml:space="preserve">capital </t>
  </si>
  <si>
    <t>Bolag</t>
  </si>
  <si>
    <t>Mkr</t>
  </si>
  <si>
    <t xml:space="preserve">AH Industries </t>
  </si>
  <si>
    <r>
      <t xml:space="preserve">Aibel </t>
    </r>
    <r>
      <rPr>
        <vertAlign val="superscript"/>
        <sz val="11"/>
        <rFont val="Ratos Gill Regular"/>
      </rPr>
      <t>1)</t>
    </r>
  </si>
  <si>
    <t>Arcus-Gruppen</t>
  </si>
  <si>
    <r>
      <t xml:space="preserve">Biolin Scientific </t>
    </r>
    <r>
      <rPr>
        <vertAlign val="superscript"/>
        <sz val="11"/>
        <rFont val="Ratos Gill Regular"/>
      </rPr>
      <t>2)</t>
    </r>
  </si>
  <si>
    <t>-</t>
  </si>
  <si>
    <t>Bisnode</t>
  </si>
  <si>
    <t>DIAB</t>
  </si>
  <si>
    <r>
      <t xml:space="preserve">Euromaint </t>
    </r>
    <r>
      <rPr>
        <vertAlign val="superscript"/>
        <sz val="11"/>
        <rFont val="Ratos Gill Regular"/>
      </rPr>
      <t>3)</t>
    </r>
  </si>
  <si>
    <t>GS-Hydro</t>
  </si>
  <si>
    <t>Hafa Bathroom Group</t>
  </si>
  <si>
    <r>
      <t xml:space="preserve">HENT </t>
    </r>
    <r>
      <rPr>
        <vertAlign val="superscript"/>
        <sz val="11"/>
        <rFont val="Ratos Gill Regular"/>
      </rPr>
      <t>4)</t>
    </r>
  </si>
  <si>
    <t xml:space="preserve">HL Display </t>
  </si>
  <si>
    <r>
      <t>Inwido</t>
    </r>
    <r>
      <rPr>
        <vertAlign val="superscript"/>
        <sz val="11"/>
        <rFont val="Ratos Gill Regular"/>
      </rPr>
      <t xml:space="preserve"> 5) </t>
    </r>
  </si>
  <si>
    <t>Jøtul</t>
  </si>
  <si>
    <t xml:space="preserve">KVD </t>
  </si>
  <si>
    <t>Mobile Climate Control</t>
  </si>
  <si>
    <r>
      <t xml:space="preserve">Nebula </t>
    </r>
    <r>
      <rPr>
        <vertAlign val="superscript"/>
        <sz val="11"/>
        <rFont val="Ratos Gill Regular"/>
      </rPr>
      <t>6)</t>
    </r>
  </si>
  <si>
    <r>
      <t>Nordic Cinema Group</t>
    </r>
    <r>
      <rPr>
        <vertAlign val="superscript"/>
        <sz val="11"/>
        <rFont val="Ratos Gill Regular"/>
      </rPr>
      <t xml:space="preserve"> 7)</t>
    </r>
  </si>
  <si>
    <t>SB Seating</t>
  </si>
  <si>
    <t xml:space="preserve">*) Under 2014 påverkar Aibel väsentligt jämförelsen med föregående år på grund av den sedan tidigre aviserade tillfälligt lägre kontraktsaktiviteten och Statoils kostnadsneddragningar. För att underlätta analys redovisas därför innehavens utveckling både inklusive och </t>
  </si>
  <si>
    <t>2014 kv 1-3</t>
  </si>
  <si>
    <t>2013 kv 1-3</t>
  </si>
  <si>
    <t>2014</t>
  </si>
  <si>
    <t>2014 kv 3</t>
  </si>
  <si>
    <t>2014-09-30</t>
  </si>
  <si>
    <t>SEKm</t>
  </si>
  <si>
    <t>2014 Q 3</t>
  </si>
  <si>
    <t>2013 Q 3</t>
  </si>
  <si>
    <t>2014 Q1-3</t>
  </si>
  <si>
    <t>2013 Q1-3</t>
  </si>
  <si>
    <t>Total 100%</t>
  </si>
  <si>
    <r>
      <t xml:space="preserve">Adjusted EBITA </t>
    </r>
    <r>
      <rPr>
        <vertAlign val="superscript"/>
        <sz val="12"/>
        <color theme="0"/>
        <rFont val="Ratos Gill Regular"/>
      </rPr>
      <t>A)</t>
    </r>
  </si>
  <si>
    <t>Change</t>
  </si>
  <si>
    <t>Depreciation</t>
  </si>
  <si>
    <t>Investments</t>
  </si>
  <si>
    <t>Cash flow</t>
  </si>
  <si>
    <t>net debt</t>
  </si>
  <si>
    <t>Int-bearing</t>
  </si>
  <si>
    <t>Consoli-</t>
  </si>
  <si>
    <t>dated value</t>
  </si>
  <si>
    <t>Ratos's</t>
  </si>
  <si>
    <t>holding</t>
  </si>
  <si>
    <t>Total adjusted for holding</t>
  </si>
  <si>
    <r>
      <t xml:space="preserve">Total adjusted for holding,          excl. Aibel </t>
    </r>
    <r>
      <rPr>
        <i/>
        <vertAlign val="superscript"/>
        <sz val="12"/>
        <rFont val="Ratos Gill Regular"/>
      </rPr>
      <t>*)</t>
    </r>
  </si>
  <si>
    <t>*) In 2014  Aibel has a significant effect on comparisons with the previous year due to the already announced temporarily lower level of contract activity and Statoil's cost cutbacks. In order to facilitate analysis, performance for the holdings is therefore reported both including and excluding Aibel.</t>
  </si>
  <si>
    <t>All figures in the above table relate to 100% of each holding, except consolidated value. In order to facilitate comparisons between years and provide a comparable financial structure, some holdings are reported pro forma, as stated in the notes below.</t>
  </si>
  <si>
    <t>Holdings pro forma from 1 October 2014  (excl. SB Seating,  Inwido holding 31%)</t>
  </si>
  <si>
    <t>Net sales</t>
  </si>
  <si>
    <t>5) Inwido has adjusted EBITA (operating expenses, for historical, non-cash accounting errors in 2013 and 2012 in Norway by SEK -5.1m and SEK -11.6m respectively (NOK -4.6m and NOK -10.0m respectively).</t>
  </si>
  <si>
    <t>A)        EBITA, excluding items affecting comparability.</t>
  </si>
  <si>
    <t>B)        Investments excluding business combinations.</t>
  </si>
  <si>
    <t>C)       Cash flow from operating activities and investing activities before acquisition and disposal of companies.</t>
  </si>
  <si>
    <t>1) Aibel's earnings for 2013 is pro forma taking into account Ratos's acquisition, new financing, amortisation of intangible assets according to final purchase price allocation and provisions.</t>
  </si>
  <si>
    <t>2) Biolin Scientific's earnings for 2014 is pro forma taking into account discontinued operations Osstell and for 2013 relating to Osstell and Farfield.</t>
  </si>
  <si>
    <t>3) Euromaint's earnings for 2013 and 2014 are pro forma taking into account discontinued operations in Germany and Belgium.</t>
  </si>
  <si>
    <t>4) HENT's earnings for 2013 is pro forma taking into account Ratos's acquisition and new financing.</t>
  </si>
  <si>
    <t>6) Nebula's earnings for 2013 is pro forma taking into account Ratos's acquisition and new financing.</t>
  </si>
  <si>
    <t xml:space="preserve">7) Nordic Cinema Group's earnings for 2013 is pro forma taking into account Ratos's acquisition and new financing. 2013 was also stated pro forma related to a changed definition of net sales/other income.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</si>
</sst>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00"/>
    <numFmt numFmtId="166" formatCode="0.0000"/>
    <numFmt numFmtId="167" formatCode="0.0"/>
    <numFmt numFmtId="168" formatCode="_-* #,##0.00\ [$€-1]_-;\-* #,##0.00\ [$€-1]_-;_-* &quot;-&quot;??\ [$€-1]_-"/>
    <numFmt numFmtId="169" formatCode="_ * #,##0_ ;_ * \-#,##0_ ;_ * &quot;-&quot;??_ ;_ @_ "/>
    <numFmt numFmtId="170" formatCode="&quot;På&quot;;&quot;På&quot;;&quot;Av&quot;"/>
  </numFmts>
  <fonts count="49">
    <font>
      <sz val="10"/>
      <name val="Arial"/>
    </font>
    <font>
      <sz val="11"/>
      <color theme="1"/>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sz val="10"/>
      <name val="Arial"/>
      <family val="2"/>
    </font>
    <font>
      <sz val="12"/>
      <name val="Ratos Gill Regular"/>
    </font>
    <font>
      <sz val="11"/>
      <name val="Ratos Gill Regular"/>
    </font>
    <font>
      <sz val="10"/>
      <name val="Ratos Gill Regular"/>
    </font>
    <font>
      <b/>
      <sz val="12"/>
      <name val="Ratos Gill Regular"/>
    </font>
    <font>
      <b/>
      <sz val="11"/>
      <name val="Ratos Gill Regular"/>
    </font>
    <font>
      <sz val="18"/>
      <name val="Ratos Gill Regular"/>
    </font>
    <font>
      <sz val="14"/>
      <name val="Ratos Gill Regular"/>
    </font>
    <font>
      <sz val="12"/>
      <color indexed="8"/>
      <name val="Ratos Gill Regular"/>
    </font>
    <font>
      <b/>
      <sz val="15"/>
      <name val="Ratos Gill Regular"/>
    </font>
    <font>
      <sz val="15"/>
      <color theme="0"/>
      <name val="Ratos Gill Regular"/>
    </font>
    <font>
      <sz val="12"/>
      <color theme="0"/>
      <name val="Ratos Gill Regular"/>
    </font>
    <font>
      <vertAlign val="superscript"/>
      <sz val="12"/>
      <color theme="0"/>
      <name val="Ratos Gill Regular"/>
    </font>
    <font>
      <sz val="11"/>
      <color indexed="52"/>
      <name val="Calibri"/>
      <family val="2"/>
    </font>
    <font>
      <sz val="11"/>
      <color indexed="52"/>
      <name val="Ratos Gill Regular"/>
    </font>
    <font>
      <vertAlign val="superscript"/>
      <sz val="11"/>
      <name val="Ratos Gill Regular"/>
    </font>
    <font>
      <i/>
      <sz val="12"/>
      <name val="Ratos Gill Regular"/>
    </font>
    <font>
      <i/>
      <vertAlign val="superscript"/>
      <sz val="12"/>
      <name val="Ratos Gill Regular"/>
    </font>
    <font>
      <sz val="11"/>
      <color theme="1"/>
      <name val="Ratos Gill Regular"/>
    </font>
    <font>
      <b/>
      <sz val="12"/>
      <color theme="1"/>
      <name val="Ratos Gill Regular"/>
    </font>
    <font>
      <sz val="12"/>
      <color theme="1"/>
      <name val="Ratos Gill Regula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u/>
      <sz val="10"/>
      <name val="Times New Roman"/>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Verdana"/>
      <family val="2"/>
    </font>
    <font>
      <sz val="11"/>
      <color indexed="60"/>
      <name val="Calibri"/>
      <family val="2"/>
    </font>
    <font>
      <sz val="9"/>
      <color rgb="FF9C6500"/>
      <name val="Ratos Gill Book"/>
      <family val="2"/>
    </font>
    <font>
      <sz val="10"/>
      <name val="Courier"/>
      <family val="3"/>
    </font>
    <font>
      <b/>
      <sz val="11"/>
      <color indexed="63"/>
      <name val="Calibri"/>
      <family val="2"/>
    </font>
    <font>
      <sz val="11"/>
      <name val="Gill Sans MT"/>
      <family val="2"/>
    </font>
    <font>
      <sz val="10"/>
      <name val="Palatino"/>
      <family val="1"/>
    </font>
    <font>
      <b/>
      <sz val="18"/>
      <color indexed="56"/>
      <name val="Cambria"/>
      <family val="2"/>
    </font>
    <font>
      <b/>
      <sz val="11"/>
      <color indexed="8"/>
      <name val="Calibri"/>
      <family val="2"/>
    </font>
    <font>
      <sz val="11"/>
      <color indexed="10"/>
      <name val="Calibri"/>
      <family val="2"/>
    </font>
    <font>
      <b/>
      <sz val="12"/>
      <color rgb="FFC5C5C7"/>
      <name val="Ratos Gill Regular"/>
    </font>
  </fonts>
  <fills count="33">
    <fill>
      <patternFill patternType="none"/>
    </fill>
    <fill>
      <patternFill patternType="gray125"/>
    </fill>
    <fill>
      <patternFill patternType="solid">
        <fgColor rgb="FFFFEB9C"/>
      </patternFill>
    </fill>
    <fill>
      <patternFill patternType="solid">
        <fgColor rgb="FFFFCC99"/>
      </patternFill>
    </fill>
    <fill>
      <patternFill patternType="solid">
        <fgColor rgb="FFF2F2F2"/>
      </patternFill>
    </fill>
    <fill>
      <patternFill patternType="solid">
        <fgColor indexed="9"/>
        <bgColor indexed="64"/>
      </patternFill>
    </fill>
    <fill>
      <patternFill patternType="solid">
        <fgColor indexed="42"/>
        <bgColor indexed="64"/>
      </patternFill>
    </fill>
    <fill>
      <patternFill patternType="solid">
        <fgColor theme="9" tint="0.59999389629810485"/>
        <bgColor indexed="64"/>
      </patternFill>
    </fill>
    <fill>
      <patternFill patternType="solid">
        <fgColor rgb="FF4C6178"/>
        <bgColor indexed="64"/>
      </patternFill>
    </fill>
    <fill>
      <patternFill patternType="solid">
        <fgColor theme="0"/>
        <bgColor indexed="64"/>
      </patternFill>
    </fill>
    <fill>
      <patternFill patternType="solid">
        <fgColor rgb="FFC5C5C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bottom style="double">
        <color indexed="52"/>
      </bottom>
      <diagonal/>
    </border>
    <border>
      <left style="medium">
        <color indexed="64"/>
      </left>
      <right/>
      <top/>
      <bottom/>
      <diagonal/>
    </border>
    <border>
      <left/>
      <right style="thin">
        <color theme="0" tint="-0.14996795556505021"/>
      </right>
      <top style="thin">
        <color indexed="64"/>
      </top>
      <bottom/>
      <diagonal/>
    </border>
    <border>
      <left/>
      <right style="thin">
        <color theme="0" tint="-0.14996795556505021"/>
      </right>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8">
    <xf numFmtId="0" fontId="0" fillId="0" borderId="0"/>
    <xf numFmtId="9" fontId="5" fillId="0" borderId="0" applyFont="0" applyFill="0" applyBorder="0" applyAlignment="0" applyProtection="0"/>
    <xf numFmtId="0" fontId="5" fillId="0" borderId="0"/>
    <xf numFmtId="0" fontId="18" fillId="0" borderId="10" applyNumberFormat="0" applyFill="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8" borderId="0" applyNumberFormat="0" applyBorder="0" applyAlignment="0" applyProtection="0"/>
    <xf numFmtId="0" fontId="28" fillId="12" borderId="0" applyNumberFormat="0" applyBorder="0" applyAlignment="0" applyProtection="0"/>
    <xf numFmtId="0" fontId="29" fillId="29" borderId="15" applyNumberFormat="0" applyAlignment="0" applyProtection="0"/>
    <xf numFmtId="0" fontId="3" fillId="4" borderId="1" applyNumberFormat="0" applyAlignment="0" applyProtection="0"/>
    <xf numFmtId="0" fontId="3" fillId="4" borderId="1" applyNumberFormat="0" applyAlignment="0" applyProtection="0"/>
    <xf numFmtId="0" fontId="30" fillId="30" borderId="16" applyNumberFormat="0" applyAlignment="0" applyProtection="0"/>
    <xf numFmtId="167" fontId="5" fillId="0" borderId="0" applyFont="0" applyFill="0" applyBorder="0" applyAlignment="0" applyProtection="0"/>
    <xf numFmtId="0" fontId="30" fillId="30" borderId="16" applyNumberFormat="0" applyAlignment="0" applyProtection="0"/>
    <xf numFmtId="168" fontId="5" fillId="0" borderId="0" applyFont="0" applyFill="0" applyBorder="0" applyAlignment="0" applyProtection="0"/>
    <xf numFmtId="0" fontId="31" fillId="0" borderId="0" applyNumberFormat="0" applyFill="0" applyBorder="0" applyAlignment="0" applyProtection="0"/>
    <xf numFmtId="0" fontId="27" fillId="28" borderId="0" applyNumberFormat="0" applyBorder="0" applyAlignment="0" applyProtection="0"/>
    <xf numFmtId="0" fontId="18" fillId="0" borderId="10" applyNumberFormat="0" applyFill="0" applyAlignment="0" applyProtection="0"/>
    <xf numFmtId="0" fontId="32" fillId="13" borderId="0" applyNumberFormat="0" applyBorder="0" applyAlignment="0" applyProtection="0"/>
    <xf numFmtId="0" fontId="33" fillId="0" borderId="0" applyNumberFormat="0" applyFill="0" applyBorder="0" applyAlignment="0" applyProtection="0"/>
    <xf numFmtId="0" fontId="34" fillId="0" borderId="17" applyNumberFormat="0" applyFill="0" applyAlignment="0" applyProtection="0"/>
    <xf numFmtId="0" fontId="35" fillId="0" borderId="18"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2" fillId="3" borderId="1" applyNumberFormat="0" applyAlignment="0" applyProtection="0"/>
    <xf numFmtId="0" fontId="2" fillId="3" borderId="1" applyNumberFormat="0" applyAlignment="0" applyProtection="0"/>
    <xf numFmtId="0" fontId="37" fillId="16" borderId="15" applyNumberFormat="0" applyAlignment="0" applyProtection="0"/>
    <xf numFmtId="0" fontId="34" fillId="0" borderId="17" applyNumberFormat="0" applyFill="0" applyAlignment="0" applyProtection="0"/>
    <xf numFmtId="0" fontId="35" fillId="0" borderId="18"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3" fontId="38" fillId="5" borderId="0" applyFont="0" applyFill="0" applyBorder="0" applyAlignment="0" applyProtection="0"/>
    <xf numFmtId="0" fontId="39" fillId="31" borderId="0" applyNumberFormat="0" applyBorder="0" applyAlignment="0" applyProtection="0"/>
    <xf numFmtId="0" fontId="40" fillId="2" borderId="0" applyNumberFormat="0" applyBorder="0" applyAlignment="0" applyProtection="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32" borderId="20" applyNumberFormat="0" applyFont="0" applyAlignment="0" applyProtection="0"/>
    <xf numFmtId="0" fontId="5" fillId="32" borderId="20" applyNumberFormat="0" applyFont="0" applyAlignment="0" applyProtection="0"/>
    <xf numFmtId="0" fontId="41" fillId="0" borderId="0"/>
    <xf numFmtId="0" fontId="28" fillId="12" borderId="0" applyNumberFormat="0" applyBorder="0" applyAlignment="0" applyProtection="0"/>
    <xf numFmtId="0" fontId="42" fillId="29" borderId="2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 fontId="44" fillId="0" borderId="0" applyFont="0" applyFill="0" applyBorder="0" applyAlignment="0" applyProtection="0">
      <alignment horizontal="left"/>
    </xf>
    <xf numFmtId="0" fontId="45" fillId="0" borderId="0" applyNumberFormat="0" applyFill="0" applyBorder="0" applyAlignment="0" applyProtection="0"/>
    <xf numFmtId="0" fontId="46" fillId="0" borderId="22" applyNumberFormat="0" applyFill="0" applyAlignment="0" applyProtection="0"/>
    <xf numFmtId="169" fontId="43" fillId="0" borderId="0" applyFont="0" applyFill="0" applyBorder="0" applyAlignment="0" applyProtection="0"/>
    <xf numFmtId="0" fontId="5" fillId="0" borderId="0" applyFont="0" applyFill="0" applyBorder="0" applyAlignment="0" applyProtection="0"/>
    <xf numFmtId="167" fontId="2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5"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70" fontId="5"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29" borderId="2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cellStyleXfs>
  <cellXfs count="105">
    <xf numFmtId="0" fontId="0" fillId="0" borderId="0" xfId="0"/>
    <xf numFmtId="0" fontId="6" fillId="5" borderId="0" xfId="2" applyFont="1" applyFill="1" applyBorder="1"/>
    <xf numFmtId="0" fontId="8" fillId="0" borderId="0" xfId="2" applyFont="1"/>
    <xf numFmtId="0" fontId="6" fillId="5" borderId="0" xfId="2" applyFont="1" applyFill="1" applyBorder="1" applyAlignment="1">
      <alignment horizontal="right"/>
    </xf>
    <xf numFmtId="0" fontId="6" fillId="5" borderId="0" xfId="2" applyFont="1" applyFill="1" applyBorder="1" applyAlignment="1"/>
    <xf numFmtId="0" fontId="11" fillId="5" borderId="0" xfId="2" applyFont="1" applyFill="1" applyBorder="1" applyAlignment="1"/>
    <xf numFmtId="14" fontId="12" fillId="5" borderId="0" xfId="2" applyNumberFormat="1" applyFont="1" applyFill="1" applyBorder="1" applyAlignment="1"/>
    <xf numFmtId="0" fontId="13" fillId="5" borderId="0" xfId="2" applyFont="1" applyFill="1" applyBorder="1" applyAlignment="1"/>
    <xf numFmtId="0" fontId="14" fillId="5" borderId="0" xfId="2" applyFont="1" applyFill="1" applyBorder="1" applyAlignment="1"/>
    <xf numFmtId="0" fontId="15" fillId="8" borderId="3" xfId="2" applyFont="1" applyFill="1" applyBorder="1" applyAlignment="1"/>
    <xf numFmtId="0" fontId="16" fillId="8" borderId="8" xfId="2" applyFont="1" applyFill="1" applyBorder="1" applyAlignment="1">
      <alignment horizontal="right" wrapText="1"/>
    </xf>
    <xf numFmtId="0" fontId="16" fillId="8" borderId="8" xfId="2" applyFont="1" applyFill="1" applyBorder="1" applyAlignment="1">
      <alignment horizontal="right"/>
    </xf>
    <xf numFmtId="0" fontId="16" fillId="8" borderId="4" xfId="2" applyFont="1" applyFill="1" applyBorder="1" applyAlignment="1">
      <alignment horizontal="right" wrapText="1"/>
    </xf>
    <xf numFmtId="0" fontId="15" fillId="8" borderId="5" xfId="2" applyFont="1" applyFill="1" applyBorder="1" applyAlignment="1"/>
    <xf numFmtId="0" fontId="16" fillId="8" borderId="0" xfId="2" applyFont="1" applyFill="1" applyBorder="1" applyAlignment="1">
      <alignment horizontal="right" wrapText="1"/>
    </xf>
    <xf numFmtId="0" fontId="16" fillId="8" borderId="0" xfId="2" applyFont="1" applyFill="1" applyBorder="1" applyAlignment="1">
      <alignment horizontal="right"/>
    </xf>
    <xf numFmtId="0" fontId="16" fillId="8" borderId="6" xfId="2" applyFont="1" applyFill="1" applyBorder="1" applyAlignment="1">
      <alignment horizontal="right"/>
    </xf>
    <xf numFmtId="0" fontId="6" fillId="5" borderId="0" xfId="2" applyFont="1" applyFill="1" applyBorder="1" applyAlignment="1">
      <alignment vertical="center" wrapText="1"/>
    </xf>
    <xf numFmtId="0" fontId="6" fillId="5" borderId="9" xfId="2" applyFont="1" applyFill="1" applyBorder="1" applyAlignment="1"/>
    <xf numFmtId="0" fontId="16" fillId="8" borderId="5" xfId="2" applyFont="1" applyFill="1" applyBorder="1"/>
    <xf numFmtId="14" fontId="16" fillId="8" borderId="0" xfId="2" quotePrefix="1" applyNumberFormat="1" applyFont="1" applyFill="1" applyBorder="1" applyAlignment="1">
      <alignment horizontal="right"/>
    </xf>
    <xf numFmtId="14" fontId="16" fillId="8" borderId="6" xfId="2" quotePrefix="1" applyNumberFormat="1" applyFont="1" applyFill="1" applyBorder="1" applyAlignment="1">
      <alignment horizontal="right"/>
    </xf>
    <xf numFmtId="0" fontId="16" fillId="8" borderId="7" xfId="2" applyFont="1" applyFill="1" applyBorder="1"/>
    <xf numFmtId="0" fontId="16" fillId="8" borderId="9" xfId="2" quotePrefix="1" applyFont="1" applyFill="1" applyBorder="1" applyAlignment="1">
      <alignment horizontal="right"/>
    </xf>
    <xf numFmtId="0" fontId="16" fillId="8" borderId="9" xfId="2" applyFont="1" applyFill="1" applyBorder="1" applyAlignment="1">
      <alignment horizontal="right"/>
    </xf>
    <xf numFmtId="0" fontId="7" fillId="5" borderId="0" xfId="2" applyFont="1" applyFill="1" applyBorder="1" applyAlignment="1">
      <alignment vertical="center" wrapText="1"/>
    </xf>
    <xf numFmtId="0" fontId="19" fillId="6" borderId="10" xfId="3" applyNumberFormat="1" applyFont="1" applyFill="1"/>
    <xf numFmtId="0" fontId="19" fillId="0" borderId="10" xfId="3" applyFont="1" applyFill="1" applyAlignment="1">
      <alignment horizontal="left"/>
    </xf>
    <xf numFmtId="0" fontId="19" fillId="7" borderId="10" xfId="3" applyNumberFormat="1" applyFont="1" applyFill="1" applyAlignment="1">
      <alignment horizontal="right"/>
    </xf>
    <xf numFmtId="0" fontId="7" fillId="5" borderId="11" xfId="2" applyFont="1" applyFill="1" applyBorder="1" applyAlignment="1"/>
    <xf numFmtId="3" fontId="7" fillId="5" borderId="0" xfId="2" applyNumberFormat="1" applyFont="1" applyFill="1" applyBorder="1" applyAlignment="1">
      <alignment horizontal="right" wrapText="1"/>
    </xf>
    <xf numFmtId="3" fontId="7" fillId="5" borderId="12" xfId="2" applyNumberFormat="1" applyFont="1" applyFill="1" applyBorder="1" applyAlignment="1">
      <alignment horizontal="right" wrapText="1"/>
    </xf>
    <xf numFmtId="1" fontId="7" fillId="0" borderId="0" xfId="2" applyNumberFormat="1" applyFont="1" applyFill="1" applyBorder="1" applyAlignment="1">
      <alignment horizontal="right" wrapText="1"/>
    </xf>
    <xf numFmtId="3" fontId="7" fillId="0" borderId="0" xfId="2" applyNumberFormat="1" applyFont="1" applyFill="1" applyBorder="1" applyAlignment="1">
      <alignment horizontal="right" wrapText="1"/>
    </xf>
    <xf numFmtId="3" fontId="7" fillId="9" borderId="0" xfId="2" applyNumberFormat="1" applyFont="1" applyFill="1" applyBorder="1" applyAlignment="1">
      <alignment horizontal="right" wrapText="1"/>
    </xf>
    <xf numFmtId="9" fontId="7" fillId="5" borderId="6" xfId="2" applyNumberFormat="1" applyFont="1" applyFill="1" applyBorder="1" applyAlignment="1"/>
    <xf numFmtId="164" fontId="8" fillId="0" borderId="0" xfId="2" applyNumberFormat="1" applyFont="1"/>
    <xf numFmtId="0" fontId="7" fillId="5" borderId="0" xfId="2" applyFont="1" applyFill="1" applyBorder="1" applyAlignment="1">
      <alignment vertical="center"/>
    </xf>
    <xf numFmtId="3" fontId="7" fillId="9" borderId="13" xfId="2" applyNumberFormat="1" applyFont="1" applyFill="1" applyBorder="1" applyAlignment="1">
      <alignment horizontal="right" wrapText="1"/>
    </xf>
    <xf numFmtId="3" fontId="7" fillId="5" borderId="13" xfId="2" applyNumberFormat="1" applyFont="1" applyFill="1" applyBorder="1" applyAlignment="1">
      <alignment horizontal="right" wrapText="1"/>
    </xf>
    <xf numFmtId="1" fontId="7" fillId="9" borderId="0" xfId="2" applyNumberFormat="1" applyFont="1" applyFill="1" applyBorder="1" applyAlignment="1">
      <alignment horizontal="right"/>
    </xf>
    <xf numFmtId="1" fontId="7" fillId="9" borderId="0" xfId="2" applyNumberFormat="1" applyFont="1" applyFill="1" applyBorder="1" applyAlignment="1">
      <alignment horizontal="right" wrapText="1"/>
    </xf>
    <xf numFmtId="3" fontId="7" fillId="0" borderId="13" xfId="2" applyNumberFormat="1" applyFont="1" applyFill="1" applyBorder="1" applyAlignment="1">
      <alignment horizontal="right" wrapText="1"/>
    </xf>
    <xf numFmtId="0" fontId="7" fillId="0" borderId="11" xfId="2" applyFont="1" applyFill="1" applyBorder="1" applyAlignment="1"/>
    <xf numFmtId="0" fontId="7" fillId="5" borderId="11" xfId="2" applyFont="1" applyFill="1" applyBorder="1"/>
    <xf numFmtId="3" fontId="7" fillId="9" borderId="0" xfId="2" applyNumberFormat="1" applyFont="1" applyFill="1" applyBorder="1" applyAlignment="1">
      <alignment horizontal="right" vertical="center" wrapText="1"/>
    </xf>
    <xf numFmtId="3" fontId="7" fillId="5" borderId="0" xfId="2" applyNumberFormat="1" applyFont="1" applyFill="1" applyBorder="1" applyAlignment="1">
      <alignment horizontal="right" vertical="center" wrapText="1"/>
    </xf>
    <xf numFmtId="1" fontId="7" fillId="9" borderId="0" xfId="2" applyNumberFormat="1" applyFont="1" applyFill="1" applyBorder="1" applyAlignment="1">
      <alignment horizontal="right" vertical="center" wrapText="1"/>
    </xf>
    <xf numFmtId="9" fontId="7" fillId="5" borderId="6" xfId="2" applyNumberFormat="1" applyFont="1" applyFill="1" applyBorder="1"/>
    <xf numFmtId="3" fontId="7" fillId="0" borderId="0" xfId="2" applyNumberFormat="1" applyFont="1" applyFill="1" applyBorder="1" applyAlignment="1">
      <alignment horizontal="right" vertical="center" wrapText="1"/>
    </xf>
    <xf numFmtId="1" fontId="7" fillId="5" borderId="0" xfId="2" applyNumberFormat="1" applyFont="1" applyFill="1" applyBorder="1" applyAlignment="1">
      <alignment horizontal="right" vertical="center" wrapText="1"/>
    </xf>
    <xf numFmtId="1" fontId="7" fillId="0" borderId="0" xfId="2" applyNumberFormat="1" applyFont="1" applyFill="1" applyBorder="1" applyAlignment="1">
      <alignment horizontal="right" vertical="center" wrapText="1"/>
    </xf>
    <xf numFmtId="3" fontId="10" fillId="0" borderId="0" xfId="2" applyNumberFormat="1" applyFont="1" applyFill="1" applyBorder="1" applyAlignment="1">
      <alignment horizontal="right" vertical="center" wrapText="1"/>
    </xf>
    <xf numFmtId="0" fontId="7" fillId="0" borderId="11" xfId="2" applyFont="1" applyFill="1" applyBorder="1"/>
    <xf numFmtId="3" fontId="10" fillId="5" borderId="0" xfId="2" applyNumberFormat="1" applyFont="1" applyFill="1" applyBorder="1" applyAlignment="1">
      <alignment horizontal="right" vertical="center" wrapText="1"/>
    </xf>
    <xf numFmtId="3" fontId="7" fillId="5" borderId="0" xfId="2" applyNumberFormat="1" applyFont="1" applyFill="1" applyBorder="1" applyAlignment="1">
      <alignment vertical="center"/>
    </xf>
    <xf numFmtId="3" fontId="7" fillId="9" borderId="0" xfId="2" applyNumberFormat="1" applyFont="1" applyFill="1" applyBorder="1" applyAlignment="1">
      <alignment vertical="center"/>
    </xf>
    <xf numFmtId="0" fontId="9" fillId="5" borderId="14" xfId="2" applyFont="1" applyFill="1" applyBorder="1"/>
    <xf numFmtId="3" fontId="9" fillId="5" borderId="14" xfId="2" applyNumberFormat="1" applyFont="1" applyFill="1" applyBorder="1"/>
    <xf numFmtId="3" fontId="9" fillId="9" borderId="14" xfId="2" applyNumberFormat="1" applyFont="1" applyFill="1" applyBorder="1"/>
    <xf numFmtId="0" fontId="9" fillId="5" borderId="0" xfId="2" applyFont="1" applyFill="1" applyBorder="1"/>
    <xf numFmtId="9" fontId="9" fillId="5" borderId="0" xfId="1" applyNumberFormat="1" applyFont="1" applyFill="1" applyBorder="1" applyAlignment="1">
      <alignment horizontal="left"/>
    </xf>
    <xf numFmtId="0" fontId="9" fillId="9" borderId="0" xfId="2" applyFont="1" applyFill="1" applyBorder="1"/>
    <xf numFmtId="9" fontId="9" fillId="9" borderId="0" xfId="1" applyNumberFormat="1" applyFont="1" applyFill="1" applyBorder="1" applyAlignment="1">
      <alignment horizontal="left"/>
    </xf>
    <xf numFmtId="0" fontId="9" fillId="9" borderId="0" xfId="2" applyFont="1" applyFill="1" applyBorder="1" applyAlignment="1">
      <alignment horizontal="right"/>
    </xf>
    <xf numFmtId="165" fontId="6" fillId="5" borderId="0" xfId="2" applyNumberFormat="1" applyFont="1" applyFill="1" applyBorder="1"/>
    <xf numFmtId="3" fontId="6" fillId="5" borderId="0" xfId="2" applyNumberFormat="1" applyFont="1" applyFill="1" applyBorder="1"/>
    <xf numFmtId="3" fontId="6" fillId="9" borderId="0" xfId="2" applyNumberFormat="1" applyFont="1" applyFill="1" applyBorder="1"/>
    <xf numFmtId="3" fontId="9" fillId="5" borderId="0" xfId="1" applyNumberFormat="1" applyFont="1" applyFill="1" applyBorder="1" applyAlignment="1">
      <alignment horizontal="center"/>
    </xf>
    <xf numFmtId="3" fontId="9" fillId="9" borderId="0" xfId="1" applyNumberFormat="1" applyFont="1" applyFill="1" applyBorder="1" applyAlignment="1">
      <alignment horizontal="center"/>
    </xf>
    <xf numFmtId="166" fontId="7" fillId="0" borderId="0" xfId="2" applyNumberFormat="1" applyFont="1" applyFill="1" applyBorder="1" applyAlignment="1">
      <alignment horizontal="right" vertical="center" wrapText="1"/>
    </xf>
    <xf numFmtId="165" fontId="9" fillId="5" borderId="0" xfId="2" applyNumberFormat="1" applyFont="1" applyFill="1" applyBorder="1"/>
    <xf numFmtId="3" fontId="9" fillId="5" borderId="0" xfId="2" applyNumberFormat="1" applyFont="1" applyFill="1" applyBorder="1"/>
    <xf numFmtId="3" fontId="9" fillId="5" borderId="0" xfId="1" applyNumberFormat="1" applyFont="1" applyFill="1" applyBorder="1" applyAlignment="1">
      <alignment horizontal="right"/>
    </xf>
    <xf numFmtId="3" fontId="9" fillId="9" borderId="0" xfId="1" applyNumberFormat="1" applyFont="1" applyFill="1" applyBorder="1" applyAlignment="1">
      <alignment horizontal="right"/>
    </xf>
    <xf numFmtId="3" fontId="9" fillId="10" borderId="0" xfId="1" applyNumberFormat="1" applyFont="1" applyFill="1" applyBorder="1" applyAlignment="1">
      <alignment horizontal="center"/>
    </xf>
    <xf numFmtId="9" fontId="9" fillId="10" borderId="0" xfId="1" applyNumberFormat="1" applyFont="1" applyFill="1" applyBorder="1" applyAlignment="1">
      <alignment horizontal="left"/>
    </xf>
    <xf numFmtId="9" fontId="9" fillId="5" borderId="0" xfId="1" applyFont="1" applyFill="1" applyBorder="1" applyAlignment="1">
      <alignment horizontal="center"/>
    </xf>
    <xf numFmtId="0" fontId="21" fillId="5" borderId="0" xfId="2" applyFont="1" applyFill="1" applyBorder="1" applyAlignment="1">
      <alignment wrapText="1"/>
    </xf>
    <xf numFmtId="3" fontId="6" fillId="5" borderId="0" xfId="1" applyNumberFormat="1" applyFont="1" applyFill="1" applyBorder="1" applyAlignment="1">
      <alignment horizontal="right"/>
    </xf>
    <xf numFmtId="0" fontId="21" fillId="5" borderId="0" xfId="2" applyFont="1" applyFill="1" applyBorder="1"/>
    <xf numFmtId="3" fontId="6" fillId="9" borderId="0" xfId="1" applyNumberFormat="1" applyFont="1" applyFill="1" applyBorder="1" applyAlignment="1">
      <alignment horizontal="center"/>
    </xf>
    <xf numFmtId="9" fontId="6" fillId="9" borderId="0" xfId="1" applyNumberFormat="1" applyFont="1" applyFill="1" applyBorder="1" applyAlignment="1">
      <alignment horizontal="left"/>
    </xf>
    <xf numFmtId="9" fontId="6" fillId="9" borderId="0" xfId="1" applyFont="1" applyFill="1" applyBorder="1" applyAlignment="1">
      <alignment horizontal="center"/>
    </xf>
    <xf numFmtId="3" fontId="6" fillId="5" borderId="0" xfId="1" applyNumberFormat="1" applyFont="1" applyFill="1" applyBorder="1" applyAlignment="1">
      <alignment horizontal="center"/>
    </xf>
    <xf numFmtId="0" fontId="23" fillId="5" borderId="0" xfId="2" applyFont="1" applyFill="1" applyBorder="1" applyAlignment="1"/>
    <xf numFmtId="0" fontId="24" fillId="5" borderId="0" xfId="2" applyFont="1" applyFill="1" applyBorder="1" applyAlignment="1">
      <alignment vertical="center"/>
    </xf>
    <xf numFmtId="0" fontId="24" fillId="5" borderId="0" xfId="2" applyFont="1" applyFill="1" applyBorder="1" applyAlignment="1">
      <alignment horizontal="right" vertical="center"/>
    </xf>
    <xf numFmtId="0" fontId="7" fillId="5" borderId="0" xfId="2" applyFont="1" applyFill="1" applyBorder="1" applyAlignment="1"/>
    <xf numFmtId="166" fontId="25" fillId="5" borderId="0" xfId="2" applyNumberFormat="1" applyFont="1" applyFill="1" applyBorder="1" applyAlignment="1">
      <alignment horizontal="right" vertical="center"/>
    </xf>
    <xf numFmtId="3" fontId="24" fillId="5" borderId="0" xfId="2" applyNumberFormat="1" applyFont="1" applyFill="1" applyBorder="1" applyAlignment="1" applyProtection="1">
      <alignment horizontal="right" vertical="center"/>
      <protection locked="0"/>
    </xf>
    <xf numFmtId="0" fontId="25" fillId="5" borderId="0" xfId="2" applyFont="1" applyFill="1" applyBorder="1"/>
    <xf numFmtId="0" fontId="9" fillId="5" borderId="0" xfId="2" applyFont="1" applyFill="1" applyBorder="1" applyAlignment="1">
      <alignment vertical="center"/>
    </xf>
    <xf numFmtId="0" fontId="9" fillId="5" borderId="0" xfId="2" applyFont="1" applyFill="1" applyBorder="1" applyAlignment="1">
      <alignment horizontal="right" vertical="center"/>
    </xf>
    <xf numFmtId="3" fontId="9" fillId="5" borderId="0" xfId="2" applyNumberFormat="1" applyFont="1" applyFill="1" applyBorder="1" applyAlignment="1" applyProtection="1">
      <alignment horizontal="right" vertical="center"/>
      <protection locked="0"/>
    </xf>
    <xf numFmtId="166" fontId="6" fillId="5" borderId="0" xfId="2" applyNumberFormat="1" applyFont="1" applyFill="1" applyBorder="1" applyAlignment="1">
      <alignment horizontal="right" vertical="center"/>
    </xf>
    <xf numFmtId="0" fontId="6" fillId="5" borderId="0" xfId="2" applyFont="1" applyFill="1" applyBorder="1" applyAlignment="1">
      <alignment vertical="center"/>
    </xf>
    <xf numFmtId="0" fontId="6" fillId="0" borderId="0" xfId="2" applyFont="1" applyFill="1" applyBorder="1" applyAlignment="1">
      <alignment vertical="center"/>
    </xf>
    <xf numFmtId="3" fontId="6" fillId="5" borderId="0" xfId="2" applyNumberFormat="1" applyFont="1" applyFill="1" applyBorder="1" applyAlignment="1">
      <alignment horizontal="right"/>
    </xf>
    <xf numFmtId="0" fontId="9" fillId="5" borderId="0" xfId="2" applyFont="1" applyFill="1" applyBorder="1" applyAlignment="1"/>
    <xf numFmtId="15" fontId="16" fillId="8" borderId="9" xfId="2" applyNumberFormat="1" applyFont="1" applyFill="1" applyBorder="1" applyAlignment="1">
      <alignment horizontal="right"/>
    </xf>
    <xf numFmtId="0" fontId="48" fillId="5" borderId="0" xfId="2" applyFont="1" applyFill="1" applyBorder="1"/>
    <xf numFmtId="49" fontId="16" fillId="8" borderId="0" xfId="2" applyNumberFormat="1" applyFont="1" applyFill="1" applyBorder="1" applyAlignment="1">
      <alignment horizontal="center"/>
    </xf>
    <xf numFmtId="0" fontId="0" fillId="8" borderId="0" xfId="0" applyFill="1" applyAlignment="1">
      <alignment horizontal="center"/>
    </xf>
    <xf numFmtId="0" fontId="16" fillId="8" borderId="0" xfId="2" applyFont="1" applyFill="1" applyBorder="1" applyAlignment="1">
      <alignment horizontal="center"/>
    </xf>
  </cellXfs>
  <cellStyles count="148">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Berekening" xfId="29"/>
    <cellStyle name="Beräkning 2" xfId="30"/>
    <cellStyle name="Beräkning 3" xfId="31"/>
    <cellStyle name="Check Cell" xfId="32"/>
    <cellStyle name="Comma 2" xfId="33"/>
    <cellStyle name="Controlecel" xfId="34"/>
    <cellStyle name="Euro" xfId="35"/>
    <cellStyle name="Explanatory Text" xfId="36"/>
    <cellStyle name="Färg6 2" xfId="37"/>
    <cellStyle name="Gekoppelde cel" xfId="38"/>
    <cellStyle name="Goed" xfId="39"/>
    <cellStyle name="Heading" xfId="40"/>
    <cellStyle name="Heading 1" xfId="41"/>
    <cellStyle name="Heading 2" xfId="42"/>
    <cellStyle name="Heading 3" xfId="43"/>
    <cellStyle name="Heading 4" xfId="44"/>
    <cellStyle name="Indata 2" xfId="45"/>
    <cellStyle name="Indata 3" xfId="46"/>
    <cellStyle name="Invoer" xfId="47"/>
    <cellStyle name="Kop 1" xfId="48"/>
    <cellStyle name="Kop 2" xfId="49"/>
    <cellStyle name="Kop 3" xfId="50"/>
    <cellStyle name="Kop 4" xfId="51"/>
    <cellStyle name="Linked Cell" xfId="3"/>
    <cellStyle name="Linked Cell 2" xfId="52"/>
    <cellStyle name="Länkad cell 2" xfId="53"/>
    <cellStyle name="Modellformatet" xfId="54"/>
    <cellStyle name="Neutraal" xfId="55"/>
    <cellStyle name="Neutral 2" xfId="56"/>
    <cellStyle name="Normal" xfId="0" builtinId="0"/>
    <cellStyle name="Normal 10" xfId="57"/>
    <cellStyle name="Normal 10 2" xfId="58"/>
    <cellStyle name="Normal 11" xfId="59"/>
    <cellStyle name="Normal 12" xfId="60"/>
    <cellStyle name="Normal 12 2" xfId="61"/>
    <cellStyle name="Normal 13" xfId="62"/>
    <cellStyle name="Normal 14" xfId="63"/>
    <cellStyle name="Normal 14 2" xfId="64"/>
    <cellStyle name="Normal 15" xfId="65"/>
    <cellStyle name="Normal 15 2" xfId="66"/>
    <cellStyle name="Normal 16" xfId="67"/>
    <cellStyle name="Normal 16 2" xfId="68"/>
    <cellStyle name="Normal 17" xfId="69"/>
    <cellStyle name="Normal 17 2" xfId="70"/>
    <cellStyle name="Normal 18" xfId="71"/>
    <cellStyle name="Normal 18 2" xfId="72"/>
    <cellStyle name="Normal 19" xfId="73"/>
    <cellStyle name="Normal 19 2" xfId="74"/>
    <cellStyle name="Normal 2" xfId="2"/>
    <cellStyle name="Normal 2 2" xfId="75"/>
    <cellStyle name="Normal 20" xfId="76"/>
    <cellStyle name="Normal 20 2" xfId="77"/>
    <cellStyle name="Normal 21" xfId="78"/>
    <cellStyle name="Normal 21 2" xfId="79"/>
    <cellStyle name="Normal 22" xfId="80"/>
    <cellStyle name="Normal 22 2" xfId="81"/>
    <cellStyle name="Normal 23" xfId="82"/>
    <cellStyle name="Normal 23 2" xfId="83"/>
    <cellStyle name="Normal 24" xfId="84"/>
    <cellStyle name="Normal 24 2" xfId="85"/>
    <cellStyle name="Normal 25" xfId="86"/>
    <cellStyle name="Normal 25 2" xfId="87"/>
    <cellStyle name="Normal 3" xfId="88"/>
    <cellStyle name="Normal 3 2" xfId="89"/>
    <cellStyle name="Normal 3 2 2" xfId="90"/>
    <cellStyle name="Normal 3 3" xfId="91"/>
    <cellStyle name="Normal 4" xfId="92"/>
    <cellStyle name="Normal 5" xfId="93"/>
    <cellStyle name="Normal 5 2" xfId="94"/>
    <cellStyle name="Normal 6" xfId="95"/>
    <cellStyle name="Normal 6 2" xfId="96"/>
    <cellStyle name="Normal 7" xfId="97"/>
    <cellStyle name="Normal 7 2" xfId="98"/>
    <cellStyle name="Normal 8" xfId="99"/>
    <cellStyle name="Normal 8 2" xfId="100"/>
    <cellStyle name="Normal 9" xfId="101"/>
    <cellStyle name="Normal 9 2" xfId="102"/>
    <cellStyle name="Notitie" xfId="103"/>
    <cellStyle name="Notitie 2" xfId="104"/>
    <cellStyle name="Odefinierad" xfId="105"/>
    <cellStyle name="Ongeldig" xfId="106"/>
    <cellStyle name="Output" xfId="107"/>
    <cellStyle name="Percent 2" xfId="108"/>
    <cellStyle name="Percent 2 2" xfId="109"/>
    <cellStyle name="Procent" xfId="1" builtinId="5"/>
    <cellStyle name="Procent 11" xfId="110"/>
    <cellStyle name="Procent 2" xfId="111"/>
    <cellStyle name="Procent 2 2" xfId="112"/>
    <cellStyle name="Procent 3" xfId="113"/>
    <cellStyle name="Procent 4" xfId="114"/>
    <cellStyle name="Procent 5" xfId="115"/>
    <cellStyle name="Procent 6" xfId="116"/>
    <cellStyle name="Procent 7" xfId="117"/>
    <cellStyle name="Procent 7 2" xfId="118"/>
    <cellStyle name="Procent 8" xfId="119"/>
    <cellStyle name="Procent 9" xfId="120"/>
    <cellStyle name="Procent 9 2" xfId="121"/>
    <cellStyle name="Tal" xfId="122"/>
    <cellStyle name="Titel" xfId="123"/>
    <cellStyle name="Totaal" xfId="124"/>
    <cellStyle name="Tusental 10" xfId="125"/>
    <cellStyle name="Tusental 11" xfId="126"/>
    <cellStyle name="Tusental 12" xfId="127"/>
    <cellStyle name="Tusental 13" xfId="128"/>
    <cellStyle name="Tusental 13 2" xfId="129"/>
    <cellStyle name="Tusental 14" xfId="130"/>
    <cellStyle name="Tusental 14 2" xfId="131"/>
    <cellStyle name="Tusental 15" xfId="132"/>
    <cellStyle name="Tusental 15 2" xfId="133"/>
    <cellStyle name="Tusental 16" xfId="134"/>
    <cellStyle name="Tusental 16 2" xfId="135"/>
    <cellStyle name="Tusental 2" xfId="136"/>
    <cellStyle name="Tusental 3" xfId="137"/>
    <cellStyle name="Tusental 4" xfId="138"/>
    <cellStyle name="Tusental 5" xfId="139"/>
    <cellStyle name="Tusental 6" xfId="140"/>
    <cellStyle name="Tusental 7" xfId="141"/>
    <cellStyle name="Tusental 8" xfId="142"/>
    <cellStyle name="Tusental 9" xfId="143"/>
    <cellStyle name="Uitvoer" xfId="144"/>
    <cellStyle name="Waarschuwingstekst" xfId="145"/>
    <cellStyle name="Warning Text" xfId="146"/>
    <cellStyle name="Verklarende tekst" xfId="1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vdelningar\Ekonomi\Innehav%20(MGG)\2014\2014-09\UTL%201409,%20exkl%20SBS%20och%20ny%20&#228;garandel%20Inwido,%201410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tsbok beskrivning"/>
      <sheetName val="Arbetsgång samt kommentar"/>
      <sheetName val="Logglista"/>
      <sheetName val="Koll UTL"/>
      <sheetName val="Meny"/>
      <sheetName val="Meny 3a"/>
      <sheetName val="Meny 3b"/>
      <sheetName val="Meny 3c"/>
      <sheetName val="Försida lång, månad"/>
      <sheetName val="Försida kort"/>
      <sheetName val="Försida lång, kvartal "/>
      <sheetName val="Försida lång, kvartal  "/>
      <sheetName val="Utveckling Ratos innehav totalt"/>
      <sheetName val="Sammanfattning"/>
      <sheetName val="Utveckling Ratos innehav grp"/>
      <sheetName val="Ratos innehav"/>
      <sheetName val="Ratos resultat  "/>
      <sheetName val="Ratos resultat "/>
      <sheetName val="Innehavsanalys Diagramunderlag"/>
      <sheetName val="&quot;Brygga&quot; 2011"/>
      <sheetName val="Brygga Operativt-legalt"/>
      <sheetName val="Innehavsanalys 100%"/>
      <sheetName val="JÄMST 100%"/>
      <sheetName val="EAT 100%"/>
      <sheetName val="Innehavsanalys Andelar"/>
      <sheetName val="JÄMST Andelar"/>
      <sheetName val="Ratos innehav lokal valuta"/>
      <sheetName val="Innehavsanalys 100% ex JÄMST"/>
      <sheetName val="Inneh.analys Andelar ex JÄMST  "/>
      <sheetName val="Innehav 100% Valutajusterat"/>
      <sheetName val="Innehav Andelar ex JÄMST Val "/>
      <sheetName val="EBITA marginalanalys kv"/>
      <sheetName val="Kvartalsrapport "/>
      <sheetName val="Kvartalsrapport Op"/>
      <sheetName val="Resultatanalys ack"/>
      <sheetName val="Resultatanalys kvartal"/>
      <sheetName val="Kassaflöde ack"/>
      <sheetName val="Kassaflöde kvartal"/>
      <sheetName val="Oms EBITA EBT per månad"/>
      <sheetName val="Oms EBITA EBT ack"/>
      <sheetName val="Oms EBITA EBT månad exkl Aibel"/>
      <sheetName val="Oms EBITA EBT ack exkl Aibel"/>
      <sheetName val="Blad1"/>
      <sheetName val="Blad4"/>
    </sheetNames>
    <sheetDataSet>
      <sheetData sheetId="0"/>
      <sheetData sheetId="1"/>
      <sheetData sheetId="2"/>
      <sheetData sheetId="3"/>
      <sheetData sheetId="4">
        <row r="6">
          <cell r="M6" t="str">
            <v>SEP</v>
          </cell>
        </row>
        <row r="7">
          <cell r="M7" t="str">
            <v>2014</v>
          </cell>
        </row>
        <row r="8">
          <cell r="M8">
            <v>2013</v>
          </cell>
        </row>
        <row r="9">
          <cell r="M9" t="str">
            <v>201409-201408</v>
          </cell>
        </row>
        <row r="10">
          <cell r="M10" t="str">
            <v>201309-201308</v>
          </cell>
        </row>
        <row r="14">
          <cell r="M14" t="str">
            <v>201409-201406</v>
          </cell>
        </row>
        <row r="15">
          <cell r="M15" t="str">
            <v>201309-201306</v>
          </cell>
        </row>
        <row r="25">
          <cell r="I25">
            <v>201409</v>
          </cell>
        </row>
        <row r="26">
          <cell r="I26" t="str">
            <v>N</v>
          </cell>
        </row>
        <row r="29">
          <cell r="I29">
            <v>60</v>
          </cell>
        </row>
        <row r="37">
          <cell r="A37">
            <v>139</v>
          </cell>
          <cell r="E37">
            <v>13</v>
          </cell>
          <cell r="F37">
            <v>1</v>
          </cell>
        </row>
        <row r="38">
          <cell r="A38">
            <v>206</v>
          </cell>
          <cell r="E38">
            <v>1</v>
          </cell>
          <cell r="F38">
            <v>33</v>
          </cell>
        </row>
        <row r="39">
          <cell r="A39">
            <v>105</v>
          </cell>
          <cell r="E39">
            <v>1</v>
          </cell>
          <cell r="F39">
            <v>13</v>
          </cell>
        </row>
        <row r="40">
          <cell r="A40">
            <v>195</v>
          </cell>
          <cell r="E40">
            <v>14</v>
          </cell>
          <cell r="F40">
            <v>17</v>
          </cell>
        </row>
        <row r="41">
          <cell r="A41">
            <v>104</v>
          </cell>
          <cell r="E41">
            <v>1</v>
          </cell>
          <cell r="F41">
            <v>13</v>
          </cell>
        </row>
        <row r="42">
          <cell r="A42">
            <v>18</v>
          </cell>
          <cell r="E42">
            <v>1</v>
          </cell>
          <cell r="F42">
            <v>1</v>
          </cell>
        </row>
        <row r="43">
          <cell r="A43">
            <v>143</v>
          </cell>
          <cell r="E43">
            <v>13</v>
          </cell>
          <cell r="F43">
            <v>13</v>
          </cell>
        </row>
        <row r="44">
          <cell r="A44">
            <v>151</v>
          </cell>
          <cell r="E44">
            <v>1</v>
          </cell>
          <cell r="F44">
            <v>1</v>
          </cell>
        </row>
        <row r="45">
          <cell r="A45">
            <v>146</v>
          </cell>
          <cell r="E45">
            <v>1</v>
          </cell>
          <cell r="F45">
            <v>1</v>
          </cell>
        </row>
        <row r="46">
          <cell r="A46">
            <v>222</v>
          </cell>
          <cell r="E46">
            <v>1</v>
          </cell>
          <cell r="F46">
            <v>14</v>
          </cell>
        </row>
        <row r="47">
          <cell r="A47">
            <v>183</v>
          </cell>
          <cell r="E47">
            <v>1</v>
          </cell>
          <cell r="F47">
            <v>1</v>
          </cell>
        </row>
        <row r="48">
          <cell r="A48">
            <v>97</v>
          </cell>
          <cell r="E48">
            <v>13</v>
          </cell>
          <cell r="F48">
            <v>14</v>
          </cell>
        </row>
        <row r="49">
          <cell r="A49">
            <v>125</v>
          </cell>
          <cell r="E49">
            <v>1</v>
          </cell>
          <cell r="F49">
            <v>1</v>
          </cell>
        </row>
        <row r="50">
          <cell r="A50">
            <v>190</v>
          </cell>
          <cell r="E50">
            <v>1</v>
          </cell>
          <cell r="F50">
            <v>1</v>
          </cell>
        </row>
        <row r="51">
          <cell r="A51">
            <v>132</v>
          </cell>
          <cell r="E51">
            <v>1</v>
          </cell>
          <cell r="F51">
            <v>1</v>
          </cell>
        </row>
        <row r="52">
          <cell r="A52">
            <v>208</v>
          </cell>
          <cell r="E52">
            <v>1</v>
          </cell>
          <cell r="F52">
            <v>14</v>
          </cell>
        </row>
        <row r="53">
          <cell r="A53">
            <v>135</v>
          </cell>
          <cell r="E53">
            <v>14</v>
          </cell>
          <cell r="F53">
            <v>14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8"/>
  <sheetViews>
    <sheetView showGridLines="0" tabSelected="1" topLeftCell="K1" zoomScale="80" zoomScaleNormal="80" workbookViewId="0">
      <selection activeCell="K1" sqref="K1"/>
    </sheetView>
  </sheetViews>
  <sheetFormatPr defaultRowHeight="15.75" outlineLevelCol="1"/>
  <cols>
    <col min="1" max="4" width="9.140625" style="1" hidden="1" customWidth="1" outlineLevel="1"/>
    <col min="5" max="5" width="9.28515625" style="1" hidden="1" customWidth="1" outlineLevel="1"/>
    <col min="6" max="6" width="13.7109375" style="1" hidden="1" customWidth="1" outlineLevel="1"/>
    <col min="7" max="7" width="13.42578125" style="1" hidden="1" customWidth="1" outlineLevel="1"/>
    <col min="8" max="9" width="9.140625" style="1" hidden="1" customWidth="1" outlineLevel="1"/>
    <col min="10" max="10" width="4" style="1" hidden="1" customWidth="1"/>
    <col min="11" max="11" width="32.5703125" style="1" customWidth="1"/>
    <col min="12" max="17" width="12.7109375" style="1" customWidth="1"/>
    <col min="18" max="26" width="12.7109375" style="3" customWidth="1"/>
    <col min="27" max="27" width="14.7109375" style="1" customWidth="1"/>
    <col min="28" max="28" width="15" style="1" customWidth="1"/>
    <col min="29" max="30" width="12.7109375" style="1" hidden="1" customWidth="1"/>
    <col min="31" max="31" width="0.85546875" style="1" hidden="1" customWidth="1"/>
    <col min="32" max="32" width="14.42578125" style="1" customWidth="1"/>
    <col min="33" max="33" width="14.28515625" style="3" customWidth="1"/>
    <col min="34" max="34" width="14" style="1" customWidth="1"/>
    <col min="35" max="35" width="12.7109375" style="1" customWidth="1"/>
    <col min="36" max="39" width="3.140625" style="1" customWidth="1"/>
    <col min="40" max="40" width="10.5703125" style="1" bestFit="1" customWidth="1"/>
    <col min="41" max="41" width="12" style="1" bestFit="1" customWidth="1"/>
    <col min="42" max="43" width="10.42578125" style="1" bestFit="1" customWidth="1"/>
    <col min="44" max="44" width="11.140625" style="1" bestFit="1" customWidth="1"/>
    <col min="45" max="16384" width="9.140625" style="1"/>
  </cols>
  <sheetData>
    <row r="1" spans="1:47" s="4" customFormat="1" ht="26.25" customHeight="1">
      <c r="K1" s="5" t="s">
        <v>54</v>
      </c>
      <c r="L1" s="6"/>
      <c r="M1" s="6"/>
      <c r="N1" s="5"/>
      <c r="O1" s="6"/>
      <c r="R1" s="3"/>
      <c r="S1" s="3"/>
      <c r="T1" s="3"/>
      <c r="U1" s="3"/>
      <c r="V1" s="3"/>
      <c r="W1" s="3"/>
      <c r="X1" s="3"/>
      <c r="Z1" s="3"/>
      <c r="AB1" s="7"/>
      <c r="AG1" s="3"/>
    </row>
    <row r="2" spans="1:47" s="4" customFormat="1" ht="18.75" customHeight="1">
      <c r="K2" s="8"/>
      <c r="R2" s="3"/>
      <c r="S2" s="3"/>
      <c r="T2" s="3"/>
      <c r="U2" s="3"/>
      <c r="V2" s="3"/>
      <c r="W2" s="3"/>
      <c r="X2" s="3"/>
      <c r="Y2" s="3"/>
      <c r="Z2" s="3"/>
      <c r="AB2" s="7"/>
      <c r="AG2" s="3"/>
    </row>
    <row r="3" spans="1:47" s="4" customFormat="1" ht="18" customHeight="1">
      <c r="K3" s="9"/>
      <c r="L3" s="10"/>
      <c r="M3" s="10"/>
      <c r="N3" s="10"/>
      <c r="O3" s="10"/>
      <c r="P3" s="10"/>
      <c r="Q3" s="10"/>
      <c r="R3" s="11"/>
      <c r="S3" s="11"/>
      <c r="T3" s="11"/>
      <c r="U3" s="11"/>
      <c r="V3" s="11"/>
      <c r="W3" s="11"/>
      <c r="X3" s="11"/>
      <c r="Y3" s="11"/>
      <c r="Z3" s="11"/>
      <c r="AA3" s="10"/>
      <c r="AB3" s="10"/>
      <c r="AC3" s="10" t="s">
        <v>0</v>
      </c>
      <c r="AD3" s="10" t="s">
        <v>1</v>
      </c>
      <c r="AE3" s="10" t="s">
        <v>2</v>
      </c>
      <c r="AF3" s="10"/>
      <c r="AG3" s="10" t="s">
        <v>45</v>
      </c>
      <c r="AH3" s="10" t="s">
        <v>46</v>
      </c>
      <c r="AI3" s="12" t="s">
        <v>48</v>
      </c>
    </row>
    <row r="4" spans="1:47" s="4" customFormat="1" ht="18" customHeight="1">
      <c r="K4" s="13"/>
      <c r="L4" s="102" t="s">
        <v>55</v>
      </c>
      <c r="M4" s="103"/>
      <c r="N4" s="103"/>
      <c r="O4" s="103"/>
      <c r="P4" s="103"/>
      <c r="Q4" s="104" t="s">
        <v>3</v>
      </c>
      <c r="R4" s="103"/>
      <c r="S4" s="103"/>
      <c r="T4" s="103"/>
      <c r="U4" s="103"/>
      <c r="V4" s="104" t="s">
        <v>39</v>
      </c>
      <c r="W4" s="103"/>
      <c r="X4" s="103"/>
      <c r="Y4" s="103"/>
      <c r="Z4" s="103"/>
      <c r="AA4" s="14" t="s">
        <v>41</v>
      </c>
      <c r="AB4" s="14" t="s">
        <v>42</v>
      </c>
      <c r="AC4" s="15" t="s">
        <v>4</v>
      </c>
      <c r="AD4" s="15" t="s">
        <v>5</v>
      </c>
      <c r="AE4" s="15" t="s">
        <v>4</v>
      </c>
      <c r="AF4" s="14" t="s">
        <v>43</v>
      </c>
      <c r="AG4" s="15" t="s">
        <v>44</v>
      </c>
      <c r="AH4" s="15" t="s">
        <v>47</v>
      </c>
      <c r="AI4" s="16" t="s">
        <v>49</v>
      </c>
    </row>
    <row r="5" spans="1:47" s="17" customFormat="1" ht="20.25" hidden="1" customHeight="1">
      <c r="D5" s="18" t="str">
        <f>TY</f>
        <v>2014</v>
      </c>
      <c r="E5" s="18" t="s">
        <v>6</v>
      </c>
      <c r="F5" s="18">
        <f>D5-1</f>
        <v>2013</v>
      </c>
      <c r="K5" s="19" t="s">
        <v>7</v>
      </c>
      <c r="L5" s="15"/>
      <c r="M5" s="15"/>
      <c r="N5" s="15" t="s">
        <v>28</v>
      </c>
      <c r="O5" s="15" t="s">
        <v>29</v>
      </c>
      <c r="P5" s="15"/>
      <c r="Q5" s="15"/>
      <c r="R5" s="15"/>
      <c r="S5" s="15" t="s">
        <v>28</v>
      </c>
      <c r="T5" s="15" t="s">
        <v>29</v>
      </c>
      <c r="U5" s="15"/>
      <c r="V5" s="15"/>
      <c r="W5" s="15"/>
      <c r="X5" s="15" t="s">
        <v>28</v>
      </c>
      <c r="Y5" s="15" t="s">
        <v>29</v>
      </c>
      <c r="Z5" s="15"/>
      <c r="AA5" s="15" t="s">
        <v>30</v>
      </c>
      <c r="AB5" s="15" t="s">
        <v>30</v>
      </c>
      <c r="AC5" s="15" t="s">
        <v>31</v>
      </c>
      <c r="AD5" s="15" t="s">
        <v>31</v>
      </c>
      <c r="AE5" s="15" t="s">
        <v>31</v>
      </c>
      <c r="AF5" s="15" t="s">
        <v>30</v>
      </c>
      <c r="AG5" s="20" t="s">
        <v>32</v>
      </c>
      <c r="AH5" s="20" t="s">
        <v>32</v>
      </c>
      <c r="AI5" s="21" t="s">
        <v>32</v>
      </c>
      <c r="AN5" s="2"/>
      <c r="AO5" s="2"/>
      <c r="AP5" s="2"/>
      <c r="AQ5" s="2"/>
      <c r="AR5" s="2"/>
      <c r="AS5" s="2"/>
      <c r="AT5" s="2"/>
      <c r="AU5" s="2"/>
    </row>
    <row r="6" spans="1:47" s="17" customFormat="1" ht="20.25" customHeight="1">
      <c r="D6" s="4"/>
      <c r="E6" s="4"/>
      <c r="F6" s="4"/>
      <c r="K6" s="22" t="s">
        <v>33</v>
      </c>
      <c r="L6" s="23" t="s">
        <v>34</v>
      </c>
      <c r="M6" s="23" t="s">
        <v>35</v>
      </c>
      <c r="N6" s="23" t="s">
        <v>36</v>
      </c>
      <c r="O6" s="23" t="s">
        <v>37</v>
      </c>
      <c r="P6" s="24">
        <v>2013</v>
      </c>
      <c r="Q6" s="23" t="s">
        <v>34</v>
      </c>
      <c r="R6" s="23" t="s">
        <v>35</v>
      </c>
      <c r="S6" s="23" t="s">
        <v>36</v>
      </c>
      <c r="T6" s="23" t="s">
        <v>37</v>
      </c>
      <c r="U6" s="24">
        <v>2013</v>
      </c>
      <c r="V6" s="23" t="s">
        <v>34</v>
      </c>
      <c r="W6" s="23" t="s">
        <v>35</v>
      </c>
      <c r="X6" s="23" t="s">
        <v>36</v>
      </c>
      <c r="Y6" s="23" t="s">
        <v>37</v>
      </c>
      <c r="Z6" s="24">
        <v>2013</v>
      </c>
      <c r="AA6" s="24" t="s">
        <v>30</v>
      </c>
      <c r="AB6" s="24" t="s">
        <v>30</v>
      </c>
      <c r="AC6" s="24"/>
      <c r="AD6" s="24"/>
      <c r="AE6" s="24"/>
      <c r="AF6" s="24" t="s">
        <v>30</v>
      </c>
      <c r="AG6" s="100">
        <v>41912</v>
      </c>
      <c r="AH6" s="100">
        <v>41912</v>
      </c>
      <c r="AI6" s="100">
        <v>41912</v>
      </c>
      <c r="AN6" s="2"/>
      <c r="AO6" s="2"/>
      <c r="AP6" s="2"/>
      <c r="AQ6" s="2"/>
      <c r="AR6" s="2"/>
      <c r="AS6" s="2"/>
      <c r="AT6" s="2"/>
      <c r="AU6" s="2"/>
    </row>
    <row r="7" spans="1:47" s="25" customFormat="1" ht="20.25" customHeight="1" thickBot="1">
      <c r="A7" s="25">
        <f>IF(E7=0,0,1)</f>
        <v>1</v>
      </c>
      <c r="B7" s="25">
        <v>1</v>
      </c>
      <c r="D7" s="26">
        <f>[1]Meny!E37</f>
        <v>13</v>
      </c>
      <c r="E7" s="27">
        <f>[1]Meny!A37</f>
        <v>139</v>
      </c>
      <c r="F7" s="28">
        <f>[1]Meny!F37</f>
        <v>1</v>
      </c>
      <c r="K7" s="29" t="s">
        <v>8</v>
      </c>
      <c r="L7" s="30">
        <v>220.37264554000001</v>
      </c>
      <c r="M7" s="30">
        <v>238.13431328000001</v>
      </c>
      <c r="N7" s="30">
        <v>697.923664272</v>
      </c>
      <c r="O7" s="30">
        <v>750.73314204000008</v>
      </c>
      <c r="P7" s="31">
        <v>1017.67674685</v>
      </c>
      <c r="Q7" s="30">
        <v>-2.0305541319999989</v>
      </c>
      <c r="R7" s="30">
        <v>2.6165249640000017</v>
      </c>
      <c r="S7" s="30">
        <v>9.0104015280000009</v>
      </c>
      <c r="T7" s="30">
        <v>12.603330684000001</v>
      </c>
      <c r="U7" s="31">
        <v>-38.509339700000005</v>
      </c>
      <c r="V7" s="30">
        <v>-1.3769202519999992</v>
      </c>
      <c r="W7" s="30">
        <v>4.7905448400000017</v>
      </c>
      <c r="X7" s="30">
        <v>7.8648574080000015</v>
      </c>
      <c r="Y7" s="30">
        <v>14.777350560000002</v>
      </c>
      <c r="Z7" s="31">
        <v>13.622438249999995</v>
      </c>
      <c r="AA7" s="30">
        <v>31.920071711999999</v>
      </c>
      <c r="AB7" s="32">
        <v>10.326868103999999</v>
      </c>
      <c r="AC7" s="33">
        <v>27.46275348</v>
      </c>
      <c r="AD7" s="33">
        <v>40.086770904000005</v>
      </c>
      <c r="AE7" s="33">
        <v>-4.1482031519999989</v>
      </c>
      <c r="AF7" s="34">
        <v>63.401321232000008</v>
      </c>
      <c r="AG7" s="30">
        <v>277.31965564799998</v>
      </c>
      <c r="AH7" s="34">
        <v>337</v>
      </c>
      <c r="AI7" s="35">
        <v>0.69795900583267212</v>
      </c>
      <c r="AO7" s="36"/>
      <c r="AP7" s="2"/>
      <c r="AQ7" s="2"/>
      <c r="AR7" s="2"/>
      <c r="AS7" s="2"/>
      <c r="AT7" s="2"/>
      <c r="AU7" s="2"/>
    </row>
    <row r="8" spans="1:47" s="37" customFormat="1" ht="21" customHeight="1" thickTop="1" thickBot="1">
      <c r="A8" s="25">
        <f t="shared" ref="A8:A34" si="0">IF(E8=0,0,1)</f>
        <v>1</v>
      </c>
      <c r="B8" s="37">
        <v>1</v>
      </c>
      <c r="D8" s="26">
        <f>[1]Meny!E38</f>
        <v>1</v>
      </c>
      <c r="E8" s="27">
        <f>[1]Meny!A38</f>
        <v>206</v>
      </c>
      <c r="F8" s="28">
        <f>[1]Meny!F38</f>
        <v>33</v>
      </c>
      <c r="K8" s="29" t="s">
        <v>9</v>
      </c>
      <c r="L8" s="30">
        <v>1986.0135732520002</v>
      </c>
      <c r="M8" s="30">
        <v>3508.1216092270006</v>
      </c>
      <c r="N8" s="34">
        <v>7086.9184156249994</v>
      </c>
      <c r="O8" s="34">
        <v>11016.76369048</v>
      </c>
      <c r="P8" s="38">
        <v>14029.387302108002</v>
      </c>
      <c r="Q8" s="34">
        <v>31.507482712000012</v>
      </c>
      <c r="R8" s="34">
        <v>158.85933124699997</v>
      </c>
      <c r="S8" s="34">
        <v>159.543683125</v>
      </c>
      <c r="T8" s="34">
        <v>541.87781225899994</v>
      </c>
      <c r="U8" s="38">
        <v>686.41908285600005</v>
      </c>
      <c r="V8" s="34">
        <v>56.544521712000005</v>
      </c>
      <c r="W8" s="34">
        <v>158.80219524699999</v>
      </c>
      <c r="X8" s="34">
        <v>307.820308125</v>
      </c>
      <c r="Y8" s="30">
        <v>546.36080025899992</v>
      </c>
      <c r="Z8" s="39">
        <v>690.85692685600009</v>
      </c>
      <c r="AA8" s="30">
        <v>137.081630625</v>
      </c>
      <c r="AB8" s="32">
        <v>70.919465000000002</v>
      </c>
      <c r="AC8" s="30">
        <v>99.447974999999985</v>
      </c>
      <c r="AD8" s="30">
        <v>-1045.7170762499998</v>
      </c>
      <c r="AE8" s="30">
        <v>-70.919465000000002</v>
      </c>
      <c r="AF8" s="33">
        <v>-1017.1885662499997</v>
      </c>
      <c r="AG8" s="30">
        <v>4990.6829839720003</v>
      </c>
      <c r="AH8" s="34">
        <v>1729</v>
      </c>
      <c r="AI8" s="35">
        <v>0.316</v>
      </c>
      <c r="AO8" s="36"/>
      <c r="AP8" s="2"/>
      <c r="AQ8" s="2"/>
      <c r="AR8" s="2"/>
      <c r="AS8" s="2"/>
      <c r="AT8" s="2"/>
      <c r="AU8" s="2"/>
    </row>
    <row r="9" spans="1:47" s="37" customFormat="1" ht="21" customHeight="1" thickTop="1" thickBot="1">
      <c r="A9" s="25">
        <f t="shared" si="0"/>
        <v>1</v>
      </c>
      <c r="B9" s="37">
        <v>1</v>
      </c>
      <c r="D9" s="26">
        <f>[1]Meny!E39</f>
        <v>1</v>
      </c>
      <c r="E9" s="27">
        <f>[1]Meny!A39</f>
        <v>105</v>
      </c>
      <c r="F9" s="28">
        <f>[1]Meny!F39</f>
        <v>13</v>
      </c>
      <c r="K9" s="29" t="s">
        <v>10</v>
      </c>
      <c r="L9" s="30">
        <v>592.92600992099983</v>
      </c>
      <c r="M9" s="30">
        <v>590.4735699600003</v>
      </c>
      <c r="N9" s="34">
        <v>1741.644353125</v>
      </c>
      <c r="O9" s="34">
        <v>1727.087938205</v>
      </c>
      <c r="P9" s="38">
        <v>2516.4849875049999</v>
      </c>
      <c r="Q9" s="34">
        <v>72.237848115999981</v>
      </c>
      <c r="R9" s="34">
        <v>88.067207474999975</v>
      </c>
      <c r="S9" s="34">
        <v>141.73956937499997</v>
      </c>
      <c r="T9" s="34">
        <v>143.81425503999998</v>
      </c>
      <c r="U9" s="38">
        <v>274.03464807799998</v>
      </c>
      <c r="V9" s="34">
        <v>73.706839413999973</v>
      </c>
      <c r="W9" s="34">
        <v>76.619985074999974</v>
      </c>
      <c r="X9" s="34">
        <v>112.61271187499997</v>
      </c>
      <c r="Y9" s="30">
        <v>115.79558003999998</v>
      </c>
      <c r="Z9" s="39">
        <v>245.718984436</v>
      </c>
      <c r="AA9" s="30">
        <v>38.520258124999991</v>
      </c>
      <c r="AB9" s="40">
        <v>16.948083750000002</v>
      </c>
      <c r="AC9" s="34">
        <v>70.382262499999996</v>
      </c>
      <c r="AD9" s="34">
        <v>-105.54282124999995</v>
      </c>
      <c r="AE9" s="34">
        <v>-16.918603125000001</v>
      </c>
      <c r="AF9" s="33">
        <v>-52.079161874999954</v>
      </c>
      <c r="AG9" s="34">
        <v>1346.6254880680001</v>
      </c>
      <c r="AH9" s="34">
        <v>612</v>
      </c>
      <c r="AI9" s="35">
        <v>0.83469396829605103</v>
      </c>
      <c r="AO9" s="36"/>
      <c r="AP9" s="2"/>
      <c r="AQ9" s="2"/>
      <c r="AR9" s="2"/>
      <c r="AS9" s="2"/>
      <c r="AT9" s="2"/>
      <c r="AU9" s="2"/>
    </row>
    <row r="10" spans="1:47" s="37" customFormat="1" ht="21" customHeight="1" thickTop="1" thickBot="1">
      <c r="A10" s="25">
        <f t="shared" si="0"/>
        <v>1</v>
      </c>
      <c r="B10" s="37">
        <v>1</v>
      </c>
      <c r="D10" s="26">
        <f>[1]Meny!E40</f>
        <v>14</v>
      </c>
      <c r="E10" s="27">
        <f>[1]Meny!A40</f>
        <v>195</v>
      </c>
      <c r="F10" s="28">
        <f>[1]Meny!F40</f>
        <v>17</v>
      </c>
      <c r="K10" s="29" t="s">
        <v>11</v>
      </c>
      <c r="L10" s="30">
        <v>51.746000000000009</v>
      </c>
      <c r="M10" s="30">
        <v>48.691000000000003</v>
      </c>
      <c r="N10" s="34">
        <v>147.626</v>
      </c>
      <c r="O10" s="34">
        <v>134.88200000000001</v>
      </c>
      <c r="P10" s="38">
        <v>197.36699999999999</v>
      </c>
      <c r="Q10" s="34">
        <v>10.486000000000001</v>
      </c>
      <c r="R10" s="34">
        <v>6.9930000000000003</v>
      </c>
      <c r="S10" s="34">
        <v>14.581</v>
      </c>
      <c r="T10" s="34">
        <v>7.9600000000000009</v>
      </c>
      <c r="U10" s="38">
        <v>21.449000000000002</v>
      </c>
      <c r="V10" s="34">
        <v>10.486000000000001</v>
      </c>
      <c r="W10" s="34">
        <v>6.9930000000000003</v>
      </c>
      <c r="X10" s="34">
        <v>14.581</v>
      </c>
      <c r="Y10" s="34">
        <v>10.742000000000001</v>
      </c>
      <c r="Z10" s="38">
        <v>24.705000000000002</v>
      </c>
      <c r="AA10" s="30">
        <v>5.4059999999999997</v>
      </c>
      <c r="AB10" s="33" t="s">
        <v>12</v>
      </c>
      <c r="AC10" s="34"/>
      <c r="AD10" s="34"/>
      <c r="AE10" s="34"/>
      <c r="AF10" s="33" t="s">
        <v>12</v>
      </c>
      <c r="AG10" s="34">
        <v>132.733</v>
      </c>
      <c r="AH10" s="34">
        <v>331</v>
      </c>
      <c r="AI10" s="35">
        <v>1</v>
      </c>
      <c r="AO10" s="36"/>
      <c r="AP10" s="2"/>
      <c r="AQ10" s="2"/>
      <c r="AR10" s="2"/>
      <c r="AS10" s="2"/>
      <c r="AT10" s="2"/>
      <c r="AU10" s="2"/>
    </row>
    <row r="11" spans="1:47" s="37" customFormat="1" ht="21" customHeight="1" thickTop="1" thickBot="1">
      <c r="A11" s="25">
        <f t="shared" si="0"/>
        <v>1</v>
      </c>
      <c r="B11" s="37">
        <v>1</v>
      </c>
      <c r="D11" s="26">
        <f>[1]Meny!E41</f>
        <v>1</v>
      </c>
      <c r="E11" s="27">
        <f>[1]Meny!A41</f>
        <v>104</v>
      </c>
      <c r="F11" s="28">
        <f>[1]Meny!F41</f>
        <v>13</v>
      </c>
      <c r="K11" s="29" t="s">
        <v>13</v>
      </c>
      <c r="L11" s="30">
        <v>860.08800000000019</v>
      </c>
      <c r="M11" s="30">
        <v>867.39600000000019</v>
      </c>
      <c r="N11" s="34">
        <v>2656.1370000000002</v>
      </c>
      <c r="O11" s="34">
        <v>2722.6570000000002</v>
      </c>
      <c r="P11" s="38">
        <v>3724.2910000000002</v>
      </c>
      <c r="Q11" s="34">
        <v>55.912999999999997</v>
      </c>
      <c r="R11" s="34">
        <v>61.359999999999992</v>
      </c>
      <c r="S11" s="34">
        <v>141.68700000000001</v>
      </c>
      <c r="T11" s="34">
        <v>182.52199999999999</v>
      </c>
      <c r="U11" s="38">
        <v>328.14600000000002</v>
      </c>
      <c r="V11" s="34">
        <v>73.912999999999997</v>
      </c>
      <c r="W11" s="34">
        <v>106.89599999999999</v>
      </c>
      <c r="X11" s="34">
        <v>179.68700000000001</v>
      </c>
      <c r="Y11" s="30">
        <v>278.95799999999997</v>
      </c>
      <c r="Z11" s="38">
        <v>439.52600000000001</v>
      </c>
      <c r="AA11" s="30">
        <v>93.336000000000013</v>
      </c>
      <c r="AB11" s="41">
        <v>122.991</v>
      </c>
      <c r="AC11" s="34">
        <v>106.123</v>
      </c>
      <c r="AD11" s="34">
        <v>-16.746000000000006</v>
      </c>
      <c r="AE11" s="34">
        <v>-116.12700000000001</v>
      </c>
      <c r="AF11" s="34">
        <v>-26.750000000000014</v>
      </c>
      <c r="AG11" s="34">
        <v>1946.0090000000002</v>
      </c>
      <c r="AH11" s="34">
        <v>1229</v>
      </c>
      <c r="AI11" s="35">
        <v>0.69999998807907104</v>
      </c>
      <c r="AO11" s="36"/>
      <c r="AP11" s="2"/>
      <c r="AQ11" s="2"/>
      <c r="AR11" s="2"/>
      <c r="AS11" s="2"/>
      <c r="AT11" s="2"/>
      <c r="AU11" s="2"/>
    </row>
    <row r="12" spans="1:47" s="37" customFormat="1" ht="21" customHeight="1" thickTop="1" thickBot="1">
      <c r="A12" s="25">
        <f t="shared" si="0"/>
        <v>1</v>
      </c>
      <c r="B12" s="37">
        <v>1</v>
      </c>
      <c r="D12" s="26">
        <f>[1]Meny!E42</f>
        <v>1</v>
      </c>
      <c r="E12" s="27">
        <f>[1]Meny!A42</f>
        <v>18</v>
      </c>
      <c r="F12" s="28">
        <f>[1]Meny!F42</f>
        <v>1</v>
      </c>
      <c r="K12" s="29" t="s">
        <v>14</v>
      </c>
      <c r="L12" s="30">
        <v>293.93500000000006</v>
      </c>
      <c r="M12" s="30">
        <v>212.61399999999998</v>
      </c>
      <c r="N12" s="34">
        <v>819.15200000000004</v>
      </c>
      <c r="O12" s="34">
        <v>636.62199999999996</v>
      </c>
      <c r="P12" s="38">
        <v>864.19299999999998</v>
      </c>
      <c r="Q12" s="34">
        <v>7.1949999999999994</v>
      </c>
      <c r="R12" s="34">
        <v>0.98600000000000065</v>
      </c>
      <c r="S12" s="34">
        <v>7.2439999999999998</v>
      </c>
      <c r="T12" s="34">
        <v>-28.375</v>
      </c>
      <c r="U12" s="38">
        <v>-49.817</v>
      </c>
      <c r="V12" s="34">
        <v>12.695</v>
      </c>
      <c r="W12" s="34">
        <v>3.5860000000000012</v>
      </c>
      <c r="X12" s="34">
        <v>19.943999999999999</v>
      </c>
      <c r="Y12" s="30">
        <v>-20.775000000000002</v>
      </c>
      <c r="Z12" s="38">
        <v>-11.316999999999997</v>
      </c>
      <c r="AA12" s="30">
        <v>50.301000000000002</v>
      </c>
      <c r="AB12" s="41">
        <v>24.887999999999998</v>
      </c>
      <c r="AC12" s="34">
        <v>17.192999999999998</v>
      </c>
      <c r="AD12" s="34">
        <v>-66.567999999999998</v>
      </c>
      <c r="AE12" s="34">
        <v>-25.031000000000002</v>
      </c>
      <c r="AF12" s="34">
        <v>-74.406000000000006</v>
      </c>
      <c r="AG12" s="34">
        <v>790.24300000000005</v>
      </c>
      <c r="AH12" s="34">
        <v>609</v>
      </c>
      <c r="AI12" s="35">
        <v>0.95564794540405273</v>
      </c>
      <c r="AO12" s="36"/>
      <c r="AP12" s="2"/>
      <c r="AQ12" s="2"/>
      <c r="AR12" s="2"/>
      <c r="AS12" s="2"/>
      <c r="AT12" s="2"/>
      <c r="AU12" s="2"/>
    </row>
    <row r="13" spans="1:47" s="37" customFormat="1" ht="21" customHeight="1" thickTop="1" thickBot="1">
      <c r="A13" s="25">
        <f t="shared" si="0"/>
        <v>1</v>
      </c>
      <c r="B13" s="37">
        <v>1</v>
      </c>
      <c r="D13" s="26">
        <f>[1]Meny!E43</f>
        <v>13</v>
      </c>
      <c r="E13" s="27">
        <f>[1]Meny!A43</f>
        <v>143</v>
      </c>
      <c r="F13" s="28">
        <f>[1]Meny!F43</f>
        <v>13</v>
      </c>
      <c r="K13" s="29" t="s">
        <v>15</v>
      </c>
      <c r="L13" s="30">
        <v>533.02299999999991</v>
      </c>
      <c r="M13" s="30">
        <v>543.37300000000005</v>
      </c>
      <c r="N13" s="34">
        <v>1673.038</v>
      </c>
      <c r="O13" s="34">
        <v>1793.269</v>
      </c>
      <c r="P13" s="38">
        <v>2415.5189999999998</v>
      </c>
      <c r="Q13" s="34">
        <v>22.248999999999999</v>
      </c>
      <c r="R13" s="34">
        <v>7.8129999999999997</v>
      </c>
      <c r="S13" s="34">
        <v>29.056999999999999</v>
      </c>
      <c r="T13" s="34">
        <v>3.7679999999999998</v>
      </c>
      <c r="U13" s="38">
        <v>25.327000000000002</v>
      </c>
      <c r="V13" s="34">
        <v>21.848999999999997</v>
      </c>
      <c r="W13" s="34">
        <v>9.713000000000001</v>
      </c>
      <c r="X13" s="34">
        <v>49.456999999999994</v>
      </c>
      <c r="Y13" s="30">
        <v>44.368000000000002</v>
      </c>
      <c r="Z13" s="38">
        <v>67.227000000000004</v>
      </c>
      <c r="AA13" s="30">
        <v>30.253999999999998</v>
      </c>
      <c r="AB13" s="41">
        <v>49.423000000000002</v>
      </c>
      <c r="AC13" s="34">
        <v>28.308</v>
      </c>
      <c r="AD13" s="34">
        <v>-34.884999999999998</v>
      </c>
      <c r="AE13" s="34">
        <v>-49.423000000000002</v>
      </c>
      <c r="AF13" s="34">
        <v>-56</v>
      </c>
      <c r="AG13" s="34">
        <v>569.54699999999991</v>
      </c>
      <c r="AH13" s="34">
        <v>668</v>
      </c>
      <c r="AI13" s="35">
        <v>1</v>
      </c>
      <c r="AO13" s="36"/>
      <c r="AP13" s="2"/>
      <c r="AQ13" s="2"/>
      <c r="AR13" s="2"/>
      <c r="AS13" s="2"/>
      <c r="AT13" s="2"/>
      <c r="AU13" s="2"/>
    </row>
    <row r="14" spans="1:47" s="37" customFormat="1" ht="21" customHeight="1" thickTop="1" thickBot="1">
      <c r="A14" s="25">
        <f t="shared" si="0"/>
        <v>1</v>
      </c>
      <c r="B14" s="37">
        <v>1</v>
      </c>
      <c r="D14" s="26">
        <f>[1]Meny!E44</f>
        <v>1</v>
      </c>
      <c r="E14" s="27">
        <f>[1]Meny!A44</f>
        <v>151</v>
      </c>
      <c r="F14" s="28">
        <f>[1]Meny!F44</f>
        <v>1</v>
      </c>
      <c r="K14" s="29" t="s">
        <v>16</v>
      </c>
      <c r="L14" s="30">
        <v>347.80190919999995</v>
      </c>
      <c r="M14" s="30">
        <v>292.88232010000002</v>
      </c>
      <c r="N14" s="34">
        <v>962.6633761999999</v>
      </c>
      <c r="O14" s="34">
        <v>917.45012800000006</v>
      </c>
      <c r="P14" s="38">
        <v>1236.9939410000002</v>
      </c>
      <c r="Q14" s="34">
        <v>21.937887100000005</v>
      </c>
      <c r="R14" s="34">
        <v>17.471598400000019</v>
      </c>
      <c r="S14" s="34">
        <v>72.267110900000006</v>
      </c>
      <c r="T14" s="34">
        <v>67.832128000000012</v>
      </c>
      <c r="U14" s="38">
        <v>83.336968999999996</v>
      </c>
      <c r="V14" s="34">
        <v>24.225336000000006</v>
      </c>
      <c r="W14" s="34">
        <v>17.471598400000019</v>
      </c>
      <c r="X14" s="34">
        <v>74.554559800000007</v>
      </c>
      <c r="Y14" s="30">
        <v>67.832128000000012</v>
      </c>
      <c r="Z14" s="38">
        <v>83.336968999999996</v>
      </c>
      <c r="AA14" s="33">
        <v>15.153218799999999</v>
      </c>
      <c r="AB14" s="41">
        <v>26.852660999999998</v>
      </c>
      <c r="AC14" s="34">
        <v>59.1843498</v>
      </c>
      <c r="AD14" s="34">
        <v>4.2313283999999953</v>
      </c>
      <c r="AE14" s="34">
        <v>-26.400595999999997</v>
      </c>
      <c r="AF14" s="34">
        <v>37.015082199999995</v>
      </c>
      <c r="AG14" s="34">
        <v>402.37923749999999</v>
      </c>
      <c r="AH14" s="34">
        <v>90</v>
      </c>
      <c r="AI14" s="35">
        <v>1</v>
      </c>
      <c r="AO14" s="36"/>
      <c r="AP14" s="2"/>
      <c r="AQ14" s="2"/>
      <c r="AR14" s="2"/>
      <c r="AS14" s="2"/>
      <c r="AT14" s="2"/>
      <c r="AU14" s="2"/>
    </row>
    <row r="15" spans="1:47" s="37" customFormat="1" ht="21" customHeight="1" thickTop="1" thickBot="1">
      <c r="A15" s="25">
        <f t="shared" si="0"/>
        <v>1</v>
      </c>
      <c r="B15" s="37">
        <v>1</v>
      </c>
      <c r="D15" s="26">
        <f>[1]Meny!E45</f>
        <v>1</v>
      </c>
      <c r="E15" s="27">
        <f>[1]Meny!A45</f>
        <v>146</v>
      </c>
      <c r="F15" s="28">
        <f>[1]Meny!F45</f>
        <v>1</v>
      </c>
      <c r="K15" s="29" t="s">
        <v>17</v>
      </c>
      <c r="L15" s="30">
        <v>46.519000000000005</v>
      </c>
      <c r="M15" s="30">
        <v>53.325999999999993</v>
      </c>
      <c r="N15" s="34">
        <v>151.83000000000001</v>
      </c>
      <c r="O15" s="34">
        <v>174.98599999999999</v>
      </c>
      <c r="P15" s="38">
        <v>237.64699999999999</v>
      </c>
      <c r="Q15" s="34">
        <v>-0.81200000000000028</v>
      </c>
      <c r="R15" s="34">
        <v>-2.5910000000000002</v>
      </c>
      <c r="S15" s="34">
        <v>-6.2210000000000001</v>
      </c>
      <c r="T15" s="34">
        <v>-4.8250000000000002</v>
      </c>
      <c r="U15" s="38">
        <v>-13.013</v>
      </c>
      <c r="V15" s="34">
        <v>-0.81200000000000028</v>
      </c>
      <c r="W15" s="34">
        <v>-2.5910000000000002</v>
      </c>
      <c r="X15" s="34">
        <v>-0.32099999999999973</v>
      </c>
      <c r="Y15" s="30">
        <v>-4.8250000000000002</v>
      </c>
      <c r="Z15" s="38">
        <v>-13.013</v>
      </c>
      <c r="AA15" s="33">
        <v>1.94</v>
      </c>
      <c r="AB15" s="41">
        <v>0.46899999999999997</v>
      </c>
      <c r="AC15" s="34">
        <v>-4.6849999999999996</v>
      </c>
      <c r="AD15" s="34">
        <v>0.69399999999999995</v>
      </c>
      <c r="AE15" s="34">
        <v>-0.46899999999999997</v>
      </c>
      <c r="AF15" s="34">
        <v>-4.46</v>
      </c>
      <c r="AG15" s="34">
        <v>44.826999999999998</v>
      </c>
      <c r="AH15" s="34">
        <v>153</v>
      </c>
      <c r="AI15" s="35">
        <v>1</v>
      </c>
      <c r="AO15" s="36"/>
      <c r="AP15" s="2"/>
      <c r="AQ15" s="2"/>
      <c r="AR15" s="2"/>
      <c r="AS15" s="2"/>
      <c r="AT15" s="2"/>
      <c r="AU15" s="2"/>
    </row>
    <row r="16" spans="1:47" s="37" customFormat="1" ht="21" customHeight="1" thickTop="1" thickBot="1">
      <c r="A16" s="25">
        <f t="shared" si="0"/>
        <v>1</v>
      </c>
      <c r="B16" s="37">
        <v>1</v>
      </c>
      <c r="D16" s="26">
        <f>[1]Meny!E46</f>
        <v>1</v>
      </c>
      <c r="E16" s="27">
        <f>[1]Meny!A46</f>
        <v>222</v>
      </c>
      <c r="F16" s="28">
        <f>[1]Meny!F46</f>
        <v>14</v>
      </c>
      <c r="K16" s="29" t="s">
        <v>18</v>
      </c>
      <c r="L16" s="30">
        <v>1095.4373762370001</v>
      </c>
      <c r="M16" s="30">
        <v>987.46615169100028</v>
      </c>
      <c r="N16" s="34">
        <v>3596.1328956249999</v>
      </c>
      <c r="O16" s="34">
        <v>3002.8533010040001</v>
      </c>
      <c r="P16" s="38">
        <v>4212.7942739939999</v>
      </c>
      <c r="Q16" s="34">
        <v>40.58493099399999</v>
      </c>
      <c r="R16" s="34">
        <v>14.706277458000002</v>
      </c>
      <c r="S16" s="34">
        <v>132.81895062499999</v>
      </c>
      <c r="T16" s="34">
        <v>101.994701482</v>
      </c>
      <c r="U16" s="38">
        <v>119.684214836</v>
      </c>
      <c r="V16" s="34">
        <v>40.730725264</v>
      </c>
      <c r="W16" s="34">
        <v>29.332025808000004</v>
      </c>
      <c r="X16" s="34">
        <v>122.44613812499999</v>
      </c>
      <c r="Y16" s="30">
        <v>116.62044983199999</v>
      </c>
      <c r="Z16" s="38">
        <v>134.162680886</v>
      </c>
      <c r="AA16" s="30">
        <v>3.5300318749999997</v>
      </c>
      <c r="AB16" s="41">
        <v>4.2768743749999993</v>
      </c>
      <c r="AC16" s="34">
        <v>123.42336624999999</v>
      </c>
      <c r="AD16" s="34">
        <v>-110.81985312499999</v>
      </c>
      <c r="AE16" s="34">
        <v>-3.2439606249999993</v>
      </c>
      <c r="AF16" s="34">
        <v>9.3595524999999924</v>
      </c>
      <c r="AG16" s="34">
        <v>-439.76549866199986</v>
      </c>
      <c r="AH16" s="34">
        <v>431</v>
      </c>
      <c r="AI16" s="35">
        <v>0.72952902317047119</v>
      </c>
      <c r="AO16" s="36"/>
      <c r="AP16" s="2"/>
      <c r="AQ16" s="2"/>
      <c r="AR16" s="2"/>
      <c r="AS16" s="2"/>
      <c r="AT16" s="2"/>
      <c r="AU16" s="2"/>
    </row>
    <row r="17" spans="1:47" s="37" customFormat="1" ht="21" customHeight="1" thickTop="1" thickBot="1">
      <c r="A17" s="25">
        <f t="shared" si="0"/>
        <v>1</v>
      </c>
      <c r="B17" s="37">
        <v>1</v>
      </c>
      <c r="D17" s="26">
        <f>[1]Meny!E47</f>
        <v>1</v>
      </c>
      <c r="E17" s="27">
        <f>[1]Meny!A47</f>
        <v>183</v>
      </c>
      <c r="F17" s="28">
        <f>[1]Meny!F47</f>
        <v>1</v>
      </c>
      <c r="K17" s="29" t="s">
        <v>19</v>
      </c>
      <c r="L17" s="30">
        <v>381.72500000000002</v>
      </c>
      <c r="M17" s="30">
        <v>386.726</v>
      </c>
      <c r="N17" s="34">
        <v>1138.482</v>
      </c>
      <c r="O17" s="34">
        <v>1174.81</v>
      </c>
      <c r="P17" s="38">
        <v>1595.847</v>
      </c>
      <c r="Q17" s="34">
        <v>17.665000000000003</v>
      </c>
      <c r="R17" s="34">
        <v>29.279000000000003</v>
      </c>
      <c r="S17" s="34">
        <v>56.110999999999997</v>
      </c>
      <c r="T17" s="34">
        <v>94.11699999999999</v>
      </c>
      <c r="U17" s="38">
        <v>127.68900000000001</v>
      </c>
      <c r="V17" s="34">
        <v>25.764999999999997</v>
      </c>
      <c r="W17" s="34">
        <v>30.697000000000003</v>
      </c>
      <c r="X17" s="34">
        <v>67.411000000000001</v>
      </c>
      <c r="Y17" s="30">
        <v>98.570999999999984</v>
      </c>
      <c r="Z17" s="38">
        <v>139.643</v>
      </c>
      <c r="AA17" s="33">
        <v>29.905000000000001</v>
      </c>
      <c r="AB17" s="41">
        <v>24.143000000000001</v>
      </c>
      <c r="AC17" s="34">
        <v>57.433</v>
      </c>
      <c r="AD17" s="34">
        <v>-55.540999999999997</v>
      </c>
      <c r="AE17" s="34">
        <v>-24.143000000000001</v>
      </c>
      <c r="AF17" s="34">
        <v>-22.250999999999998</v>
      </c>
      <c r="AG17" s="34">
        <v>696.56899999999996</v>
      </c>
      <c r="AH17" s="34">
        <v>824</v>
      </c>
      <c r="AI17" s="35">
        <v>0.9855000376701355</v>
      </c>
      <c r="AO17" s="36"/>
      <c r="AP17" s="2"/>
      <c r="AQ17" s="2"/>
      <c r="AR17" s="2"/>
      <c r="AS17" s="2"/>
      <c r="AT17" s="2"/>
      <c r="AU17" s="2"/>
    </row>
    <row r="18" spans="1:47" s="37" customFormat="1" ht="21" customHeight="1" thickTop="1" thickBot="1">
      <c r="A18" s="25">
        <f t="shared" si="0"/>
        <v>1</v>
      </c>
      <c r="B18" s="37">
        <v>1</v>
      </c>
      <c r="D18" s="26">
        <f>[1]Meny!E48</f>
        <v>13</v>
      </c>
      <c r="E18" s="27">
        <f>[1]Meny!A48</f>
        <v>97</v>
      </c>
      <c r="F18" s="28">
        <f>[1]Meny!F48</f>
        <v>14</v>
      </c>
      <c r="K18" s="29" t="s">
        <v>20</v>
      </c>
      <c r="L18" s="33">
        <v>1286.9210000000003</v>
      </c>
      <c r="M18" s="33">
        <v>1109.0240000000001</v>
      </c>
      <c r="N18" s="34">
        <v>3494.8110000000001</v>
      </c>
      <c r="O18" s="34">
        <v>3107.3530000000001</v>
      </c>
      <c r="P18" s="38">
        <v>4300.0069999999996</v>
      </c>
      <c r="Q18" s="34">
        <v>149.899</v>
      </c>
      <c r="R18" s="34">
        <v>133.36700000000002</v>
      </c>
      <c r="S18" s="34">
        <v>200.5</v>
      </c>
      <c r="T18" s="34">
        <v>218.98400000000001</v>
      </c>
      <c r="U18" s="38">
        <v>294.11799999999999</v>
      </c>
      <c r="V18" s="34">
        <v>170.80300000000003</v>
      </c>
      <c r="W18" s="34">
        <v>135.941</v>
      </c>
      <c r="X18" s="34">
        <v>325.32499999999999</v>
      </c>
      <c r="Y18" s="33">
        <v>224.387</v>
      </c>
      <c r="Z18" s="42">
        <v>344.767</v>
      </c>
      <c r="AA18" s="33">
        <v>103.85300000000001</v>
      </c>
      <c r="AB18" s="41">
        <v>118.514</v>
      </c>
      <c r="AC18" s="41">
        <v>159.96899999999999</v>
      </c>
      <c r="AD18" s="41">
        <v>-160.04400000000001</v>
      </c>
      <c r="AE18" s="41">
        <v>-109.387</v>
      </c>
      <c r="AF18" s="41">
        <v>-109.46200000000002</v>
      </c>
      <c r="AG18" s="34">
        <v>1327.144</v>
      </c>
      <c r="AH18" s="34">
        <v>1232</v>
      </c>
      <c r="AI18" s="35">
        <v>0.313</v>
      </c>
      <c r="AO18" s="36"/>
      <c r="AP18" s="2"/>
      <c r="AQ18" s="2"/>
      <c r="AR18" s="2"/>
      <c r="AS18" s="2"/>
      <c r="AT18" s="2"/>
      <c r="AU18" s="2"/>
    </row>
    <row r="19" spans="1:47" s="37" customFormat="1" ht="21" customHeight="1" thickTop="1" thickBot="1">
      <c r="A19" s="25">
        <f t="shared" si="0"/>
        <v>1</v>
      </c>
      <c r="B19" s="37">
        <v>1</v>
      </c>
      <c r="D19" s="26">
        <f>[1]Meny!E49</f>
        <v>1</v>
      </c>
      <c r="E19" s="27">
        <f>[1]Meny!A49</f>
        <v>125</v>
      </c>
      <c r="F19" s="28">
        <f>[1]Meny!F49</f>
        <v>1</v>
      </c>
      <c r="K19" s="43" t="s">
        <v>21</v>
      </c>
      <c r="L19" s="30">
        <v>244.22396597900007</v>
      </c>
      <c r="M19" s="30">
        <v>245.85310894499997</v>
      </c>
      <c r="N19" s="34">
        <v>605.21757750000006</v>
      </c>
      <c r="O19" s="34">
        <v>592.24754467999992</v>
      </c>
      <c r="P19" s="38">
        <v>929.58741645300006</v>
      </c>
      <c r="Q19" s="34">
        <v>9.6399441649999957</v>
      </c>
      <c r="R19" s="34">
        <v>9.7760175119999957</v>
      </c>
      <c r="S19" s="34">
        <v>-43.15308375</v>
      </c>
      <c r="T19" s="34">
        <v>-44.616938069999996</v>
      </c>
      <c r="U19" s="38">
        <v>-14.917812606</v>
      </c>
      <c r="V19" s="34">
        <v>9.6518527649999939</v>
      </c>
      <c r="W19" s="34">
        <v>11.754795311999995</v>
      </c>
      <c r="X19" s="34">
        <v>-41.952021250000001</v>
      </c>
      <c r="Y19" s="30">
        <v>-39.57357657</v>
      </c>
      <c r="Z19" s="38">
        <v>-7.7063161060000001</v>
      </c>
      <c r="AA19" s="33">
        <v>42.131088750000004</v>
      </c>
      <c r="AB19" s="41">
        <v>23.564846249999999</v>
      </c>
      <c r="AC19" s="34">
        <v>-34.825353124999985</v>
      </c>
      <c r="AD19" s="34">
        <v>-83.286041249999982</v>
      </c>
      <c r="AE19" s="34">
        <v>-23.564846249999999</v>
      </c>
      <c r="AF19" s="34">
        <v>-141.67624062499996</v>
      </c>
      <c r="AG19" s="34">
        <v>657.76219112799993</v>
      </c>
      <c r="AH19" s="34">
        <v>175</v>
      </c>
      <c r="AI19" s="35">
        <v>0.92570000886917114</v>
      </c>
      <c r="AO19" s="36"/>
      <c r="AP19" s="2"/>
      <c r="AQ19" s="2"/>
      <c r="AR19" s="2"/>
      <c r="AS19" s="2"/>
      <c r="AT19" s="2"/>
      <c r="AU19" s="2"/>
    </row>
    <row r="20" spans="1:47" s="37" customFormat="1" ht="21" customHeight="1" thickTop="1" thickBot="1">
      <c r="A20" s="25">
        <f t="shared" si="0"/>
        <v>1</v>
      </c>
      <c r="B20" s="37">
        <v>1</v>
      </c>
      <c r="D20" s="26">
        <f>[1]Meny!E50</f>
        <v>1</v>
      </c>
      <c r="E20" s="27">
        <f>[1]Meny!A50</f>
        <v>190</v>
      </c>
      <c r="F20" s="28">
        <f>[1]Meny!F50</f>
        <v>1</v>
      </c>
      <c r="K20" s="29" t="s">
        <v>22</v>
      </c>
      <c r="L20" s="30">
        <v>72.905000000000001</v>
      </c>
      <c r="M20" s="30">
        <v>66.920999999999992</v>
      </c>
      <c r="N20" s="34">
        <v>232.35900000000001</v>
      </c>
      <c r="O20" s="34">
        <v>218.589</v>
      </c>
      <c r="P20" s="38">
        <v>296.55700000000002</v>
      </c>
      <c r="Q20" s="34">
        <v>10.131</v>
      </c>
      <c r="R20" s="34">
        <v>9.0150000000000006</v>
      </c>
      <c r="S20" s="34">
        <v>30.302</v>
      </c>
      <c r="T20" s="34">
        <v>22.82</v>
      </c>
      <c r="U20" s="38">
        <v>44.006999999999998</v>
      </c>
      <c r="V20" s="34">
        <v>11.321</v>
      </c>
      <c r="W20" s="34">
        <v>9.0150000000000006</v>
      </c>
      <c r="X20" s="34">
        <v>35.622999999999998</v>
      </c>
      <c r="Y20" s="30">
        <v>22.82</v>
      </c>
      <c r="Z20" s="38">
        <v>44.006999999999998</v>
      </c>
      <c r="AA20" s="33">
        <v>2.4090000000000003</v>
      </c>
      <c r="AB20" s="41">
        <v>2.746</v>
      </c>
      <c r="AC20" s="34">
        <v>17.659000000000002</v>
      </c>
      <c r="AD20" s="34">
        <v>-0.94900000000000029</v>
      </c>
      <c r="AE20" s="34">
        <v>-2.5419999999999998</v>
      </c>
      <c r="AF20" s="33">
        <v>14.168000000000001</v>
      </c>
      <c r="AG20" s="34">
        <v>193.99299999999999</v>
      </c>
      <c r="AH20" s="34">
        <v>292</v>
      </c>
      <c r="AI20" s="35">
        <v>1</v>
      </c>
      <c r="AO20" s="36"/>
      <c r="AP20" s="2"/>
      <c r="AQ20" s="2"/>
      <c r="AR20" s="2"/>
      <c r="AS20" s="2"/>
      <c r="AT20" s="2"/>
      <c r="AU20" s="2"/>
    </row>
    <row r="21" spans="1:47" s="37" customFormat="1" ht="21" customHeight="1" thickTop="1" thickBot="1">
      <c r="A21" s="25">
        <f t="shared" si="0"/>
        <v>1</v>
      </c>
      <c r="B21" s="37">
        <v>1</v>
      </c>
      <c r="D21" s="26">
        <f>[1]Meny!E51</f>
        <v>1</v>
      </c>
      <c r="E21" s="27">
        <f>[1]Meny!A51</f>
        <v>132</v>
      </c>
      <c r="F21" s="28">
        <f>[1]Meny!F51</f>
        <v>1</v>
      </c>
      <c r="K21" s="29" t="s">
        <v>23</v>
      </c>
      <c r="L21" s="30">
        <v>281.17599999999999</v>
      </c>
      <c r="M21" s="30">
        <v>252.21000000000004</v>
      </c>
      <c r="N21" s="34">
        <v>774.11099999999999</v>
      </c>
      <c r="O21" s="34">
        <v>773.07100000000003</v>
      </c>
      <c r="P21" s="38">
        <v>978.399</v>
      </c>
      <c r="Q21" s="34">
        <v>37.364999999999995</v>
      </c>
      <c r="R21" s="34">
        <v>36.254999999999995</v>
      </c>
      <c r="S21" s="34">
        <v>84.033999999999992</v>
      </c>
      <c r="T21" s="34">
        <v>95.251999999999995</v>
      </c>
      <c r="U21" s="38">
        <v>96.87299999999999</v>
      </c>
      <c r="V21" s="34">
        <v>37.364999999999995</v>
      </c>
      <c r="W21" s="34">
        <v>36.254999999999995</v>
      </c>
      <c r="X21" s="34">
        <v>84.033999999999992</v>
      </c>
      <c r="Y21" s="30">
        <v>95.251999999999995</v>
      </c>
      <c r="Z21" s="38">
        <v>102.68899999999999</v>
      </c>
      <c r="AA21" s="30">
        <v>10.14</v>
      </c>
      <c r="AB21" s="41">
        <v>4.5430000000000001</v>
      </c>
      <c r="AC21" s="34">
        <v>50.077000000000005</v>
      </c>
      <c r="AD21" s="34">
        <v>-12.620000000000005</v>
      </c>
      <c r="AE21" s="34">
        <v>-4.5430000000000001</v>
      </c>
      <c r="AF21" s="33">
        <v>32.914000000000001</v>
      </c>
      <c r="AG21" s="34">
        <v>468.06099999999998</v>
      </c>
      <c r="AH21" s="34">
        <v>923</v>
      </c>
      <c r="AI21" s="35">
        <v>1</v>
      </c>
      <c r="AO21" s="36"/>
      <c r="AP21" s="2"/>
      <c r="AQ21" s="2"/>
      <c r="AR21" s="2"/>
      <c r="AS21" s="2"/>
      <c r="AT21" s="2"/>
      <c r="AU21" s="2"/>
    </row>
    <row r="22" spans="1:47" s="37" customFormat="1" ht="21" customHeight="1" thickTop="1" thickBot="1">
      <c r="A22" s="25">
        <f t="shared" si="0"/>
        <v>1</v>
      </c>
      <c r="B22" s="37">
        <v>1</v>
      </c>
      <c r="D22" s="26">
        <f>[1]Meny!E52</f>
        <v>1</v>
      </c>
      <c r="E22" s="27">
        <f>[1]Meny!A52</f>
        <v>208</v>
      </c>
      <c r="F22" s="28">
        <f>[1]Meny!F52</f>
        <v>14</v>
      </c>
      <c r="K22" s="29" t="s">
        <v>24</v>
      </c>
      <c r="L22" s="30">
        <v>65.572527899999997</v>
      </c>
      <c r="M22" s="30">
        <v>57.612044900000001</v>
      </c>
      <c r="N22" s="34">
        <v>188.3031551</v>
      </c>
      <c r="O22" s="34">
        <v>167.38332800000001</v>
      </c>
      <c r="P22" s="38">
        <v>228.36145879999998</v>
      </c>
      <c r="Q22" s="34">
        <v>24.363637499999992</v>
      </c>
      <c r="R22" s="34">
        <v>21.742397600000011</v>
      </c>
      <c r="S22" s="34">
        <v>62.466341700000001</v>
      </c>
      <c r="T22" s="34">
        <v>44.909606000000011</v>
      </c>
      <c r="U22" s="38">
        <v>86.917820599999999</v>
      </c>
      <c r="V22" s="34">
        <v>25.236137299999992</v>
      </c>
      <c r="W22" s="34">
        <v>21.809919200000014</v>
      </c>
      <c r="X22" s="34">
        <v>63.786371500000001</v>
      </c>
      <c r="Y22" s="30">
        <v>56.031878000000013</v>
      </c>
      <c r="Z22" s="38">
        <v>75.033545000000004</v>
      </c>
      <c r="AA22" s="30">
        <v>13.471537</v>
      </c>
      <c r="AB22" s="41">
        <v>16.1929683</v>
      </c>
      <c r="AC22" s="34">
        <v>58.108435100000001</v>
      </c>
      <c r="AD22" s="34">
        <v>-1.7268883000000002</v>
      </c>
      <c r="AE22" s="34">
        <v>-16.1929683</v>
      </c>
      <c r="AF22" s="33">
        <v>40.188578500000006</v>
      </c>
      <c r="AG22" s="34">
        <v>287.7206655</v>
      </c>
      <c r="AH22" s="34">
        <v>362</v>
      </c>
      <c r="AI22" s="35">
        <v>0.72543197870254517</v>
      </c>
      <c r="AO22" s="36"/>
      <c r="AP22" s="2"/>
      <c r="AQ22" s="2"/>
      <c r="AR22" s="2"/>
      <c r="AS22" s="2"/>
      <c r="AT22" s="2"/>
      <c r="AU22" s="2"/>
    </row>
    <row r="23" spans="1:47" s="37" customFormat="1" ht="21" customHeight="1" thickTop="1" thickBot="1">
      <c r="A23" s="25">
        <f t="shared" si="0"/>
        <v>1</v>
      </c>
      <c r="B23" s="37">
        <v>1</v>
      </c>
      <c r="D23" s="26">
        <f>[1]Meny!E53</f>
        <v>14</v>
      </c>
      <c r="E23" s="27">
        <f>[1]Meny!A53</f>
        <v>135</v>
      </c>
      <c r="F23" s="28">
        <f>[1]Meny!F53</f>
        <v>14</v>
      </c>
      <c r="K23" s="29" t="s">
        <v>25</v>
      </c>
      <c r="L23" s="30">
        <v>547.88000000000011</v>
      </c>
      <c r="M23" s="30">
        <v>566.66499999999996</v>
      </c>
      <c r="N23" s="34">
        <v>1760.17</v>
      </c>
      <c r="O23" s="34">
        <v>1706.3019999999999</v>
      </c>
      <c r="P23" s="38">
        <v>2529.027</v>
      </c>
      <c r="Q23" s="34">
        <v>36.733000000000004</v>
      </c>
      <c r="R23" s="34">
        <v>69.934999999999988</v>
      </c>
      <c r="S23" s="34">
        <v>167.624</v>
      </c>
      <c r="T23" s="34">
        <v>154.87799999999999</v>
      </c>
      <c r="U23" s="38">
        <v>304.87200000000001</v>
      </c>
      <c r="V23" s="34">
        <v>56.763000000000005</v>
      </c>
      <c r="W23" s="34">
        <v>72.935999999999979</v>
      </c>
      <c r="X23" s="34">
        <v>187.654</v>
      </c>
      <c r="Y23" s="30">
        <v>162.32</v>
      </c>
      <c r="Z23" s="38">
        <v>311.66300000000001</v>
      </c>
      <c r="AA23" s="30">
        <v>125.063</v>
      </c>
      <c r="AB23" s="41">
        <v>14.061000000000003</v>
      </c>
      <c r="AC23" s="34">
        <v>-214.09700000000001</v>
      </c>
      <c r="AD23" s="34">
        <v>130.69499999999999</v>
      </c>
      <c r="AE23" s="34">
        <v>-14.061000000000003</v>
      </c>
      <c r="AF23" s="33">
        <v>-97.463000000000022</v>
      </c>
      <c r="AG23" s="34">
        <v>1825.6529999999998</v>
      </c>
      <c r="AH23" s="34">
        <v>650</v>
      </c>
      <c r="AI23" s="35">
        <v>0.58149999380111694</v>
      </c>
      <c r="AO23" s="36"/>
      <c r="AP23" s="2"/>
      <c r="AQ23" s="2"/>
      <c r="AR23" s="2"/>
      <c r="AS23" s="2"/>
      <c r="AT23" s="2"/>
      <c r="AU23" s="2"/>
    </row>
    <row r="24" spans="1:47" s="37" customFormat="1" ht="21" hidden="1" customHeight="1">
      <c r="A24" s="25">
        <f t="shared" si="0"/>
        <v>0</v>
      </c>
      <c r="D24" s="26">
        <f>[1]Meny!E54</f>
        <v>0</v>
      </c>
      <c r="E24" s="27">
        <f>[1]Meny!A54</f>
        <v>0</v>
      </c>
      <c r="F24" s="28">
        <f>[1]Meny!F54</f>
        <v>0</v>
      </c>
      <c r="K24" s="29" t="s">
        <v>26</v>
      </c>
      <c r="L24" s="30"/>
      <c r="M24" s="30"/>
      <c r="N24" s="34"/>
      <c r="O24" s="34"/>
      <c r="P24" s="34"/>
      <c r="Q24" s="34"/>
      <c r="R24" s="34"/>
      <c r="S24" s="34"/>
      <c r="T24" s="34"/>
      <c r="U24" s="34"/>
      <c r="V24" s="34"/>
      <c r="W24" s="34"/>
      <c r="X24" s="34"/>
      <c r="Y24" s="30"/>
      <c r="Z24" s="30"/>
      <c r="AA24" s="33"/>
      <c r="AB24" s="41"/>
      <c r="AC24" s="34"/>
      <c r="AD24" s="34"/>
      <c r="AE24" s="34"/>
      <c r="AF24" s="34">
        <v>0</v>
      </c>
      <c r="AG24" s="34"/>
      <c r="AH24" s="34">
        <v>744</v>
      </c>
      <c r="AI24" s="35">
        <v>0.85000002384185791</v>
      </c>
      <c r="AO24" s="36"/>
      <c r="AP24" s="2"/>
      <c r="AQ24" s="2"/>
      <c r="AR24" s="2"/>
      <c r="AS24" s="2"/>
      <c r="AT24" s="2"/>
      <c r="AU24" s="2"/>
    </row>
    <row r="25" spans="1:47" s="37" customFormat="1" ht="21" hidden="1" customHeight="1">
      <c r="A25" s="25">
        <f t="shared" si="0"/>
        <v>0</v>
      </c>
      <c r="D25" s="26">
        <f>[1]Meny!E55</f>
        <v>0</v>
      </c>
      <c r="E25" s="27">
        <f>[1]Meny!A55</f>
        <v>0</v>
      </c>
      <c r="F25" s="28">
        <f>[1]Meny!F55</f>
        <v>0</v>
      </c>
      <c r="K25" s="29"/>
      <c r="L25" s="30"/>
      <c r="M25" s="30"/>
      <c r="N25" s="34"/>
      <c r="O25" s="34"/>
      <c r="P25" s="34"/>
      <c r="Q25" s="34"/>
      <c r="R25" s="34"/>
      <c r="S25" s="34"/>
      <c r="T25" s="34"/>
      <c r="U25" s="34"/>
      <c r="V25" s="34"/>
      <c r="W25" s="34"/>
      <c r="X25" s="34"/>
      <c r="Y25" s="30"/>
      <c r="Z25" s="30"/>
      <c r="AA25" s="33"/>
      <c r="AB25" s="41"/>
      <c r="AC25" s="34"/>
      <c r="AD25" s="34"/>
      <c r="AE25" s="34"/>
      <c r="AF25" s="33">
        <v>0</v>
      </c>
      <c r="AG25" s="34"/>
      <c r="AH25" s="34">
        <v>236</v>
      </c>
      <c r="AI25" s="35">
        <v>0</v>
      </c>
      <c r="AO25" s="36"/>
      <c r="AP25" s="2"/>
      <c r="AQ25" s="2"/>
      <c r="AR25" s="2"/>
      <c r="AS25" s="2"/>
      <c r="AT25" s="2"/>
      <c r="AU25" s="2"/>
    </row>
    <row r="26" spans="1:47" s="37" customFormat="1" ht="21" hidden="1" customHeight="1">
      <c r="A26" s="25">
        <f t="shared" si="0"/>
        <v>0</v>
      </c>
      <c r="D26" s="26">
        <f>[1]Meny!E56</f>
        <v>0</v>
      </c>
      <c r="E26" s="27">
        <f>[1]Meny!A56</f>
        <v>0</v>
      </c>
      <c r="F26" s="28">
        <f>[1]Meny!F56</f>
        <v>0</v>
      </c>
      <c r="K26" s="44"/>
      <c r="L26" s="30"/>
      <c r="M26" s="30"/>
      <c r="N26" s="34"/>
      <c r="O26" s="34"/>
      <c r="P26" s="34"/>
      <c r="Q26" s="34"/>
      <c r="R26" s="45"/>
      <c r="S26" s="45"/>
      <c r="T26" s="45"/>
      <c r="U26" s="45"/>
      <c r="V26" s="45"/>
      <c r="W26" s="45"/>
      <c r="X26" s="45"/>
      <c r="Y26" s="46"/>
      <c r="Z26" s="46"/>
      <c r="AA26" s="46"/>
      <c r="AB26" s="47"/>
      <c r="AC26" s="45"/>
      <c r="AD26" s="45"/>
      <c r="AE26" s="45"/>
      <c r="AF26" s="45">
        <v>0</v>
      </c>
      <c r="AG26" s="45"/>
      <c r="AH26" s="34">
        <v>589</v>
      </c>
      <c r="AI26" s="48">
        <v>0</v>
      </c>
      <c r="AO26" s="36"/>
      <c r="AP26" s="2"/>
      <c r="AQ26" s="2"/>
      <c r="AR26" s="2"/>
      <c r="AS26" s="2"/>
      <c r="AT26" s="2"/>
      <c r="AU26" s="2"/>
    </row>
    <row r="27" spans="1:47" s="37" customFormat="1" ht="21" hidden="1" customHeight="1">
      <c r="A27" s="25">
        <f t="shared" si="0"/>
        <v>0</v>
      </c>
      <c r="D27" s="26">
        <f>[1]Meny!E57</f>
        <v>0</v>
      </c>
      <c r="E27" s="27">
        <f>[1]Meny!A57</f>
        <v>0</v>
      </c>
      <c r="F27" s="28">
        <f>[1]Meny!F57</f>
        <v>0</v>
      </c>
      <c r="K27" s="44"/>
      <c r="L27" s="30"/>
      <c r="M27" s="30"/>
      <c r="N27" s="34"/>
      <c r="O27" s="34"/>
      <c r="P27" s="34"/>
      <c r="Q27" s="34"/>
      <c r="R27" s="45"/>
      <c r="S27" s="45"/>
      <c r="T27" s="45"/>
      <c r="U27" s="45"/>
      <c r="V27" s="45"/>
      <c r="W27" s="45"/>
      <c r="X27" s="45"/>
      <c r="Y27" s="46"/>
      <c r="Z27" s="46"/>
      <c r="AA27" s="49"/>
      <c r="AB27" s="47"/>
      <c r="AC27" s="45"/>
      <c r="AD27" s="45"/>
      <c r="AE27" s="45"/>
      <c r="AF27" s="45">
        <v>0</v>
      </c>
      <c r="AG27" s="45"/>
      <c r="AH27" s="34">
        <v>13</v>
      </c>
      <c r="AI27" s="48">
        <v>0</v>
      </c>
      <c r="AN27" s="36"/>
      <c r="AO27" s="36"/>
      <c r="AP27" s="2"/>
      <c r="AQ27" s="2"/>
      <c r="AR27" s="2"/>
      <c r="AS27" s="2"/>
      <c r="AT27" s="2"/>
      <c r="AU27" s="2"/>
    </row>
    <row r="28" spans="1:47" s="37" customFormat="1" ht="21" hidden="1" customHeight="1">
      <c r="A28" s="25">
        <f t="shared" si="0"/>
        <v>0</v>
      </c>
      <c r="D28" s="26">
        <f>[1]Meny!E58</f>
        <v>0</v>
      </c>
      <c r="E28" s="27">
        <f>[1]Meny!A58</f>
        <v>0</v>
      </c>
      <c r="F28" s="28">
        <f>[1]Meny!F58</f>
        <v>0</v>
      </c>
      <c r="K28" s="44"/>
      <c r="L28" s="30"/>
      <c r="M28" s="30"/>
      <c r="N28" s="34"/>
      <c r="O28" s="34"/>
      <c r="P28" s="34"/>
      <c r="Q28" s="34"/>
      <c r="R28" s="45"/>
      <c r="S28" s="45"/>
      <c r="T28" s="45"/>
      <c r="U28" s="45"/>
      <c r="V28" s="45"/>
      <c r="W28" s="45"/>
      <c r="X28" s="45"/>
      <c r="Y28" s="46"/>
      <c r="Z28" s="46"/>
      <c r="AA28" s="46"/>
      <c r="AB28" s="50"/>
      <c r="AC28" s="46"/>
      <c r="AD28" s="46"/>
      <c r="AE28" s="46"/>
      <c r="AF28" s="49">
        <v>0</v>
      </c>
      <c r="AG28" s="46"/>
      <c r="AH28" s="33"/>
      <c r="AI28" s="48">
        <v>0</v>
      </c>
      <c r="AN28" s="36"/>
      <c r="AO28" s="36"/>
      <c r="AP28" s="2"/>
      <c r="AQ28" s="2"/>
      <c r="AR28" s="2"/>
      <c r="AS28" s="2"/>
      <c r="AT28" s="2"/>
      <c r="AU28" s="2"/>
    </row>
    <row r="29" spans="1:47" s="37" customFormat="1" ht="21" hidden="1" customHeight="1">
      <c r="A29" s="25">
        <f t="shared" si="0"/>
        <v>0</v>
      </c>
      <c r="D29" s="26">
        <f>[1]Meny!E59</f>
        <v>0</v>
      </c>
      <c r="E29" s="27">
        <f>[1]Meny!A59</f>
        <v>0</v>
      </c>
      <c r="F29" s="28">
        <f>[1]Meny!F59</f>
        <v>0</v>
      </c>
      <c r="K29" s="44"/>
      <c r="L29" s="30"/>
      <c r="M29" s="30"/>
      <c r="N29" s="34"/>
      <c r="O29" s="34"/>
      <c r="P29" s="34"/>
      <c r="Q29" s="34"/>
      <c r="R29" s="45"/>
      <c r="S29" s="45"/>
      <c r="T29" s="45"/>
      <c r="U29" s="45"/>
      <c r="V29" s="45"/>
      <c r="W29" s="45"/>
      <c r="X29" s="45"/>
      <c r="Y29" s="46"/>
      <c r="Z29" s="46"/>
      <c r="AA29" s="49"/>
      <c r="AB29" s="51"/>
      <c r="AC29" s="49"/>
      <c r="AD29" s="49"/>
      <c r="AE29" s="49"/>
      <c r="AF29" s="49">
        <v>0</v>
      </c>
      <c r="AG29" s="52"/>
      <c r="AH29" s="33"/>
      <c r="AI29" s="48">
        <v>0</v>
      </c>
      <c r="AN29" s="36"/>
      <c r="AO29" s="36"/>
      <c r="AP29" s="2"/>
      <c r="AQ29" s="2"/>
      <c r="AR29" s="2"/>
      <c r="AS29" s="2"/>
      <c r="AT29" s="2"/>
      <c r="AU29" s="2"/>
    </row>
    <row r="30" spans="1:47" s="37" customFormat="1" ht="21" hidden="1" customHeight="1">
      <c r="A30" s="25">
        <f t="shared" si="0"/>
        <v>0</v>
      </c>
      <c r="D30" s="26">
        <f>[1]Meny!E60</f>
        <v>0</v>
      </c>
      <c r="E30" s="27">
        <f>[1]Meny!A60</f>
        <v>0</v>
      </c>
      <c r="F30" s="28">
        <f>[1]Meny!F60</f>
        <v>0</v>
      </c>
      <c r="K30" s="53"/>
      <c r="L30" s="30"/>
      <c r="M30" s="30"/>
      <c r="N30" s="34"/>
      <c r="O30" s="34"/>
      <c r="P30" s="34"/>
      <c r="Q30" s="34"/>
      <c r="R30" s="45"/>
      <c r="S30" s="45"/>
      <c r="T30" s="45"/>
      <c r="U30" s="45"/>
      <c r="V30" s="45"/>
      <c r="W30" s="45"/>
      <c r="X30" s="45"/>
      <c r="Y30" s="46"/>
      <c r="Z30" s="46"/>
      <c r="AA30" s="49"/>
      <c r="AB30" s="50"/>
      <c r="AC30" s="46"/>
      <c r="AD30" s="46"/>
      <c r="AE30" s="46"/>
      <c r="AF30" s="49">
        <v>0</v>
      </c>
      <c r="AG30" s="52"/>
      <c r="AH30" s="33"/>
      <c r="AI30" s="48">
        <v>0</v>
      </c>
      <c r="AN30" s="36"/>
      <c r="AO30" s="36"/>
      <c r="AP30" s="2"/>
      <c r="AQ30" s="2"/>
      <c r="AR30" s="2"/>
      <c r="AS30" s="2"/>
      <c r="AT30" s="2"/>
      <c r="AU30" s="2"/>
    </row>
    <row r="31" spans="1:47" s="37" customFormat="1" ht="21" hidden="1" customHeight="1">
      <c r="A31" s="25">
        <f t="shared" si="0"/>
        <v>0</v>
      </c>
      <c r="D31" s="26">
        <f>[1]Meny!E61</f>
        <v>0</v>
      </c>
      <c r="E31" s="27">
        <f>[1]Meny!A61</f>
        <v>0</v>
      </c>
      <c r="F31" s="28">
        <f>[1]Meny!F61</f>
        <v>0</v>
      </c>
      <c r="K31" s="44"/>
      <c r="L31" s="30"/>
      <c r="M31" s="30"/>
      <c r="N31" s="34"/>
      <c r="O31" s="34"/>
      <c r="P31" s="34"/>
      <c r="Q31" s="34"/>
      <c r="R31" s="45"/>
      <c r="S31" s="45"/>
      <c r="T31" s="45"/>
      <c r="U31" s="45"/>
      <c r="V31" s="45"/>
      <c r="W31" s="45"/>
      <c r="X31" s="45"/>
      <c r="Y31" s="46"/>
      <c r="Z31" s="46"/>
      <c r="AA31" s="54"/>
      <c r="AB31" s="50"/>
      <c r="AC31" s="46"/>
      <c r="AD31" s="46"/>
      <c r="AE31" s="46"/>
      <c r="AF31" s="49">
        <v>0</v>
      </c>
      <c r="AG31" s="49"/>
      <c r="AH31" s="33"/>
      <c r="AI31" s="48">
        <v>0</v>
      </c>
      <c r="AN31" s="36"/>
      <c r="AO31" s="36"/>
      <c r="AP31" s="2"/>
      <c r="AQ31" s="2"/>
      <c r="AR31" s="2"/>
      <c r="AS31" s="2"/>
      <c r="AT31" s="2"/>
      <c r="AU31" s="2"/>
    </row>
    <row r="32" spans="1:47" s="37" customFormat="1" ht="21" hidden="1" customHeight="1">
      <c r="A32" s="25">
        <f t="shared" si="0"/>
        <v>0</v>
      </c>
      <c r="D32" s="26">
        <f>[1]Meny!E62</f>
        <v>0</v>
      </c>
      <c r="E32" s="27">
        <f>[1]Meny!A62</f>
        <v>0</v>
      </c>
      <c r="F32" s="28">
        <f>[1]Meny!F62</f>
        <v>0</v>
      </c>
      <c r="K32" s="44"/>
      <c r="L32" s="30"/>
      <c r="M32" s="30"/>
      <c r="N32" s="34"/>
      <c r="O32" s="34"/>
      <c r="P32" s="34"/>
      <c r="Q32" s="34"/>
      <c r="R32" s="45"/>
      <c r="S32" s="45"/>
      <c r="T32" s="45"/>
      <c r="U32" s="45"/>
      <c r="V32" s="45"/>
      <c r="W32" s="45"/>
      <c r="X32" s="45"/>
      <c r="Y32" s="46"/>
      <c r="Z32" s="46"/>
      <c r="AA32" s="52"/>
      <c r="AB32" s="50"/>
      <c r="AC32" s="46"/>
      <c r="AD32" s="46"/>
      <c r="AE32" s="46"/>
      <c r="AF32" s="49">
        <v>0</v>
      </c>
      <c r="AG32" s="46"/>
      <c r="AH32" s="33"/>
      <c r="AI32" s="48">
        <v>0</v>
      </c>
      <c r="AN32" s="36"/>
      <c r="AO32" s="36"/>
      <c r="AP32" s="2"/>
      <c r="AQ32" s="2"/>
      <c r="AR32" s="2"/>
      <c r="AS32" s="2"/>
      <c r="AT32" s="2"/>
      <c r="AU32" s="2"/>
    </row>
    <row r="33" spans="1:47" s="37" customFormat="1" ht="21" hidden="1" customHeight="1">
      <c r="A33" s="25">
        <f t="shared" si="0"/>
        <v>0</v>
      </c>
      <c r="D33" s="26">
        <f>[1]Meny!E63</f>
        <v>0</v>
      </c>
      <c r="E33" s="27">
        <f>[1]Meny!A63</f>
        <v>0</v>
      </c>
      <c r="F33" s="28">
        <f>[1]Meny!F63</f>
        <v>0</v>
      </c>
      <c r="K33" s="44"/>
      <c r="L33" s="30"/>
      <c r="M33" s="30"/>
      <c r="N33" s="34"/>
      <c r="O33" s="34"/>
      <c r="P33" s="34"/>
      <c r="Q33" s="34"/>
      <c r="R33" s="45"/>
      <c r="S33" s="45"/>
      <c r="T33" s="45"/>
      <c r="U33" s="45"/>
      <c r="V33" s="45"/>
      <c r="W33" s="45"/>
      <c r="X33" s="45"/>
      <c r="Y33" s="46"/>
      <c r="Z33" s="46"/>
      <c r="AA33" s="46"/>
      <c r="AB33" s="50"/>
      <c r="AC33" s="46"/>
      <c r="AD33" s="46"/>
      <c r="AE33" s="46"/>
      <c r="AF33" s="49">
        <v>0</v>
      </c>
      <c r="AG33" s="46"/>
      <c r="AH33" s="33"/>
      <c r="AI33" s="48">
        <v>0</v>
      </c>
      <c r="AN33" s="36"/>
      <c r="AO33" s="36"/>
      <c r="AP33" s="2"/>
      <c r="AQ33" s="2"/>
      <c r="AR33" s="2"/>
      <c r="AS33" s="2"/>
      <c r="AT33" s="2"/>
      <c r="AU33" s="2"/>
    </row>
    <row r="34" spans="1:47" s="37" customFormat="1" ht="21" hidden="1" customHeight="1">
      <c r="A34" s="25">
        <f t="shared" si="0"/>
        <v>0</v>
      </c>
      <c r="D34" s="26">
        <f>[1]Meny!E64</f>
        <v>0</v>
      </c>
      <c r="E34" s="27">
        <f>[1]Meny!A64</f>
        <v>0</v>
      </c>
      <c r="F34" s="28">
        <f>[1]Meny!F64</f>
        <v>0</v>
      </c>
      <c r="K34" s="44"/>
      <c r="L34" s="55"/>
      <c r="M34" s="55"/>
      <c r="N34" s="56"/>
      <c r="O34" s="56"/>
      <c r="P34" s="56"/>
      <c r="Q34" s="56"/>
      <c r="R34" s="45"/>
      <c r="S34" s="45"/>
      <c r="T34" s="45"/>
      <c r="U34" s="45"/>
      <c r="V34" s="45"/>
      <c r="W34" s="45"/>
      <c r="X34" s="45"/>
      <c r="Y34" s="46"/>
      <c r="Z34" s="46"/>
      <c r="AA34" s="49"/>
      <c r="AB34" s="51"/>
      <c r="AC34" s="49"/>
      <c r="AD34" s="49"/>
      <c r="AE34" s="49"/>
      <c r="AF34" s="49">
        <v>0</v>
      </c>
      <c r="AG34" s="49"/>
      <c r="AH34" s="33"/>
      <c r="AI34" s="48">
        <v>0</v>
      </c>
      <c r="AN34" s="36"/>
      <c r="AO34" s="36"/>
      <c r="AP34" s="2"/>
      <c r="AQ34" s="2"/>
      <c r="AR34" s="2"/>
      <c r="AS34" s="2"/>
      <c r="AT34" s="2"/>
      <c r="AU34" s="2"/>
    </row>
    <row r="35" spans="1:47" s="37" customFormat="1" ht="21.75" customHeight="1" thickTop="1">
      <c r="K35" s="57" t="s">
        <v>38</v>
      </c>
      <c r="L35" s="58">
        <v>8908.2660080290007</v>
      </c>
      <c r="M35" s="58">
        <v>10027.489118103003</v>
      </c>
      <c r="N35" s="59">
        <v>27726.519437447001</v>
      </c>
      <c r="O35" s="59">
        <v>30617.060072409</v>
      </c>
      <c r="P35" s="59">
        <v>41310.140126710008</v>
      </c>
      <c r="Q35" s="59">
        <v>545.06517645500003</v>
      </c>
      <c r="R35" s="59">
        <v>665.65135465599985</v>
      </c>
      <c r="S35" s="59">
        <v>1259.6119735030002</v>
      </c>
      <c r="T35" s="59">
        <v>1615.5158953949995</v>
      </c>
      <c r="U35" s="59">
        <v>2376.6165830639998</v>
      </c>
      <c r="V35" s="59">
        <v>648.86649220300001</v>
      </c>
      <c r="W35" s="59">
        <v>730.02206388199988</v>
      </c>
      <c r="X35" s="59">
        <v>1610.5279255830003</v>
      </c>
      <c r="Y35" s="58">
        <v>1789.6626101209997</v>
      </c>
      <c r="Z35" s="58">
        <v>2684.9222283220001</v>
      </c>
      <c r="AA35" s="58"/>
      <c r="AB35" s="58"/>
      <c r="AC35" s="58"/>
      <c r="AD35" s="58"/>
      <c r="AE35" s="58"/>
      <c r="AF35" s="58"/>
      <c r="AG35" s="58"/>
      <c r="AH35" s="58"/>
      <c r="AI35" s="58"/>
      <c r="AN35" s="2"/>
      <c r="AO35" s="2"/>
      <c r="AP35" s="2"/>
      <c r="AQ35" s="2"/>
      <c r="AR35" s="2"/>
      <c r="AS35" s="2"/>
      <c r="AT35" s="2"/>
      <c r="AU35" s="2"/>
    </row>
    <row r="36" spans="1:47" ht="20.25" customHeight="1">
      <c r="K36" s="60" t="s">
        <v>40</v>
      </c>
      <c r="L36" s="60"/>
      <c r="M36" s="61">
        <v>-0.11161548986908665</v>
      </c>
      <c r="N36" s="62"/>
      <c r="O36" s="63">
        <v>-9.440947720407844E-2</v>
      </c>
      <c r="P36" s="63"/>
      <c r="Q36" s="63"/>
      <c r="R36" s="63">
        <v>-0.18115516081735794</v>
      </c>
      <c r="S36" s="64"/>
      <c r="T36" s="63">
        <v>-0.22030357169898318</v>
      </c>
      <c r="U36" s="63"/>
      <c r="V36" s="63"/>
      <c r="W36" s="63">
        <v>-0.11116865598204406</v>
      </c>
      <c r="X36" s="63"/>
      <c r="Y36" s="61">
        <v>-0.10009410909349448</v>
      </c>
      <c r="Z36" s="61"/>
      <c r="AA36" s="65"/>
      <c r="AB36" s="66"/>
      <c r="AC36" s="66"/>
      <c r="AD36" s="66"/>
      <c r="AE36" s="2"/>
      <c r="AF36" s="67"/>
      <c r="AG36" s="67"/>
      <c r="AH36" s="66"/>
      <c r="AI36" s="66"/>
      <c r="AN36" s="2"/>
      <c r="AO36" s="2"/>
      <c r="AP36" s="2"/>
      <c r="AQ36" s="2"/>
      <c r="AR36" s="2"/>
      <c r="AS36" s="2"/>
      <c r="AT36" s="2"/>
      <c r="AU36" s="2"/>
    </row>
    <row r="37" spans="1:47" ht="14.25" customHeight="1">
      <c r="K37" s="60"/>
      <c r="L37" s="68"/>
      <c r="M37" s="68"/>
      <c r="N37" s="69"/>
      <c r="O37" s="69"/>
      <c r="P37" s="69"/>
      <c r="Q37" s="69"/>
      <c r="R37" s="69"/>
      <c r="S37" s="69"/>
      <c r="T37" s="69"/>
      <c r="U37" s="69"/>
      <c r="V37" s="69"/>
      <c r="W37" s="69"/>
      <c r="X37" s="69"/>
      <c r="Y37" s="68"/>
      <c r="Z37" s="68"/>
      <c r="AA37" s="70"/>
      <c r="AB37" s="71"/>
      <c r="AC37" s="72"/>
      <c r="AD37" s="72"/>
      <c r="AE37" s="72"/>
      <c r="AF37" s="72"/>
      <c r="AG37" s="72"/>
      <c r="AH37" s="72"/>
      <c r="AI37" s="72"/>
      <c r="AN37" s="2"/>
      <c r="AO37" s="2"/>
      <c r="AP37" s="2"/>
      <c r="AQ37" s="2"/>
    </row>
    <row r="38" spans="1:47" ht="20.25" customHeight="1">
      <c r="K38" s="60" t="s">
        <v>50</v>
      </c>
      <c r="L38" s="73">
        <v>5662.8223902974823</v>
      </c>
      <c r="M38" s="73">
        <v>5882.9275418472844</v>
      </c>
      <c r="N38" s="74">
        <v>17323.795639752039</v>
      </c>
      <c r="O38" s="74">
        <v>17956.290472514189</v>
      </c>
      <c r="P38" s="74">
        <v>24528.20287035565</v>
      </c>
      <c r="Q38" s="74">
        <v>358.10071815977909</v>
      </c>
      <c r="R38" s="74">
        <v>391.20228417152401</v>
      </c>
      <c r="S38" s="74">
        <v>822.92838004803843</v>
      </c>
      <c r="T38" s="74">
        <v>910.56781784070949</v>
      </c>
      <c r="U38" s="74">
        <v>1390.5763790561659</v>
      </c>
      <c r="V38" s="74">
        <v>415.55157407770662</v>
      </c>
      <c r="W38" s="74">
        <v>435.90538996766242</v>
      </c>
      <c r="X38" s="74">
        <v>973.67338372338941</v>
      </c>
      <c r="Y38" s="73">
        <v>1042.080001611811</v>
      </c>
      <c r="Z38" s="73">
        <v>1610.6597935031946</v>
      </c>
      <c r="AA38" s="70"/>
      <c r="AB38" s="71"/>
      <c r="AC38" s="72"/>
      <c r="AD38" s="72"/>
      <c r="AE38" s="72"/>
      <c r="AF38" s="72"/>
      <c r="AG38" s="72"/>
      <c r="AH38" s="72"/>
      <c r="AI38" s="72"/>
      <c r="AN38" s="2"/>
      <c r="AO38" s="2"/>
      <c r="AP38" s="2"/>
      <c r="AQ38" s="2"/>
    </row>
    <row r="39" spans="1:47" ht="20.25" customHeight="1">
      <c r="K39" s="101" t="s">
        <v>40</v>
      </c>
      <c r="L39" s="75"/>
      <c r="M39" s="76">
        <v>-3.7414221063257758E-2</v>
      </c>
      <c r="N39" s="75"/>
      <c r="O39" s="76">
        <v>-3.5224136841087161E-2</v>
      </c>
      <c r="P39" s="77"/>
      <c r="Q39" s="75"/>
      <c r="R39" s="76">
        <v>-8.4614960983283583E-2</v>
      </c>
      <c r="S39" s="75"/>
      <c r="T39" s="76">
        <v>-9.6247018701469567E-2</v>
      </c>
      <c r="U39" s="68"/>
      <c r="V39" s="75"/>
      <c r="W39" s="76">
        <v>-4.6693196180633945E-2</v>
      </c>
      <c r="X39" s="75"/>
      <c r="Y39" s="76">
        <v>-6.5644305410923698E-2</v>
      </c>
      <c r="Z39" s="68"/>
      <c r="AA39" s="70"/>
      <c r="AB39" s="71"/>
      <c r="AC39" s="72"/>
      <c r="AD39" s="72"/>
      <c r="AE39" s="72"/>
      <c r="AF39" s="72"/>
      <c r="AG39" s="72"/>
      <c r="AH39" s="72"/>
      <c r="AI39" s="72"/>
      <c r="AN39" s="2"/>
      <c r="AO39" s="2"/>
      <c r="AP39" s="2"/>
      <c r="AQ39" s="2"/>
    </row>
    <row r="40" spans="1:47" ht="33.75" customHeight="1">
      <c r="K40" s="78" t="s">
        <v>51</v>
      </c>
      <c r="L40" s="79">
        <v>5035.24210114985</v>
      </c>
      <c r="M40" s="79">
        <v>4774.3611133315526</v>
      </c>
      <c r="N40" s="79">
        <v>15084.32942041454</v>
      </c>
      <c r="O40" s="79">
        <v>14474.993146322509</v>
      </c>
      <c r="P40" s="79">
        <v>20094.916482889523</v>
      </c>
      <c r="Q40" s="79">
        <v>348.14435362278709</v>
      </c>
      <c r="R40" s="79">
        <v>341.00273549747203</v>
      </c>
      <c r="S40" s="79">
        <v>772.51257618053842</v>
      </c>
      <c r="T40" s="79">
        <v>739.33442916686545</v>
      </c>
      <c r="U40" s="79">
        <v>1173.66794887367</v>
      </c>
      <c r="V40" s="79">
        <v>397.68350521671459</v>
      </c>
      <c r="W40" s="79">
        <v>385.72389626961041</v>
      </c>
      <c r="X40" s="79">
        <v>876.40216635588945</v>
      </c>
      <c r="Y40" s="79">
        <v>869.42998872996714</v>
      </c>
      <c r="Z40" s="79">
        <v>1392.3490046166985</v>
      </c>
      <c r="AA40" s="70"/>
      <c r="AB40" s="71"/>
      <c r="AC40" s="72"/>
      <c r="AD40" s="72"/>
      <c r="AE40" s="72"/>
      <c r="AF40" s="72"/>
      <c r="AG40" s="72"/>
      <c r="AH40" s="72"/>
      <c r="AI40" s="72"/>
      <c r="AN40" s="2"/>
      <c r="AO40" s="2"/>
      <c r="AP40" s="2"/>
      <c r="AQ40" s="2"/>
    </row>
    <row r="41" spans="1:47" ht="20.25" customHeight="1">
      <c r="K41" s="80" t="s">
        <v>40</v>
      </c>
      <c r="L41" s="81"/>
      <c r="M41" s="82">
        <v>5.4642072860771718E-2</v>
      </c>
      <c r="N41" s="81"/>
      <c r="O41" s="82">
        <v>4.2095790162556268E-2</v>
      </c>
      <c r="P41" s="83"/>
      <c r="Q41" s="81"/>
      <c r="R41" s="82">
        <v>2.0942993653398467E-2</v>
      </c>
      <c r="S41" s="81"/>
      <c r="T41" s="82">
        <v>4.4875695902679036E-2</v>
      </c>
      <c r="U41" s="81"/>
      <c r="V41" s="81"/>
      <c r="W41" s="82">
        <v>3.1005621022620611E-2</v>
      </c>
      <c r="X41" s="81"/>
      <c r="Y41" s="82">
        <v>8.0192513673320587E-3</v>
      </c>
      <c r="Z41" s="84"/>
      <c r="AA41" s="70"/>
      <c r="AB41" s="71"/>
      <c r="AC41" s="72"/>
      <c r="AD41" s="72"/>
      <c r="AE41" s="72"/>
      <c r="AF41" s="72"/>
      <c r="AG41" s="72"/>
      <c r="AH41" s="72"/>
      <c r="AI41" s="72"/>
      <c r="AN41" s="2"/>
      <c r="AO41" s="2"/>
      <c r="AP41" s="2"/>
      <c r="AQ41" s="2"/>
    </row>
    <row r="42" spans="1:47" s="86" customFormat="1" ht="25.5" customHeight="1">
      <c r="A42" s="85" t="s">
        <v>27</v>
      </c>
      <c r="H42" s="87"/>
      <c r="I42" s="87"/>
      <c r="J42" s="87"/>
      <c r="K42" s="88" t="s">
        <v>52</v>
      </c>
      <c r="L42" s="87"/>
      <c r="M42" s="87"/>
      <c r="N42" s="87"/>
      <c r="O42" s="89"/>
      <c r="P42" s="89"/>
      <c r="Q42" s="90"/>
      <c r="R42" s="90"/>
      <c r="S42" s="90"/>
      <c r="T42" s="90"/>
      <c r="U42" s="90"/>
      <c r="V42" s="90"/>
      <c r="W42" s="90"/>
      <c r="X42" s="90"/>
      <c r="Y42" s="90"/>
      <c r="AD42" s="91"/>
      <c r="AE42" s="91"/>
      <c r="AF42" s="91"/>
    </row>
    <row r="43" spans="1:47" ht="8.25" customHeight="1">
      <c r="K43" s="60"/>
      <c r="L43" s="68"/>
      <c r="M43" s="68"/>
      <c r="N43" s="68"/>
      <c r="O43" s="68"/>
      <c r="P43" s="68"/>
      <c r="Q43" s="68"/>
      <c r="R43" s="68"/>
      <c r="S43" s="68"/>
      <c r="T43" s="68"/>
      <c r="U43" s="68"/>
      <c r="V43" s="68"/>
      <c r="W43" s="68"/>
      <c r="X43" s="68"/>
      <c r="Y43" s="68"/>
      <c r="Z43" s="68"/>
      <c r="AA43" s="70"/>
      <c r="AB43" s="71"/>
      <c r="AC43" s="72"/>
      <c r="AD43" s="72"/>
      <c r="AE43" s="72"/>
      <c r="AF43" s="72"/>
      <c r="AG43" s="72"/>
      <c r="AH43" s="72"/>
      <c r="AI43" s="72"/>
      <c r="AN43" s="2"/>
      <c r="AO43" s="2"/>
      <c r="AP43" s="2"/>
      <c r="AQ43" s="2"/>
    </row>
    <row r="44" spans="1:47" ht="18" customHeight="1">
      <c r="K44" s="1" t="s">
        <v>57</v>
      </c>
      <c r="L44" s="68"/>
      <c r="M44" s="68"/>
      <c r="N44" s="68"/>
      <c r="O44" s="68"/>
      <c r="P44" s="68"/>
      <c r="Q44" s="68"/>
      <c r="R44" s="68"/>
      <c r="S44" s="68"/>
      <c r="T44" s="68"/>
      <c r="U44" s="68"/>
      <c r="V44" s="68"/>
      <c r="W44" s="68"/>
      <c r="X44" s="68"/>
      <c r="Y44" s="68"/>
      <c r="Z44" s="68"/>
      <c r="AA44" s="70"/>
      <c r="AB44" s="71"/>
      <c r="AC44" s="72"/>
      <c r="AD44" s="72"/>
      <c r="AE44" s="72"/>
      <c r="AF44" s="72"/>
      <c r="AG44" s="72"/>
      <c r="AH44" s="72"/>
      <c r="AI44" s="72"/>
      <c r="AN44" s="2"/>
      <c r="AO44" s="2"/>
      <c r="AP44" s="2"/>
      <c r="AQ44" s="2"/>
    </row>
    <row r="45" spans="1:47" ht="18" customHeight="1">
      <c r="K45" s="4" t="s">
        <v>58</v>
      </c>
      <c r="L45" s="92"/>
      <c r="M45" s="92"/>
      <c r="N45" s="92"/>
      <c r="O45" s="92"/>
      <c r="P45" s="92"/>
      <c r="Q45" s="92"/>
      <c r="R45" s="93"/>
      <c r="S45" s="93"/>
      <c r="T45" s="93"/>
      <c r="U45" s="93"/>
      <c r="V45" s="93"/>
      <c r="W45" s="93"/>
      <c r="X45" s="93"/>
      <c r="Y45" s="69"/>
      <c r="Z45" s="63"/>
      <c r="AA45" s="94"/>
      <c r="AB45" s="94"/>
      <c r="AC45" s="94"/>
      <c r="AD45" s="94"/>
      <c r="AE45" s="94"/>
      <c r="AF45" s="94"/>
      <c r="AG45" s="94"/>
      <c r="AH45" s="94"/>
      <c r="AI45" s="94"/>
      <c r="AN45" s="2"/>
      <c r="AO45" s="2"/>
      <c r="AP45" s="2"/>
    </row>
    <row r="46" spans="1:47" s="92" customFormat="1" ht="18" customHeight="1">
      <c r="K46" s="4" t="s">
        <v>59</v>
      </c>
      <c r="R46" s="93"/>
      <c r="S46" s="93"/>
      <c r="T46" s="93"/>
      <c r="U46" s="93"/>
      <c r="V46" s="93"/>
      <c r="W46" s="93"/>
      <c r="X46" s="93"/>
      <c r="Y46" s="95"/>
      <c r="Z46" s="95"/>
      <c r="AA46" s="94"/>
      <c r="AB46" s="94"/>
      <c r="AC46" s="94"/>
      <c r="AD46" s="94"/>
      <c r="AE46" s="94"/>
      <c r="AF46" s="94"/>
      <c r="AG46" s="94"/>
      <c r="AH46" s="94"/>
      <c r="AI46" s="94"/>
      <c r="AN46" s="1"/>
      <c r="AO46" s="1"/>
      <c r="AP46" s="1"/>
    </row>
    <row r="47" spans="1:47" s="92" customFormat="1" ht="8.25" customHeight="1">
      <c r="K47" s="4"/>
      <c r="R47" s="93"/>
      <c r="S47" s="93"/>
      <c r="T47" s="93"/>
      <c r="U47" s="93"/>
      <c r="V47" s="93"/>
      <c r="W47" s="93"/>
      <c r="X47" s="93"/>
      <c r="Y47" s="95"/>
      <c r="Z47" s="95"/>
      <c r="AA47" s="94"/>
      <c r="AB47" s="94"/>
      <c r="AC47" s="94"/>
      <c r="AD47" s="94"/>
      <c r="AE47" s="94"/>
      <c r="AF47" s="94"/>
      <c r="AG47" s="94"/>
      <c r="AH47" s="94"/>
      <c r="AI47" s="94"/>
      <c r="AN47" s="1"/>
      <c r="AO47" s="1"/>
      <c r="AP47" s="1"/>
    </row>
    <row r="48" spans="1:47" s="92" customFormat="1" ht="18" customHeight="1">
      <c r="K48" s="96" t="s">
        <v>53</v>
      </c>
      <c r="R48" s="93"/>
      <c r="S48" s="93"/>
      <c r="T48" s="93"/>
      <c r="U48" s="93"/>
      <c r="V48" s="93"/>
      <c r="W48" s="93"/>
      <c r="X48" s="93"/>
      <c r="Y48" s="94"/>
      <c r="Z48" s="94"/>
      <c r="AA48" s="94"/>
      <c r="AB48" s="94"/>
      <c r="AC48" s="94"/>
      <c r="AD48" s="94"/>
      <c r="AE48" s="94"/>
      <c r="AF48" s="94"/>
      <c r="AG48" s="94"/>
      <c r="AH48" s="94"/>
      <c r="AI48" s="94"/>
    </row>
    <row r="49" spans="11:40" s="92" customFormat="1" ht="18" customHeight="1">
      <c r="K49" s="97" t="s">
        <v>60</v>
      </c>
      <c r="R49" s="93"/>
      <c r="S49" s="93"/>
      <c r="T49" s="93"/>
      <c r="U49" s="93"/>
      <c r="V49" s="93"/>
      <c r="W49" s="93"/>
      <c r="X49" s="93"/>
      <c r="Y49" s="94"/>
      <c r="Z49" s="94"/>
      <c r="AA49" s="94"/>
      <c r="AB49" s="94"/>
      <c r="AC49" s="94"/>
      <c r="AD49" s="94"/>
      <c r="AE49" s="94"/>
      <c r="AF49" s="94"/>
      <c r="AG49" s="94"/>
      <c r="AH49" s="94"/>
      <c r="AI49" s="94"/>
    </row>
    <row r="50" spans="11:40" s="92" customFormat="1" ht="18" customHeight="1">
      <c r="K50" s="97" t="s">
        <v>61</v>
      </c>
      <c r="L50" s="1"/>
      <c r="M50" s="1"/>
      <c r="N50" s="1"/>
      <c r="O50" s="1"/>
      <c r="P50" s="1"/>
      <c r="Q50" s="1"/>
      <c r="R50" s="3"/>
      <c r="S50" s="3"/>
      <c r="T50" s="3"/>
      <c r="U50" s="3"/>
      <c r="V50" s="3"/>
      <c r="W50" s="3"/>
      <c r="X50" s="3"/>
      <c r="Y50" s="1"/>
      <c r="Z50" s="1"/>
      <c r="AA50" s="1"/>
      <c r="AB50" s="98"/>
      <c r="AC50" s="1"/>
      <c r="AD50" s="1"/>
      <c r="AE50" s="1"/>
      <c r="AF50" s="1"/>
      <c r="AG50" s="1"/>
      <c r="AH50" s="1"/>
      <c r="AI50" s="1"/>
      <c r="AJ50" s="99"/>
      <c r="AK50" s="99"/>
      <c r="AL50" s="99"/>
      <c r="AM50" s="99"/>
    </row>
    <row r="51" spans="11:40" ht="18" customHeight="1">
      <c r="K51" s="97" t="s">
        <v>62</v>
      </c>
      <c r="Y51" s="1"/>
      <c r="Z51" s="1"/>
      <c r="AB51" s="3"/>
      <c r="AG51" s="1"/>
      <c r="AN51" s="92"/>
    </row>
    <row r="52" spans="11:40" ht="18" customHeight="1">
      <c r="K52" s="97" t="s">
        <v>63</v>
      </c>
      <c r="Y52" s="1"/>
      <c r="Z52" s="1"/>
      <c r="AB52" s="3"/>
      <c r="AG52" s="1"/>
    </row>
    <row r="53" spans="11:40" ht="18" customHeight="1">
      <c r="K53" s="97" t="s">
        <v>56</v>
      </c>
    </row>
    <row r="54" spans="11:40" ht="18" customHeight="1">
      <c r="K54" s="97" t="s">
        <v>64</v>
      </c>
    </row>
    <row r="55" spans="11:40" ht="18" customHeight="1">
      <c r="K55" s="97" t="s">
        <v>65</v>
      </c>
    </row>
    <row r="56" spans="11:40" ht="15.95" customHeight="1">
      <c r="K56" s="97"/>
    </row>
    <row r="57" spans="11:40">
      <c r="K57" s="97"/>
    </row>
    <row r="58" spans="11:40">
      <c r="K58" s="97"/>
    </row>
  </sheetData>
  <mergeCells count="3">
    <mergeCell ref="L4:P4"/>
    <mergeCell ref="Q4:U4"/>
    <mergeCell ref="V4:Z4"/>
  </mergeCells>
  <pageMargins left="0.23622047244094491" right="0.19685039370078741" top="0.59055118110236227" bottom="0.55118110236220474" header="0.39370078740157483" footer="0.31496062992125984"/>
  <pageSetup paperSize="9" scale="47" orientation="landscape" r:id="rId1"/>
  <headerFooter alignWithMargins="0">
    <oddFooter xml:space="preserve">&amp;L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Ratos innehav</vt:lpstr>
      <vt:lpstr>'Ratos innehav'!Utskriftsområde</vt:lpstr>
    </vt:vector>
  </TitlesOfParts>
  <Company>Ratos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Glifberg</dc:creator>
  <cp:lastModifiedBy>Maria Glifberg</cp:lastModifiedBy>
  <cp:lastPrinted>2014-11-05T09:00:40Z</cp:lastPrinted>
  <dcterms:created xsi:type="dcterms:W3CDTF">2014-10-28T11:50:57Z</dcterms:created>
  <dcterms:modified xsi:type="dcterms:W3CDTF">2014-11-06T08:23:19Z</dcterms:modified>
</cp:coreProperties>
</file>