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-15" yWindow="465" windowWidth="14280" windowHeight="5280" tabRatio="754" firstSheet="2" activeTab="2"/>
  </bookViews>
  <sheets>
    <sheet name="Arbetsgång" sheetId="67" state="hidden" r:id="rId1"/>
    <sheet name="kontomall" sheetId="6" state="hidden" r:id="rId2"/>
    <sheet name="AH Industries " sheetId="39" r:id="rId3"/>
    <sheet name="Aibel" sheetId="63" r:id="rId4"/>
    <sheet name="ArcusGruppen" sheetId="48" r:id="rId5"/>
    <sheet name="Biolin Scientific" sheetId="50" r:id="rId6"/>
    <sheet name="Bisnode" sheetId="49" r:id="rId7"/>
    <sheet name="DIAB" sheetId="51" r:id="rId8"/>
    <sheet name="Euromaint" sheetId="52" r:id="rId9"/>
    <sheet name="GS Hydro" sheetId="53" r:id="rId10"/>
    <sheet name="HENT" sheetId="55" r:id="rId11"/>
    <sheet name="HL Display" sheetId="56" r:id="rId12"/>
    <sheet name="Jøtul" sheetId="58" r:id="rId13"/>
    <sheet name="KVD" sheetId="59" r:id="rId14"/>
    <sheet name="Ledil" sheetId="65" r:id="rId15"/>
    <sheet name="Mobile Climate Control" sheetId="60" r:id="rId16"/>
    <sheet name="Nebula" sheetId="61" r:id="rId17"/>
    <sheet name="Nordic Cinema Group" sheetId="62" state="hidden" r:id="rId18"/>
    <sheet name="Speed Group" sheetId="68" r:id="rId19"/>
    <sheet name="TFS" sheetId="69" r:id="rId20"/>
  </sheets>
  <definedNames>
    <definedName name="Bolagskod" localSheetId="14">#REF!</definedName>
    <definedName name="Bolagskod" localSheetId="18">#REF!</definedName>
    <definedName name="Bolagskod" localSheetId="19">#REF!</definedName>
    <definedName name="Bolagskod">#REF!</definedName>
    <definedName name="_xlnm.Print_Area" localSheetId="2">'AH Industries '!$A$1:$K$93</definedName>
    <definedName name="_xlnm.Print_Area" localSheetId="3">Aibel!$A$1:$L$95</definedName>
    <definedName name="_xlnm.Print_Area" localSheetId="4">ArcusGruppen!$A$1:$K$92</definedName>
    <definedName name="_xlnm.Print_Area" localSheetId="5">'Biolin Scientific'!$A$1:$L$102</definedName>
    <definedName name="_xlnm.Print_Area" localSheetId="6">Bisnode!$A$1:$L$93</definedName>
    <definedName name="_xlnm.Print_Area" localSheetId="7">DIAB!$A$1:$K$93</definedName>
    <definedName name="_xlnm.Print_Area" localSheetId="8">Euromaint!$A$1:$L$95</definedName>
    <definedName name="_xlnm.Print_Area" localSheetId="9">'GS Hydro'!$A$1:$K$93</definedName>
    <definedName name="_xlnm.Print_Area" localSheetId="10">HENT!$A$1:$L$94</definedName>
    <definedName name="_xlnm.Print_Area" localSheetId="11">'HL Display'!$A$1:$K$92</definedName>
    <definedName name="_xlnm.Print_Area" localSheetId="12">Jøtul!$A$1:$K$93</definedName>
    <definedName name="_xlnm.Print_Area" localSheetId="1">kontomall!$A$1:$K$123</definedName>
    <definedName name="_xlnm.Print_Area" localSheetId="13">KVD!$A$1:$K$93</definedName>
    <definedName name="_xlnm.Print_Area" localSheetId="14">Ledil!$A$1:$K$93</definedName>
    <definedName name="_xlnm.Print_Area" localSheetId="15">'Mobile Climate Control'!$A$1:$K$93</definedName>
    <definedName name="_xlnm.Print_Area" localSheetId="16">Nebula!$A$1:$L$93</definedName>
    <definedName name="_xlnm.Print_Area" localSheetId="17">'Nordic Cinema Group'!$A$1:$M$95</definedName>
    <definedName name="_xlnm.Print_Area" localSheetId="18">'Speed Group'!$A$1:$K$93</definedName>
    <definedName name="_xlnm.Print_Area" localSheetId="19">TFS!$A$1:$K$96</definedName>
    <definedName name="VMÅN">#REF!</definedName>
  </definedNames>
  <calcPr calcId="145621"/>
</workbook>
</file>

<file path=xl/calcChain.xml><?xml version="1.0" encoding="utf-8"?>
<calcChain xmlns="http://schemas.openxmlformats.org/spreadsheetml/2006/main">
  <c r="K30" i="65" l="1"/>
  <c r="K57" i="65" s="1"/>
  <c r="K78" i="65" s="1"/>
  <c r="J30" i="65"/>
  <c r="J57" i="65" s="1"/>
  <c r="J78" i="65" s="1"/>
  <c r="F81" i="69" l="1"/>
  <c r="E14" i="69"/>
  <c r="E16" i="69" s="1"/>
  <c r="E19" i="69" s="1"/>
  <c r="F14" i="69"/>
  <c r="F16" i="69" s="1"/>
  <c r="G14" i="69"/>
  <c r="G16" i="69" s="1"/>
  <c r="H14" i="69"/>
  <c r="H16" i="69" s="1"/>
  <c r="H19" i="69" s="1"/>
  <c r="H22" i="69" s="1"/>
  <c r="H25" i="69" s="1"/>
  <c r="I14" i="69"/>
  <c r="I16" i="69" s="1"/>
  <c r="I19" i="69" s="1"/>
  <c r="I22" i="69" s="1"/>
  <c r="I25" i="69" s="1"/>
  <c r="J14" i="69"/>
  <c r="J16" i="69" s="1"/>
  <c r="J19" i="69" s="1"/>
  <c r="J22" i="69" s="1"/>
  <c r="J25" i="69" s="1"/>
  <c r="K14" i="69"/>
  <c r="K16" i="69" s="1"/>
  <c r="E22" i="69"/>
  <c r="E25" i="69" s="1"/>
  <c r="E86" i="69"/>
  <c r="H86" i="69"/>
  <c r="I86" i="69"/>
  <c r="F33" i="69"/>
  <c r="G33" i="69"/>
  <c r="G41" i="69"/>
  <c r="H41" i="69"/>
  <c r="I41" i="69"/>
  <c r="J41" i="69"/>
  <c r="K41" i="69"/>
  <c r="G47" i="69"/>
  <c r="H47" i="69"/>
  <c r="I47" i="69"/>
  <c r="J47" i="69"/>
  <c r="K47" i="69"/>
  <c r="F60" i="69"/>
  <c r="G60" i="69"/>
  <c r="E65" i="69"/>
  <c r="E68" i="69" s="1"/>
  <c r="E70" i="69" s="1"/>
  <c r="G65" i="69"/>
  <c r="G68" i="69" s="1"/>
  <c r="G70" i="69" s="1"/>
  <c r="H65" i="69"/>
  <c r="H68" i="69" s="1"/>
  <c r="H70" i="69" s="1"/>
  <c r="I65" i="69"/>
  <c r="J65" i="69"/>
  <c r="J68" i="69" s="1"/>
  <c r="J70" i="69" s="1"/>
  <c r="K65" i="69"/>
  <c r="K68" i="69" s="1"/>
  <c r="K70" i="69" s="1"/>
  <c r="I68" i="69"/>
  <c r="I70" i="69" s="1"/>
  <c r="E75" i="69"/>
  <c r="G75" i="69"/>
  <c r="I75" i="69"/>
  <c r="J75" i="69"/>
  <c r="K75" i="69"/>
  <c r="G81" i="69"/>
  <c r="J86" i="69"/>
  <c r="E12" i="68"/>
  <c r="E14" i="68" s="1"/>
  <c r="E28" i="68" s="1"/>
  <c r="F12" i="68"/>
  <c r="F14" i="68" s="1"/>
  <c r="G12" i="68"/>
  <c r="G14" i="68" s="1"/>
  <c r="H12" i="68"/>
  <c r="H14" i="68" s="1"/>
  <c r="H28" i="68" s="1"/>
  <c r="I12" i="68"/>
  <c r="I14" i="68" s="1"/>
  <c r="I17" i="68" s="1"/>
  <c r="I20" i="68" s="1"/>
  <c r="I23" i="68" s="1"/>
  <c r="J12" i="68"/>
  <c r="J14" i="68" s="1"/>
  <c r="K12" i="68"/>
  <c r="K14" i="68" s="1"/>
  <c r="E17" i="68"/>
  <c r="E20" i="68" s="1"/>
  <c r="E23" i="68" s="1"/>
  <c r="G39" i="68"/>
  <c r="H39" i="68"/>
  <c r="I39" i="68"/>
  <c r="J39" i="68"/>
  <c r="K39" i="68"/>
  <c r="G45" i="68"/>
  <c r="H45" i="68"/>
  <c r="I45" i="68"/>
  <c r="J45" i="68"/>
  <c r="K45" i="68"/>
  <c r="G55" i="68"/>
  <c r="H55" i="68"/>
  <c r="I55" i="68"/>
  <c r="J55" i="68"/>
  <c r="K55" i="68"/>
  <c r="I63" i="68"/>
  <c r="I66" i="68" s="1"/>
  <c r="I68" i="68" s="1"/>
  <c r="J63" i="68"/>
  <c r="J66" i="68" s="1"/>
  <c r="J68" i="68" s="1"/>
  <c r="K63" i="68"/>
  <c r="K66" i="68" s="1"/>
  <c r="K68" i="68" s="1"/>
  <c r="I73" i="68"/>
  <c r="J73" i="68"/>
  <c r="K73" i="68"/>
  <c r="F1" i="62"/>
  <c r="G1" i="62"/>
  <c r="H1" i="62"/>
  <c r="I1" i="62"/>
  <c r="J1" i="62"/>
  <c r="K1" i="62"/>
  <c r="L1" i="62"/>
  <c r="M1" i="62"/>
  <c r="B3" i="62"/>
  <c r="B4" i="62"/>
  <c r="F5" i="62"/>
  <c r="G5" i="62"/>
  <c r="G59" i="62" s="1"/>
  <c r="H5" i="62"/>
  <c r="H32" i="62" s="1"/>
  <c r="I5" i="62"/>
  <c r="I80" i="62" s="1"/>
  <c r="J5" i="62"/>
  <c r="K5" i="62"/>
  <c r="K59" i="62" s="1"/>
  <c r="L5" i="62"/>
  <c r="L32" i="62" s="1"/>
  <c r="M5" i="62"/>
  <c r="M59" i="62" s="1"/>
  <c r="F6" i="62"/>
  <c r="G6" i="62"/>
  <c r="G60" i="62" s="1"/>
  <c r="H6" i="62"/>
  <c r="H60" i="62" s="1"/>
  <c r="I6" i="62"/>
  <c r="I33" i="62" s="1"/>
  <c r="B7" i="62"/>
  <c r="E7" i="62"/>
  <c r="B9" i="62"/>
  <c r="B10" i="62"/>
  <c r="B11" i="62"/>
  <c r="B12" i="62"/>
  <c r="B13" i="62"/>
  <c r="B14" i="62"/>
  <c r="F14" i="62"/>
  <c r="F16" i="62" s="1"/>
  <c r="G14" i="62"/>
  <c r="G16" i="62" s="1"/>
  <c r="G19" i="62" s="1"/>
  <c r="H14" i="62"/>
  <c r="I14" i="62"/>
  <c r="I16" i="62" s="1"/>
  <c r="J14" i="62"/>
  <c r="J16" i="62" s="1"/>
  <c r="J30" i="62" s="1"/>
  <c r="K14" i="62"/>
  <c r="K16" i="62" s="1"/>
  <c r="K19" i="62" s="1"/>
  <c r="L14" i="62"/>
  <c r="L16" i="62" s="1"/>
  <c r="M14" i="62"/>
  <c r="M16" i="62" s="1"/>
  <c r="B15" i="62"/>
  <c r="B16" i="62"/>
  <c r="H16" i="62"/>
  <c r="H19" i="62" s="1"/>
  <c r="H22" i="62" s="1"/>
  <c r="H25" i="62" s="1"/>
  <c r="B17" i="62"/>
  <c r="B18" i="62"/>
  <c r="B19" i="62"/>
  <c r="B20" i="62"/>
  <c r="B21" i="62"/>
  <c r="B22" i="62"/>
  <c r="G22" i="62"/>
  <c r="K22" i="62"/>
  <c r="K25" i="62" s="1"/>
  <c r="B23" i="62"/>
  <c r="B24" i="62"/>
  <c r="B25" i="62"/>
  <c r="G25" i="62"/>
  <c r="B26" i="62"/>
  <c r="B27" i="62"/>
  <c r="B29" i="62"/>
  <c r="B30" i="62"/>
  <c r="G30" i="62"/>
  <c r="H30" i="62"/>
  <c r="K30" i="62"/>
  <c r="G32" i="62"/>
  <c r="K32" i="62"/>
  <c r="G33" i="62"/>
  <c r="H33" i="62"/>
  <c r="B34" i="62"/>
  <c r="B36" i="62"/>
  <c r="B37" i="62"/>
  <c r="B38" i="62"/>
  <c r="B39" i="62"/>
  <c r="B40" i="62"/>
  <c r="B41" i="62"/>
  <c r="H41" i="62"/>
  <c r="I41" i="62"/>
  <c r="J41" i="62"/>
  <c r="J48" i="62" s="1"/>
  <c r="K41" i="62"/>
  <c r="M41" i="62"/>
  <c r="B42" i="62"/>
  <c r="B43" i="62"/>
  <c r="B44" i="62"/>
  <c r="B45" i="62"/>
  <c r="B46" i="62"/>
  <c r="B47" i="62"/>
  <c r="H47" i="62"/>
  <c r="H48" i="62" s="1"/>
  <c r="I47" i="62"/>
  <c r="J47" i="62"/>
  <c r="K47" i="62"/>
  <c r="M47" i="62"/>
  <c r="M48" i="62" s="1"/>
  <c r="B48" i="62"/>
  <c r="B49" i="62"/>
  <c r="B50" i="62"/>
  <c r="B51" i="62"/>
  <c r="B52" i="62"/>
  <c r="B53" i="62"/>
  <c r="B54" i="62"/>
  <c r="B55" i="62"/>
  <c r="B56" i="62"/>
  <c r="B57" i="62"/>
  <c r="H57" i="62"/>
  <c r="I57" i="62"/>
  <c r="J57" i="62"/>
  <c r="K57" i="62"/>
  <c r="M57" i="62"/>
  <c r="L59" i="62"/>
  <c r="B61" i="62"/>
  <c r="B63" i="62"/>
  <c r="B64" i="62"/>
  <c r="B65" i="62"/>
  <c r="F65" i="62"/>
  <c r="F68" i="62" s="1"/>
  <c r="F70" i="62" s="1"/>
  <c r="G65" i="62"/>
  <c r="G68" i="62" s="1"/>
  <c r="G70" i="62" s="1"/>
  <c r="G76" i="62" s="1"/>
  <c r="G78" i="62" s="1"/>
  <c r="H65" i="62"/>
  <c r="H68" i="62" s="1"/>
  <c r="H70" i="62" s="1"/>
  <c r="I65" i="62"/>
  <c r="I68" i="62" s="1"/>
  <c r="I70" i="62" s="1"/>
  <c r="J65" i="62"/>
  <c r="J68" i="62" s="1"/>
  <c r="J70" i="62" s="1"/>
  <c r="M65" i="62"/>
  <c r="B66" i="62"/>
  <c r="B67" i="62"/>
  <c r="B68" i="62"/>
  <c r="M68" i="62"/>
  <c r="M70" i="62" s="1"/>
  <c r="B69" i="62"/>
  <c r="B70" i="62"/>
  <c r="B71" i="62"/>
  <c r="B72" i="62"/>
  <c r="B73" i="62"/>
  <c r="B74" i="62"/>
  <c r="B75" i="62"/>
  <c r="F75" i="62"/>
  <c r="G75" i="62"/>
  <c r="H75" i="62"/>
  <c r="I75" i="62"/>
  <c r="J75" i="62"/>
  <c r="M75" i="62"/>
  <c r="B76" i="62"/>
  <c r="I76" i="62"/>
  <c r="I78" i="62" s="1"/>
  <c r="B77" i="62"/>
  <c r="B78" i="62"/>
  <c r="G80" i="62"/>
  <c r="K80" i="62"/>
  <c r="G81" i="62"/>
  <c r="H81" i="62"/>
  <c r="B82" i="62"/>
  <c r="B83" i="62"/>
  <c r="B84" i="62"/>
  <c r="B85" i="62"/>
  <c r="B86" i="62"/>
  <c r="B87" i="62"/>
  <c r="B88" i="62"/>
  <c r="B89" i="62"/>
  <c r="B90" i="62"/>
  <c r="B91" i="62"/>
  <c r="B92" i="62"/>
  <c r="B93" i="62"/>
  <c r="B94" i="62"/>
  <c r="E12" i="61"/>
  <c r="E14" i="61" s="1"/>
  <c r="E17" i="61" s="1"/>
  <c r="E20" i="61" s="1"/>
  <c r="E23" i="61" s="1"/>
  <c r="F12" i="61"/>
  <c r="F14" i="61" s="1"/>
  <c r="G12" i="61"/>
  <c r="G14" i="61" s="1"/>
  <c r="G28" i="61" s="1"/>
  <c r="H12" i="61"/>
  <c r="H14" i="61" s="1"/>
  <c r="H17" i="61" s="1"/>
  <c r="H20" i="61" s="1"/>
  <c r="H23" i="61" s="1"/>
  <c r="I12" i="61"/>
  <c r="I14" i="61" s="1"/>
  <c r="J12" i="61"/>
  <c r="J14" i="61" s="1"/>
  <c r="K12" i="61"/>
  <c r="K14" i="61" s="1"/>
  <c r="K28" i="61" s="1"/>
  <c r="L12" i="61"/>
  <c r="L14" i="61" s="1"/>
  <c r="L17" i="61" s="1"/>
  <c r="L20" i="61" s="1"/>
  <c r="L23" i="61" s="1"/>
  <c r="G39" i="61"/>
  <c r="H39" i="61"/>
  <c r="I39" i="61"/>
  <c r="K39" i="61"/>
  <c r="L39" i="61"/>
  <c r="G45" i="61"/>
  <c r="H45" i="61"/>
  <c r="I45" i="61"/>
  <c r="K45" i="61"/>
  <c r="L45" i="61"/>
  <c r="G55" i="61"/>
  <c r="H55" i="61"/>
  <c r="I55" i="61"/>
  <c r="K55" i="61"/>
  <c r="L55" i="61"/>
  <c r="E63" i="61"/>
  <c r="E66" i="61" s="1"/>
  <c r="E68" i="61" s="1"/>
  <c r="F63" i="61"/>
  <c r="F66" i="61" s="1"/>
  <c r="F68" i="61" s="1"/>
  <c r="G63" i="61"/>
  <c r="H63" i="61"/>
  <c r="H66" i="61" s="1"/>
  <c r="H68" i="61" s="1"/>
  <c r="K63" i="61"/>
  <c r="K66" i="61" s="1"/>
  <c r="K68" i="61" s="1"/>
  <c r="L63" i="61"/>
  <c r="L66" i="61" s="1"/>
  <c r="L68" i="61" s="1"/>
  <c r="G66" i="61"/>
  <c r="G68" i="61" s="1"/>
  <c r="E73" i="61"/>
  <c r="F73" i="61"/>
  <c r="G73" i="61"/>
  <c r="H73" i="61"/>
  <c r="K73" i="61"/>
  <c r="L73" i="61"/>
  <c r="E12" i="60"/>
  <c r="E14" i="60" s="1"/>
  <c r="E28" i="60" s="1"/>
  <c r="F12" i="60"/>
  <c r="F14" i="60" s="1"/>
  <c r="G12" i="60"/>
  <c r="G14" i="60" s="1"/>
  <c r="H12" i="60"/>
  <c r="H14" i="60" s="1"/>
  <c r="H28" i="60" s="1"/>
  <c r="I12" i="60"/>
  <c r="I14" i="60" s="1"/>
  <c r="I17" i="60" s="1"/>
  <c r="I20" i="60" s="1"/>
  <c r="I23" i="60" s="1"/>
  <c r="J12" i="60"/>
  <c r="J14" i="60" s="1"/>
  <c r="J17" i="60" s="1"/>
  <c r="J20" i="60" s="1"/>
  <c r="J23" i="60" s="1"/>
  <c r="K12" i="60"/>
  <c r="K14" i="60" s="1"/>
  <c r="G39" i="60"/>
  <c r="H39" i="60"/>
  <c r="I39" i="60"/>
  <c r="J39" i="60"/>
  <c r="K39" i="60"/>
  <c r="G45" i="60"/>
  <c r="H45" i="60"/>
  <c r="I45" i="60"/>
  <c r="J45" i="60"/>
  <c r="K45" i="60"/>
  <c r="G55" i="60"/>
  <c r="H55" i="60"/>
  <c r="I55" i="60"/>
  <c r="J55" i="60"/>
  <c r="K55" i="60"/>
  <c r="E63" i="60"/>
  <c r="E66" i="60" s="1"/>
  <c r="E68" i="60" s="1"/>
  <c r="F63" i="60"/>
  <c r="F66" i="60" s="1"/>
  <c r="F68" i="60" s="1"/>
  <c r="G63" i="60"/>
  <c r="G66" i="60" s="1"/>
  <c r="G68" i="60" s="1"/>
  <c r="H63" i="60"/>
  <c r="H66" i="60" s="1"/>
  <c r="H68" i="60" s="1"/>
  <c r="I63" i="60"/>
  <c r="I66" i="60" s="1"/>
  <c r="I68" i="60" s="1"/>
  <c r="J63" i="60"/>
  <c r="J66" i="60" s="1"/>
  <c r="J68" i="60" s="1"/>
  <c r="K63" i="60"/>
  <c r="K66" i="60" s="1"/>
  <c r="K68" i="60" s="1"/>
  <c r="E73" i="60"/>
  <c r="F73" i="60"/>
  <c r="G73" i="60"/>
  <c r="H73" i="60"/>
  <c r="I73" i="60"/>
  <c r="J73" i="60"/>
  <c r="K73" i="60"/>
  <c r="E12" i="65"/>
  <c r="E14" i="65" s="1"/>
  <c r="E28" i="65" s="1"/>
  <c r="F12" i="65"/>
  <c r="F14" i="65" s="1"/>
  <c r="G12" i="65"/>
  <c r="G14" i="65" s="1"/>
  <c r="G17" i="65" s="1"/>
  <c r="G20" i="65" s="1"/>
  <c r="G23" i="65" s="1"/>
  <c r="H12" i="65"/>
  <c r="H14" i="65" s="1"/>
  <c r="I12" i="65"/>
  <c r="I14" i="65" s="1"/>
  <c r="J12" i="65"/>
  <c r="J14" i="65" s="1"/>
  <c r="K12" i="65"/>
  <c r="K14" i="65" s="1"/>
  <c r="G39" i="65"/>
  <c r="H39" i="65"/>
  <c r="J39" i="65"/>
  <c r="K39" i="65"/>
  <c r="G45" i="65"/>
  <c r="G46" i="65" s="1"/>
  <c r="H45" i="65"/>
  <c r="H46" i="65" s="1"/>
  <c r="J45" i="65"/>
  <c r="K45" i="65"/>
  <c r="G55" i="65"/>
  <c r="H55" i="65"/>
  <c r="J55" i="65"/>
  <c r="K55" i="65"/>
  <c r="E63" i="65"/>
  <c r="G63" i="65"/>
  <c r="G66" i="65" s="1"/>
  <c r="G68" i="65" s="1"/>
  <c r="J63" i="65"/>
  <c r="J66" i="65" s="1"/>
  <c r="J68" i="65" s="1"/>
  <c r="K63" i="65"/>
  <c r="K66" i="65" s="1"/>
  <c r="K68" i="65" s="1"/>
  <c r="E66" i="65"/>
  <c r="E68" i="65" s="1"/>
  <c r="E73" i="65"/>
  <c r="G73" i="65"/>
  <c r="J73" i="65"/>
  <c r="K73" i="65"/>
  <c r="E12" i="59"/>
  <c r="E14" i="59" s="1"/>
  <c r="F12" i="59"/>
  <c r="F14" i="59" s="1"/>
  <c r="G12" i="59"/>
  <c r="G14" i="59" s="1"/>
  <c r="G17" i="59" s="1"/>
  <c r="G20" i="59" s="1"/>
  <c r="G23" i="59" s="1"/>
  <c r="H12" i="59"/>
  <c r="H14" i="59" s="1"/>
  <c r="I12" i="59"/>
  <c r="I14" i="59" s="1"/>
  <c r="I28" i="59" s="1"/>
  <c r="J12" i="59"/>
  <c r="J14" i="59" s="1"/>
  <c r="J17" i="59" s="1"/>
  <c r="J20" i="59" s="1"/>
  <c r="J23" i="59" s="1"/>
  <c r="K12" i="59"/>
  <c r="K14" i="59" s="1"/>
  <c r="G39" i="59"/>
  <c r="H39" i="59"/>
  <c r="I39" i="59"/>
  <c r="J39" i="59"/>
  <c r="K39" i="59"/>
  <c r="G45" i="59"/>
  <c r="H45" i="59"/>
  <c r="I45" i="59"/>
  <c r="J45" i="59"/>
  <c r="K45" i="59"/>
  <c r="G55" i="59"/>
  <c r="H55" i="59"/>
  <c r="I55" i="59"/>
  <c r="J55" i="59"/>
  <c r="K55" i="59"/>
  <c r="E63" i="59"/>
  <c r="E66" i="59" s="1"/>
  <c r="E68" i="59" s="1"/>
  <c r="F63" i="59"/>
  <c r="F66" i="59" s="1"/>
  <c r="F68" i="59" s="1"/>
  <c r="G63" i="59"/>
  <c r="G66" i="59" s="1"/>
  <c r="G68" i="59" s="1"/>
  <c r="H63" i="59"/>
  <c r="H66" i="59" s="1"/>
  <c r="H68" i="59" s="1"/>
  <c r="H74" i="59" s="1"/>
  <c r="H76" i="59" s="1"/>
  <c r="I63" i="59"/>
  <c r="I66" i="59" s="1"/>
  <c r="I68" i="59" s="1"/>
  <c r="J63" i="59"/>
  <c r="J66" i="59" s="1"/>
  <c r="J68" i="59" s="1"/>
  <c r="K63" i="59"/>
  <c r="K66" i="59" s="1"/>
  <c r="K68" i="59" s="1"/>
  <c r="E73" i="59"/>
  <c r="F73" i="59"/>
  <c r="G73" i="59"/>
  <c r="H73" i="59"/>
  <c r="I73" i="59"/>
  <c r="J73" i="59"/>
  <c r="K73" i="59"/>
  <c r="E12" i="58"/>
  <c r="E14" i="58" s="1"/>
  <c r="E28" i="58" s="1"/>
  <c r="F12" i="58"/>
  <c r="F14" i="58" s="1"/>
  <c r="F17" i="58" s="1"/>
  <c r="F20" i="58" s="1"/>
  <c r="F23" i="58" s="1"/>
  <c r="G12" i="58"/>
  <c r="G14" i="58" s="1"/>
  <c r="H12" i="58"/>
  <c r="H14" i="58" s="1"/>
  <c r="H28" i="58" s="1"/>
  <c r="I12" i="58"/>
  <c r="I14" i="58" s="1"/>
  <c r="I17" i="58" s="1"/>
  <c r="I20" i="58" s="1"/>
  <c r="I23" i="58" s="1"/>
  <c r="J12" i="58"/>
  <c r="J14" i="58" s="1"/>
  <c r="K12" i="58"/>
  <c r="K14" i="58" s="1"/>
  <c r="K28" i="58" s="1"/>
  <c r="G39" i="58"/>
  <c r="H39" i="58"/>
  <c r="I39" i="58"/>
  <c r="J39" i="58"/>
  <c r="K39" i="58"/>
  <c r="G45" i="58"/>
  <c r="H45" i="58"/>
  <c r="I45" i="58"/>
  <c r="J45" i="58"/>
  <c r="K45" i="58"/>
  <c r="G55" i="58"/>
  <c r="H55" i="58"/>
  <c r="I55" i="58"/>
  <c r="J55" i="58"/>
  <c r="K55" i="58"/>
  <c r="E63" i="58"/>
  <c r="E66" i="58" s="1"/>
  <c r="E68" i="58" s="1"/>
  <c r="F63" i="58"/>
  <c r="F66" i="58" s="1"/>
  <c r="F68" i="58" s="1"/>
  <c r="G63" i="58"/>
  <c r="G66" i="58" s="1"/>
  <c r="G68" i="58" s="1"/>
  <c r="H63" i="58"/>
  <c r="H66" i="58" s="1"/>
  <c r="H68" i="58" s="1"/>
  <c r="I63" i="58"/>
  <c r="I66" i="58" s="1"/>
  <c r="I68" i="58" s="1"/>
  <c r="J63" i="58"/>
  <c r="J66" i="58" s="1"/>
  <c r="J68" i="58" s="1"/>
  <c r="K63" i="58"/>
  <c r="K66" i="58" s="1"/>
  <c r="K68" i="58" s="1"/>
  <c r="E73" i="58"/>
  <c r="F73" i="58"/>
  <c r="G73" i="58"/>
  <c r="H73" i="58"/>
  <c r="I73" i="58"/>
  <c r="J73" i="58"/>
  <c r="K73" i="58"/>
  <c r="E12" i="56"/>
  <c r="E14" i="56" s="1"/>
  <c r="F12" i="56"/>
  <c r="F14" i="56" s="1"/>
  <c r="F28" i="56" s="1"/>
  <c r="G12" i="56"/>
  <c r="G14" i="56" s="1"/>
  <c r="G28" i="56" s="1"/>
  <c r="H12" i="56"/>
  <c r="I12" i="56"/>
  <c r="J12" i="56"/>
  <c r="J14" i="56" s="1"/>
  <c r="K12" i="56"/>
  <c r="K14" i="56" s="1"/>
  <c r="K17" i="56" s="1"/>
  <c r="K20" i="56" s="1"/>
  <c r="K23" i="56" s="1"/>
  <c r="H14" i="56"/>
  <c r="H17" i="56" s="1"/>
  <c r="H20" i="56" s="1"/>
  <c r="H23" i="56" s="1"/>
  <c r="I14" i="56"/>
  <c r="G39" i="56"/>
  <c r="H39" i="56"/>
  <c r="I39" i="56"/>
  <c r="J39" i="56"/>
  <c r="K39" i="56"/>
  <c r="G45" i="56"/>
  <c r="H45" i="56"/>
  <c r="I45" i="56"/>
  <c r="J45" i="56"/>
  <c r="K45" i="56"/>
  <c r="G55" i="56"/>
  <c r="H55" i="56"/>
  <c r="I55" i="56"/>
  <c r="J55" i="56"/>
  <c r="K55" i="56"/>
  <c r="E63" i="56"/>
  <c r="E66" i="56" s="1"/>
  <c r="E68" i="56" s="1"/>
  <c r="F63" i="56"/>
  <c r="F66" i="56" s="1"/>
  <c r="F68" i="56" s="1"/>
  <c r="G63" i="56"/>
  <c r="G66" i="56" s="1"/>
  <c r="G68" i="56" s="1"/>
  <c r="H63" i="56"/>
  <c r="H66" i="56" s="1"/>
  <c r="H68" i="56" s="1"/>
  <c r="I63" i="56"/>
  <c r="I66" i="56" s="1"/>
  <c r="I68" i="56" s="1"/>
  <c r="J63" i="56"/>
  <c r="J66" i="56" s="1"/>
  <c r="J68" i="56" s="1"/>
  <c r="K63" i="56"/>
  <c r="K66" i="56" s="1"/>
  <c r="K68" i="56" s="1"/>
  <c r="E73" i="56"/>
  <c r="F73" i="56"/>
  <c r="G73" i="56"/>
  <c r="H73" i="56"/>
  <c r="I73" i="56"/>
  <c r="J73" i="56"/>
  <c r="K73" i="56"/>
  <c r="E12" i="55"/>
  <c r="E14" i="55" s="1"/>
  <c r="F12" i="55"/>
  <c r="F14" i="55" s="1"/>
  <c r="F28" i="55" s="1"/>
  <c r="G12" i="55"/>
  <c r="G14" i="55" s="1"/>
  <c r="H12" i="55"/>
  <c r="H14" i="55" s="1"/>
  <c r="H17" i="55" s="1"/>
  <c r="H20" i="55" s="1"/>
  <c r="H23" i="55" s="1"/>
  <c r="I12" i="55"/>
  <c r="I14" i="55" s="1"/>
  <c r="J12" i="55"/>
  <c r="J14" i="55" s="1"/>
  <c r="J17" i="55" s="1"/>
  <c r="J20" i="55" s="1"/>
  <c r="J23" i="55" s="1"/>
  <c r="K12" i="55"/>
  <c r="K14" i="55" s="1"/>
  <c r="L12" i="55"/>
  <c r="L14" i="55" s="1"/>
  <c r="L17" i="55" s="1"/>
  <c r="L20" i="55" s="1"/>
  <c r="L23" i="55" s="1"/>
  <c r="G39" i="55"/>
  <c r="H39" i="55"/>
  <c r="I39" i="55"/>
  <c r="K39" i="55"/>
  <c r="L39" i="55"/>
  <c r="G45" i="55"/>
  <c r="H45" i="55"/>
  <c r="I45" i="55"/>
  <c r="K45" i="55"/>
  <c r="L45" i="55"/>
  <c r="G55" i="55"/>
  <c r="H55" i="55"/>
  <c r="I55" i="55"/>
  <c r="K55" i="55"/>
  <c r="L55" i="55"/>
  <c r="E63" i="55"/>
  <c r="E66" i="55" s="1"/>
  <c r="E68" i="55" s="1"/>
  <c r="F63" i="55"/>
  <c r="F66" i="55" s="1"/>
  <c r="F68" i="55" s="1"/>
  <c r="G63" i="55"/>
  <c r="G66" i="55" s="1"/>
  <c r="H63" i="55"/>
  <c r="H66" i="55" s="1"/>
  <c r="H68" i="55" s="1"/>
  <c r="L63" i="55"/>
  <c r="G68" i="55"/>
  <c r="E73" i="55"/>
  <c r="F73" i="55"/>
  <c r="G73" i="55"/>
  <c r="H73" i="55"/>
  <c r="E12" i="53"/>
  <c r="E14" i="53" s="1"/>
  <c r="E28" i="53" s="1"/>
  <c r="F12" i="53"/>
  <c r="F14" i="53" s="1"/>
  <c r="F17" i="53" s="1"/>
  <c r="F20" i="53" s="1"/>
  <c r="F23" i="53" s="1"/>
  <c r="G12" i="53"/>
  <c r="G14" i="53" s="1"/>
  <c r="H12" i="53"/>
  <c r="H14" i="53" s="1"/>
  <c r="H28" i="53" s="1"/>
  <c r="I12" i="53"/>
  <c r="I14" i="53" s="1"/>
  <c r="I17" i="53" s="1"/>
  <c r="I20" i="53" s="1"/>
  <c r="I23" i="53" s="1"/>
  <c r="J12" i="53"/>
  <c r="J14" i="53" s="1"/>
  <c r="J17" i="53" s="1"/>
  <c r="J20" i="53" s="1"/>
  <c r="J23" i="53" s="1"/>
  <c r="K12" i="53"/>
  <c r="K14" i="53" s="1"/>
  <c r="G39" i="53"/>
  <c r="H39" i="53"/>
  <c r="I39" i="53"/>
  <c r="J39" i="53"/>
  <c r="K39" i="53"/>
  <c r="G45" i="53"/>
  <c r="H45" i="53"/>
  <c r="I45" i="53"/>
  <c r="J45" i="53"/>
  <c r="K45" i="53"/>
  <c r="G55" i="53"/>
  <c r="H55" i="53"/>
  <c r="I55" i="53"/>
  <c r="J55" i="53"/>
  <c r="K55" i="53"/>
  <c r="E63" i="53"/>
  <c r="E66" i="53" s="1"/>
  <c r="E68" i="53" s="1"/>
  <c r="F63" i="53"/>
  <c r="F66" i="53" s="1"/>
  <c r="F68" i="53" s="1"/>
  <c r="G63" i="53"/>
  <c r="G66" i="53" s="1"/>
  <c r="G68" i="53" s="1"/>
  <c r="H63" i="53"/>
  <c r="H66" i="53" s="1"/>
  <c r="H68" i="53" s="1"/>
  <c r="I63" i="53"/>
  <c r="I66" i="53" s="1"/>
  <c r="I68" i="53" s="1"/>
  <c r="J63" i="53"/>
  <c r="J66" i="53" s="1"/>
  <c r="J68" i="53" s="1"/>
  <c r="K63" i="53"/>
  <c r="K66" i="53" s="1"/>
  <c r="K68" i="53" s="1"/>
  <c r="E73" i="53"/>
  <c r="F73" i="53"/>
  <c r="G73" i="53"/>
  <c r="H73" i="53"/>
  <c r="I73" i="53"/>
  <c r="J73" i="53"/>
  <c r="K73" i="53"/>
  <c r="E12" i="52"/>
  <c r="F12" i="52"/>
  <c r="G12" i="52"/>
  <c r="G14" i="52" s="1"/>
  <c r="G17" i="52" s="1"/>
  <c r="G20" i="52" s="1"/>
  <c r="G23" i="52" s="1"/>
  <c r="H12" i="52"/>
  <c r="H14" i="52" s="1"/>
  <c r="I12" i="52"/>
  <c r="I14" i="52" s="1"/>
  <c r="J12" i="52"/>
  <c r="J14" i="52" s="1"/>
  <c r="J17" i="52" s="1"/>
  <c r="J20" i="52" s="1"/>
  <c r="J23" i="52" s="1"/>
  <c r="K12" i="52"/>
  <c r="K14" i="52" s="1"/>
  <c r="L12" i="52"/>
  <c r="L14" i="52" s="1"/>
  <c r="L28" i="52" s="1"/>
  <c r="E14" i="52"/>
  <c r="F14" i="52"/>
  <c r="F28" i="52" s="1"/>
  <c r="G39" i="52"/>
  <c r="H39" i="52"/>
  <c r="I39" i="52"/>
  <c r="K39" i="52"/>
  <c r="L39" i="52"/>
  <c r="G45" i="52"/>
  <c r="H45" i="52"/>
  <c r="I45" i="52"/>
  <c r="K45" i="52"/>
  <c r="L45" i="52"/>
  <c r="G55" i="52"/>
  <c r="H55" i="52"/>
  <c r="I55" i="52"/>
  <c r="K55" i="52"/>
  <c r="L55" i="52"/>
  <c r="H63" i="52"/>
  <c r="H66" i="52" s="1"/>
  <c r="H68" i="52" s="1"/>
  <c r="K63" i="52"/>
  <c r="K66" i="52"/>
  <c r="K68" i="52" s="1"/>
  <c r="H73" i="52"/>
  <c r="K73" i="52"/>
  <c r="E12" i="51"/>
  <c r="E14" i="51" s="1"/>
  <c r="F12" i="51"/>
  <c r="F14" i="51" s="1"/>
  <c r="F17" i="51" s="1"/>
  <c r="F20" i="51" s="1"/>
  <c r="F23" i="51" s="1"/>
  <c r="G12" i="51"/>
  <c r="G14" i="51" s="1"/>
  <c r="H12" i="51"/>
  <c r="H14" i="51" s="1"/>
  <c r="H17" i="51" s="1"/>
  <c r="H20" i="51" s="1"/>
  <c r="H23" i="51" s="1"/>
  <c r="I12" i="51"/>
  <c r="I14" i="51" s="1"/>
  <c r="J12" i="51"/>
  <c r="J14" i="51" s="1"/>
  <c r="K12" i="51"/>
  <c r="K14" i="51" s="1"/>
  <c r="K17" i="51" s="1"/>
  <c r="K20" i="51" s="1"/>
  <c r="K23" i="51" s="1"/>
  <c r="G39" i="51"/>
  <c r="H39" i="51"/>
  <c r="I39" i="51"/>
  <c r="J39" i="51"/>
  <c r="K39" i="51"/>
  <c r="G45" i="51"/>
  <c r="H45" i="51"/>
  <c r="I45" i="51"/>
  <c r="J45" i="51"/>
  <c r="K45" i="51"/>
  <c r="G55" i="51"/>
  <c r="H55" i="51"/>
  <c r="I55" i="51"/>
  <c r="J55" i="51"/>
  <c r="K55" i="51"/>
  <c r="E63" i="51"/>
  <c r="E66" i="51" s="1"/>
  <c r="E68" i="51" s="1"/>
  <c r="F63" i="51"/>
  <c r="F66" i="51" s="1"/>
  <c r="F68" i="51" s="1"/>
  <c r="G63" i="51"/>
  <c r="G66" i="51" s="1"/>
  <c r="G68" i="51" s="1"/>
  <c r="H63" i="51"/>
  <c r="H66" i="51" s="1"/>
  <c r="H68" i="51" s="1"/>
  <c r="I63" i="51"/>
  <c r="I66" i="51" s="1"/>
  <c r="I68" i="51" s="1"/>
  <c r="J63" i="51"/>
  <c r="J66" i="51" s="1"/>
  <c r="J68" i="51" s="1"/>
  <c r="K63" i="51"/>
  <c r="K66" i="51" s="1"/>
  <c r="K68" i="51" s="1"/>
  <c r="E73" i="51"/>
  <c r="F73" i="51"/>
  <c r="G73" i="51"/>
  <c r="H73" i="51"/>
  <c r="I73" i="51"/>
  <c r="J73" i="51"/>
  <c r="K73" i="51"/>
  <c r="E12" i="49"/>
  <c r="E14" i="49" s="1"/>
  <c r="F12" i="49"/>
  <c r="F14" i="49" s="1"/>
  <c r="G12" i="49"/>
  <c r="G14" i="49" s="1"/>
  <c r="G17" i="49" s="1"/>
  <c r="G20" i="49" s="1"/>
  <c r="G23" i="49" s="1"/>
  <c r="H12" i="49"/>
  <c r="H14" i="49" s="1"/>
  <c r="I12" i="49"/>
  <c r="I14" i="49" s="1"/>
  <c r="J12" i="49"/>
  <c r="J14" i="49" s="1"/>
  <c r="K12" i="49"/>
  <c r="K14" i="49" s="1"/>
  <c r="K28" i="49" s="1"/>
  <c r="L12" i="49"/>
  <c r="L14" i="49" s="1"/>
  <c r="G39" i="49"/>
  <c r="H39" i="49"/>
  <c r="I39" i="49"/>
  <c r="K39" i="49"/>
  <c r="L39" i="49"/>
  <c r="G45" i="49"/>
  <c r="H45" i="49"/>
  <c r="I45" i="49"/>
  <c r="K45" i="49"/>
  <c r="L45" i="49"/>
  <c r="G55" i="49"/>
  <c r="H55" i="49"/>
  <c r="I55" i="49"/>
  <c r="K55" i="49"/>
  <c r="L55" i="49"/>
  <c r="E63" i="49"/>
  <c r="E66" i="49" s="1"/>
  <c r="E68" i="49" s="1"/>
  <c r="F63" i="49"/>
  <c r="F66" i="49" s="1"/>
  <c r="F68" i="49" s="1"/>
  <c r="G63" i="49"/>
  <c r="G66" i="49" s="1"/>
  <c r="G68" i="49" s="1"/>
  <c r="H63" i="49"/>
  <c r="H66" i="49" s="1"/>
  <c r="H68" i="49" s="1"/>
  <c r="I63" i="49"/>
  <c r="I66" i="49" s="1"/>
  <c r="I68" i="49" s="1"/>
  <c r="K63" i="49"/>
  <c r="K66" i="49" s="1"/>
  <c r="K68" i="49" s="1"/>
  <c r="L63" i="49"/>
  <c r="L66" i="49" s="1"/>
  <c r="L68" i="49" s="1"/>
  <c r="E73" i="49"/>
  <c r="F73" i="49"/>
  <c r="G73" i="49"/>
  <c r="H73" i="49"/>
  <c r="I73" i="49"/>
  <c r="K73" i="49"/>
  <c r="L73" i="49"/>
  <c r="E12" i="50"/>
  <c r="F12" i="50"/>
  <c r="G12" i="50"/>
  <c r="G14" i="50" s="1"/>
  <c r="H12" i="50"/>
  <c r="H14" i="50" s="1"/>
  <c r="I12" i="50"/>
  <c r="I14" i="50" s="1"/>
  <c r="J12" i="50"/>
  <c r="J14" i="50" s="1"/>
  <c r="K12" i="50"/>
  <c r="K14" i="50" s="1"/>
  <c r="K17" i="50" s="1"/>
  <c r="K20" i="50" s="1"/>
  <c r="K23" i="50" s="1"/>
  <c r="L12" i="50"/>
  <c r="L14" i="50" s="1"/>
  <c r="L28" i="50" s="1"/>
  <c r="E14" i="50"/>
  <c r="E28" i="50" s="1"/>
  <c r="F14" i="50"/>
  <c r="F28" i="50" s="1"/>
  <c r="G39" i="50"/>
  <c r="H39" i="50"/>
  <c r="J39" i="50"/>
  <c r="K39" i="50"/>
  <c r="L39" i="50"/>
  <c r="G45" i="50"/>
  <c r="H45" i="50"/>
  <c r="J45" i="50"/>
  <c r="K45" i="50"/>
  <c r="L45" i="50"/>
  <c r="G55" i="50"/>
  <c r="H55" i="50"/>
  <c r="J55" i="50"/>
  <c r="K55" i="50"/>
  <c r="L55" i="50"/>
  <c r="E63" i="50"/>
  <c r="E66" i="50" s="1"/>
  <c r="E68" i="50" s="1"/>
  <c r="G63" i="50"/>
  <c r="G66" i="50" s="1"/>
  <c r="G68" i="50" s="1"/>
  <c r="K63" i="50"/>
  <c r="K66" i="50" s="1"/>
  <c r="K68" i="50" s="1"/>
  <c r="E73" i="50"/>
  <c r="G73" i="50"/>
  <c r="K73" i="50"/>
  <c r="E12" i="48"/>
  <c r="E14" i="48" s="1"/>
  <c r="E28" i="48" s="1"/>
  <c r="F12" i="48"/>
  <c r="F14" i="48" s="1"/>
  <c r="F17" i="48" s="1"/>
  <c r="F20" i="48" s="1"/>
  <c r="F23" i="48" s="1"/>
  <c r="G12" i="48"/>
  <c r="G14" i="48" s="1"/>
  <c r="H12" i="48"/>
  <c r="H14" i="48" s="1"/>
  <c r="H28" i="48" s="1"/>
  <c r="I12" i="48"/>
  <c r="I14" i="48" s="1"/>
  <c r="I17" i="48" s="1"/>
  <c r="I20" i="48" s="1"/>
  <c r="I23" i="48" s="1"/>
  <c r="J12" i="48"/>
  <c r="J14" i="48" s="1"/>
  <c r="J17" i="48" s="1"/>
  <c r="J20" i="48" s="1"/>
  <c r="J23" i="48" s="1"/>
  <c r="K12" i="48"/>
  <c r="K14" i="48" s="1"/>
  <c r="K28" i="48" s="1"/>
  <c r="G39" i="48"/>
  <c r="H39" i="48"/>
  <c r="I39" i="48"/>
  <c r="J39" i="48"/>
  <c r="K39" i="48"/>
  <c r="G45" i="48"/>
  <c r="H45" i="48"/>
  <c r="I45" i="48"/>
  <c r="J45" i="48"/>
  <c r="K45" i="48"/>
  <c r="G55" i="48"/>
  <c r="H55" i="48"/>
  <c r="I55" i="48"/>
  <c r="J55" i="48"/>
  <c r="K55" i="48"/>
  <c r="E63" i="48"/>
  <c r="E66" i="48" s="1"/>
  <c r="E68" i="48" s="1"/>
  <c r="F63" i="48"/>
  <c r="F66" i="48" s="1"/>
  <c r="F68" i="48" s="1"/>
  <c r="G63" i="48"/>
  <c r="G66" i="48" s="1"/>
  <c r="G68" i="48" s="1"/>
  <c r="H63" i="48"/>
  <c r="H66" i="48" s="1"/>
  <c r="H68" i="48" s="1"/>
  <c r="I63" i="48"/>
  <c r="I66" i="48" s="1"/>
  <c r="I68" i="48" s="1"/>
  <c r="J63" i="48"/>
  <c r="J66" i="48" s="1"/>
  <c r="J68" i="48" s="1"/>
  <c r="K63" i="48"/>
  <c r="K66" i="48" s="1"/>
  <c r="K68" i="48" s="1"/>
  <c r="E73" i="48"/>
  <c r="F73" i="48"/>
  <c r="G73" i="48"/>
  <c r="H73" i="48"/>
  <c r="I73" i="48"/>
  <c r="J73" i="48"/>
  <c r="K73" i="48"/>
  <c r="E12" i="63"/>
  <c r="E14" i="63" s="1"/>
  <c r="E17" i="63" s="1"/>
  <c r="E20" i="63" s="1"/>
  <c r="E23" i="63" s="1"/>
  <c r="F12" i="63"/>
  <c r="F14" i="63" s="1"/>
  <c r="F17" i="63" s="1"/>
  <c r="F20" i="63" s="1"/>
  <c r="F23" i="63" s="1"/>
  <c r="G12" i="63"/>
  <c r="G14" i="63" s="1"/>
  <c r="H12" i="63"/>
  <c r="H14" i="63" s="1"/>
  <c r="H17" i="63" s="1"/>
  <c r="H20" i="63" s="1"/>
  <c r="H23" i="63" s="1"/>
  <c r="I12" i="63"/>
  <c r="I14" i="63" s="1"/>
  <c r="J12" i="63"/>
  <c r="J14" i="63" s="1"/>
  <c r="K12" i="63"/>
  <c r="K14" i="63" s="1"/>
  <c r="K17" i="63" s="1"/>
  <c r="K20" i="63" s="1"/>
  <c r="K23" i="63" s="1"/>
  <c r="L12" i="63"/>
  <c r="L14" i="63" s="1"/>
  <c r="L17" i="63" s="1"/>
  <c r="L20" i="63" s="1"/>
  <c r="L23" i="63" s="1"/>
  <c r="G39" i="63"/>
  <c r="H39" i="63"/>
  <c r="I39" i="63"/>
  <c r="K39" i="63"/>
  <c r="L39" i="63"/>
  <c r="G45" i="63"/>
  <c r="H45" i="63"/>
  <c r="I45" i="63"/>
  <c r="K45" i="63"/>
  <c r="L45" i="63"/>
  <c r="G55" i="63"/>
  <c r="H55" i="63"/>
  <c r="I55" i="63"/>
  <c r="K55" i="63"/>
  <c r="L55" i="63"/>
  <c r="E63" i="63"/>
  <c r="E66" i="63" s="1"/>
  <c r="E68" i="63" s="1"/>
  <c r="F63" i="63"/>
  <c r="F66" i="63" s="1"/>
  <c r="F68" i="63" s="1"/>
  <c r="G63" i="63"/>
  <c r="G66" i="63" s="1"/>
  <c r="G68" i="63" s="1"/>
  <c r="H63" i="63"/>
  <c r="H66" i="63" s="1"/>
  <c r="H68" i="63" s="1"/>
  <c r="K63" i="63"/>
  <c r="K66" i="63" s="1"/>
  <c r="K68" i="63" s="1"/>
  <c r="L63" i="63"/>
  <c r="L66" i="63" s="1"/>
  <c r="L68" i="63" s="1"/>
  <c r="E73" i="63"/>
  <c r="F73" i="63"/>
  <c r="G73" i="63"/>
  <c r="H73" i="63"/>
  <c r="K73" i="63"/>
  <c r="L73" i="63"/>
  <c r="E12" i="39"/>
  <c r="E14" i="39" s="1"/>
  <c r="E17" i="39" s="1"/>
  <c r="E20" i="39" s="1"/>
  <c r="E23" i="39" s="1"/>
  <c r="F12" i="39"/>
  <c r="F14" i="39" s="1"/>
  <c r="G12" i="39"/>
  <c r="G14" i="39" s="1"/>
  <c r="G17" i="39" s="1"/>
  <c r="G20" i="39" s="1"/>
  <c r="G23" i="39" s="1"/>
  <c r="H12" i="39"/>
  <c r="H14" i="39" s="1"/>
  <c r="H17" i="39" s="1"/>
  <c r="H20" i="39" s="1"/>
  <c r="H23" i="39" s="1"/>
  <c r="I12" i="39"/>
  <c r="I14" i="39" s="1"/>
  <c r="J12" i="39"/>
  <c r="J14" i="39" s="1"/>
  <c r="J17" i="39" s="1"/>
  <c r="J20" i="39" s="1"/>
  <c r="J23" i="39" s="1"/>
  <c r="K12" i="39"/>
  <c r="K14" i="39" s="1"/>
  <c r="K17" i="39" s="1"/>
  <c r="K20" i="39" s="1"/>
  <c r="K23" i="39" s="1"/>
  <c r="G39" i="39"/>
  <c r="H39" i="39"/>
  <c r="I39" i="39"/>
  <c r="J39" i="39"/>
  <c r="K39" i="39"/>
  <c r="G45" i="39"/>
  <c r="H45" i="39"/>
  <c r="I45" i="39"/>
  <c r="J45" i="39"/>
  <c r="K45" i="39"/>
  <c r="G55" i="39"/>
  <c r="H55" i="39"/>
  <c r="I55" i="39"/>
  <c r="J55" i="39"/>
  <c r="K55" i="39"/>
  <c r="E63" i="39"/>
  <c r="E66" i="39" s="1"/>
  <c r="E68" i="39" s="1"/>
  <c r="F63" i="39"/>
  <c r="F66" i="39" s="1"/>
  <c r="F68" i="39" s="1"/>
  <c r="G63" i="39"/>
  <c r="H63" i="39"/>
  <c r="H66" i="39" s="1"/>
  <c r="H68" i="39" s="1"/>
  <c r="J63" i="39"/>
  <c r="J66" i="39" s="1"/>
  <c r="J68" i="39" s="1"/>
  <c r="K63" i="39"/>
  <c r="K66" i="39" s="1"/>
  <c r="K68" i="39" s="1"/>
  <c r="G66" i="39"/>
  <c r="G68" i="39" s="1"/>
  <c r="E73" i="39"/>
  <c r="F73" i="39"/>
  <c r="G73" i="39"/>
  <c r="H73" i="39"/>
  <c r="J73" i="39"/>
  <c r="K73" i="39"/>
  <c r="G46" i="50" l="1"/>
  <c r="E74" i="60"/>
  <c r="E76" i="60" s="1"/>
  <c r="J76" i="62"/>
  <c r="J78" i="62" s="1"/>
  <c r="H46" i="49"/>
  <c r="E17" i="60"/>
  <c r="E20" i="60" s="1"/>
  <c r="E23" i="60" s="1"/>
  <c r="E17" i="50"/>
  <c r="E20" i="50" s="1"/>
  <c r="E23" i="50" s="1"/>
  <c r="E76" i="69"/>
  <c r="I48" i="62"/>
  <c r="F76" i="62"/>
  <c r="F78" i="62" s="1"/>
  <c r="K48" i="62"/>
  <c r="G46" i="60"/>
  <c r="J74" i="65"/>
  <c r="J76" i="65" s="1"/>
  <c r="K46" i="53"/>
  <c r="L46" i="50"/>
  <c r="H74" i="63"/>
  <c r="H76" i="63" s="1"/>
  <c r="J28" i="39"/>
  <c r="M30" i="62"/>
  <c r="M19" i="62"/>
  <c r="M22" i="62" s="1"/>
  <c r="M25" i="62" s="1"/>
  <c r="M76" i="62"/>
  <c r="M78" i="62" s="1"/>
  <c r="J46" i="50"/>
  <c r="J46" i="53"/>
  <c r="L46" i="61"/>
  <c r="I59" i="62"/>
  <c r="I32" i="62"/>
  <c r="J46" i="39"/>
  <c r="L46" i="63"/>
  <c r="I46" i="51"/>
  <c r="K46" i="52"/>
  <c r="K74" i="53"/>
  <c r="K76" i="53" s="1"/>
  <c r="G74" i="53"/>
  <c r="G76" i="53" s="1"/>
  <c r="H46" i="59"/>
  <c r="K17" i="61"/>
  <c r="K20" i="61" s="1"/>
  <c r="K23" i="61" s="1"/>
  <c r="M80" i="62"/>
  <c r="H80" i="62"/>
  <c r="H59" i="62"/>
  <c r="M32" i="62"/>
  <c r="J19" i="62"/>
  <c r="J22" i="62" s="1"/>
  <c r="J25" i="62" s="1"/>
  <c r="J74" i="68"/>
  <c r="J76" i="68" s="1"/>
  <c r="K46" i="48"/>
  <c r="G46" i="48"/>
  <c r="I60" i="62"/>
  <c r="H46" i="68"/>
  <c r="H74" i="39"/>
  <c r="H76" i="39" s="1"/>
  <c r="G28" i="39"/>
  <c r="K74" i="63"/>
  <c r="K76" i="63" s="1"/>
  <c r="E74" i="63"/>
  <c r="E76" i="63" s="1"/>
  <c r="H46" i="51"/>
  <c r="J74" i="53"/>
  <c r="J76" i="53" s="1"/>
  <c r="J46" i="58"/>
  <c r="I81" i="62"/>
  <c r="L80" i="62"/>
  <c r="E74" i="56"/>
  <c r="E76" i="56" s="1"/>
  <c r="K46" i="65"/>
  <c r="G74" i="39"/>
  <c r="G76" i="39" s="1"/>
  <c r="I46" i="39"/>
  <c r="K74" i="48"/>
  <c r="K76" i="48" s="1"/>
  <c r="G74" i="48"/>
  <c r="G76" i="48" s="1"/>
  <c r="I46" i="59"/>
  <c r="G46" i="61"/>
  <c r="H46" i="61"/>
  <c r="I76" i="69"/>
  <c r="I48" i="69"/>
  <c r="J48" i="69"/>
  <c r="I74" i="56"/>
  <c r="I76" i="56" s="1"/>
  <c r="J46" i="48"/>
  <c r="K74" i="50"/>
  <c r="K76" i="50" s="1"/>
  <c r="G46" i="39"/>
  <c r="G46" i="63"/>
  <c r="F17" i="50"/>
  <c r="F20" i="50" s="1"/>
  <c r="F23" i="50" s="1"/>
  <c r="J28" i="52"/>
  <c r="H74" i="53"/>
  <c r="H76" i="53" s="1"/>
  <c r="F28" i="53"/>
  <c r="G28" i="55"/>
  <c r="G17" i="55"/>
  <c r="G20" i="55" s="1"/>
  <c r="G23" i="55" s="1"/>
  <c r="K74" i="58"/>
  <c r="K76" i="58" s="1"/>
  <c r="G74" i="50"/>
  <c r="G76" i="50" s="1"/>
  <c r="G46" i="51"/>
  <c r="H46" i="56"/>
  <c r="J74" i="39"/>
  <c r="J76" i="39" s="1"/>
  <c r="E74" i="39"/>
  <c r="E76" i="39" s="1"/>
  <c r="H46" i="63"/>
  <c r="E74" i="50"/>
  <c r="E76" i="50" s="1"/>
  <c r="K46" i="50"/>
  <c r="E74" i="49"/>
  <c r="E76" i="49" s="1"/>
  <c r="G74" i="51"/>
  <c r="G76" i="51" s="1"/>
  <c r="J46" i="51"/>
  <c r="F28" i="51"/>
  <c r="G46" i="53"/>
  <c r="L46" i="55"/>
  <c r="G46" i="55"/>
  <c r="F74" i="56"/>
  <c r="F76" i="56" s="1"/>
  <c r="K46" i="56"/>
  <c r="E74" i="58"/>
  <c r="E76" i="58" s="1"/>
  <c r="I74" i="59"/>
  <c r="I76" i="59" s="1"/>
  <c r="E74" i="59"/>
  <c r="E76" i="59" s="1"/>
  <c r="K46" i="59"/>
  <c r="K46" i="60"/>
  <c r="H74" i="61"/>
  <c r="H76" i="61" s="1"/>
  <c r="G74" i="61"/>
  <c r="G76" i="61" s="1"/>
  <c r="L28" i="61"/>
  <c r="I46" i="68"/>
  <c r="E74" i="48"/>
  <c r="E76" i="48" s="1"/>
  <c r="J74" i="58"/>
  <c r="J76" i="58" s="1"/>
  <c r="F74" i="59"/>
  <c r="F76" i="59" s="1"/>
  <c r="F74" i="63"/>
  <c r="F76" i="63" s="1"/>
  <c r="F74" i="51"/>
  <c r="F76" i="51" s="1"/>
  <c r="J28" i="53"/>
  <c r="G74" i="59"/>
  <c r="G76" i="59" s="1"/>
  <c r="G28" i="59"/>
  <c r="K74" i="65"/>
  <c r="K76" i="65" s="1"/>
  <c r="K74" i="68"/>
  <c r="K76" i="68" s="1"/>
  <c r="G48" i="69"/>
  <c r="H48" i="69"/>
  <c r="I74" i="68"/>
  <c r="I76" i="68" s="1"/>
  <c r="K74" i="61"/>
  <c r="K76" i="61" s="1"/>
  <c r="F74" i="61"/>
  <c r="F76" i="61" s="1"/>
  <c r="E74" i="61"/>
  <c r="E76" i="61" s="1"/>
  <c r="E28" i="61"/>
  <c r="F74" i="60"/>
  <c r="F76" i="60" s="1"/>
  <c r="J74" i="60"/>
  <c r="J76" i="60" s="1"/>
  <c r="K74" i="60"/>
  <c r="K76" i="60" s="1"/>
  <c r="G74" i="60"/>
  <c r="G76" i="60" s="1"/>
  <c r="J46" i="60"/>
  <c r="H74" i="60"/>
  <c r="H76" i="60" s="1"/>
  <c r="E17" i="65"/>
  <c r="E20" i="65" s="1"/>
  <c r="E23" i="65" s="1"/>
  <c r="E74" i="65"/>
  <c r="E76" i="65" s="1"/>
  <c r="E28" i="59"/>
  <c r="E17" i="59"/>
  <c r="E20" i="59" s="1"/>
  <c r="E23" i="59" s="1"/>
  <c r="J74" i="59"/>
  <c r="J76" i="59" s="1"/>
  <c r="J28" i="59"/>
  <c r="J17" i="58"/>
  <c r="J20" i="58" s="1"/>
  <c r="J23" i="58" s="1"/>
  <c r="J28" i="58"/>
  <c r="I46" i="58"/>
  <c r="I28" i="58"/>
  <c r="G74" i="58"/>
  <c r="G76" i="58" s="1"/>
  <c r="K46" i="58"/>
  <c r="G46" i="58"/>
  <c r="F28" i="58"/>
  <c r="E17" i="58"/>
  <c r="E20" i="58" s="1"/>
  <c r="E23" i="58" s="1"/>
  <c r="K28" i="56"/>
  <c r="I46" i="56"/>
  <c r="H28" i="56"/>
  <c r="K46" i="55"/>
  <c r="F17" i="55"/>
  <c r="F20" i="55" s="1"/>
  <c r="F23" i="55" s="1"/>
  <c r="K28" i="53"/>
  <c r="K17" i="53"/>
  <c r="K20" i="53" s="1"/>
  <c r="K23" i="53" s="1"/>
  <c r="H17" i="53"/>
  <c r="H20" i="53" s="1"/>
  <c r="H23" i="53" s="1"/>
  <c r="I28" i="53"/>
  <c r="I74" i="53"/>
  <c r="I76" i="53" s="1"/>
  <c r="I46" i="52"/>
  <c r="L17" i="52"/>
  <c r="L20" i="52" s="1"/>
  <c r="L23" i="52" s="1"/>
  <c r="G46" i="52"/>
  <c r="K74" i="51"/>
  <c r="K76" i="51" s="1"/>
  <c r="I74" i="51"/>
  <c r="I76" i="51" s="1"/>
  <c r="L46" i="49"/>
  <c r="F74" i="49"/>
  <c r="F76" i="49" s="1"/>
  <c r="K17" i="49"/>
  <c r="K20" i="49" s="1"/>
  <c r="K23" i="49" s="1"/>
  <c r="I28" i="50"/>
  <c r="I17" i="50"/>
  <c r="I20" i="50" s="1"/>
  <c r="I23" i="50" s="1"/>
  <c r="J28" i="48"/>
  <c r="J74" i="48"/>
  <c r="J76" i="48" s="1"/>
  <c r="E17" i="48"/>
  <c r="E20" i="48" s="1"/>
  <c r="E23" i="48" s="1"/>
  <c r="K46" i="63"/>
  <c r="K28" i="63"/>
  <c r="F17" i="39"/>
  <c r="F20" i="39" s="1"/>
  <c r="F23" i="39" s="1"/>
  <c r="F28" i="39"/>
  <c r="K74" i="39"/>
  <c r="K76" i="39" s="1"/>
  <c r="K46" i="39"/>
  <c r="F74" i="39"/>
  <c r="F76" i="39" s="1"/>
  <c r="K28" i="39"/>
  <c r="H76" i="69"/>
  <c r="K76" i="69"/>
  <c r="J76" i="69"/>
  <c r="G76" i="69"/>
  <c r="J17" i="68"/>
  <c r="J20" i="68" s="1"/>
  <c r="J23" i="68" s="1"/>
  <c r="J28" i="68"/>
  <c r="J46" i="68"/>
  <c r="I28" i="68"/>
  <c r="K46" i="68"/>
  <c r="G46" i="68"/>
  <c r="I28" i="61"/>
  <c r="I17" i="61"/>
  <c r="I20" i="61" s="1"/>
  <c r="I23" i="61" s="1"/>
  <c r="H28" i="61"/>
  <c r="G17" i="61"/>
  <c r="G20" i="61" s="1"/>
  <c r="G23" i="61" s="1"/>
  <c r="L74" i="61"/>
  <c r="L76" i="61" s="1"/>
  <c r="G74" i="65"/>
  <c r="G76" i="65" s="1"/>
  <c r="G28" i="65"/>
  <c r="J46" i="65"/>
  <c r="I74" i="60"/>
  <c r="I76" i="60" s="1"/>
  <c r="J28" i="60"/>
  <c r="I28" i="60"/>
  <c r="I74" i="58"/>
  <c r="I76" i="58" s="1"/>
  <c r="F74" i="58"/>
  <c r="F76" i="58" s="1"/>
  <c r="H17" i="58"/>
  <c r="H20" i="58" s="1"/>
  <c r="H23" i="58" s="1"/>
  <c r="H74" i="58"/>
  <c r="H76" i="58" s="1"/>
  <c r="K74" i="56"/>
  <c r="K76" i="56" s="1"/>
  <c r="H74" i="56"/>
  <c r="H76" i="56" s="1"/>
  <c r="F17" i="56"/>
  <c r="F20" i="56" s="1"/>
  <c r="F23" i="56" s="1"/>
  <c r="J74" i="56"/>
  <c r="J76" i="56" s="1"/>
  <c r="G74" i="56"/>
  <c r="G76" i="56" s="1"/>
  <c r="G17" i="56"/>
  <c r="G20" i="56" s="1"/>
  <c r="G23" i="56" s="1"/>
  <c r="I17" i="52"/>
  <c r="I20" i="52" s="1"/>
  <c r="I23" i="52" s="1"/>
  <c r="I28" i="52"/>
  <c r="H28" i="52"/>
  <c r="H17" i="52"/>
  <c r="H20" i="52" s="1"/>
  <c r="H23" i="52" s="1"/>
  <c r="H74" i="52"/>
  <c r="H76" i="52" s="1"/>
  <c r="F17" i="52"/>
  <c r="F20" i="52" s="1"/>
  <c r="F23" i="52" s="1"/>
  <c r="G74" i="55"/>
  <c r="G76" i="55" s="1"/>
  <c r="E74" i="55"/>
  <c r="E76" i="55" s="1"/>
  <c r="J28" i="55"/>
  <c r="F74" i="55"/>
  <c r="F76" i="55" s="1"/>
  <c r="L28" i="55"/>
  <c r="G28" i="51"/>
  <c r="G17" i="51"/>
  <c r="G20" i="51" s="1"/>
  <c r="G23" i="51" s="1"/>
  <c r="K28" i="51"/>
  <c r="J74" i="51"/>
  <c r="J76" i="51" s="1"/>
  <c r="H28" i="51"/>
  <c r="H74" i="49"/>
  <c r="H76" i="49" s="1"/>
  <c r="I46" i="49"/>
  <c r="G28" i="49"/>
  <c r="L74" i="49"/>
  <c r="L76" i="49" s="1"/>
  <c r="I74" i="49"/>
  <c r="I76" i="49" s="1"/>
  <c r="H74" i="48"/>
  <c r="H76" i="48" s="1"/>
  <c r="I74" i="48"/>
  <c r="I76" i="48" s="1"/>
  <c r="F74" i="48"/>
  <c r="F76" i="48" s="1"/>
  <c r="I28" i="48"/>
  <c r="H17" i="48"/>
  <c r="H20" i="48" s="1"/>
  <c r="H23" i="48" s="1"/>
  <c r="J28" i="63"/>
  <c r="J17" i="63"/>
  <c r="J20" i="63" s="1"/>
  <c r="J23" i="63" s="1"/>
  <c r="G28" i="63"/>
  <c r="G17" i="63"/>
  <c r="G20" i="63" s="1"/>
  <c r="G23" i="63" s="1"/>
  <c r="L74" i="63"/>
  <c r="L76" i="63" s="1"/>
  <c r="G74" i="63"/>
  <c r="G76" i="63" s="1"/>
  <c r="E28" i="63"/>
  <c r="I17" i="39"/>
  <c r="I20" i="39" s="1"/>
  <c r="I23" i="39" s="1"/>
  <c r="I28" i="39"/>
  <c r="F28" i="63"/>
  <c r="H46" i="50"/>
  <c r="F17" i="49"/>
  <c r="F20" i="49" s="1"/>
  <c r="F23" i="49" s="1"/>
  <c r="F28" i="49"/>
  <c r="H46" i="39"/>
  <c r="K28" i="50"/>
  <c r="H17" i="50"/>
  <c r="H20" i="50" s="1"/>
  <c r="H23" i="50" s="1"/>
  <c r="H28" i="50"/>
  <c r="I17" i="63"/>
  <c r="I20" i="63" s="1"/>
  <c r="I23" i="63" s="1"/>
  <c r="I28" i="63"/>
  <c r="I46" i="48"/>
  <c r="L17" i="50"/>
  <c r="L20" i="50" s="1"/>
  <c r="L23" i="50" s="1"/>
  <c r="J28" i="49"/>
  <c r="J17" i="49"/>
  <c r="J20" i="49" s="1"/>
  <c r="J23" i="49" s="1"/>
  <c r="I17" i="49"/>
  <c r="I20" i="49" s="1"/>
  <c r="I23" i="49" s="1"/>
  <c r="I28" i="49"/>
  <c r="G17" i="48"/>
  <c r="G20" i="48" s="1"/>
  <c r="G23" i="48" s="1"/>
  <c r="G28" i="48"/>
  <c r="K28" i="52"/>
  <c r="K17" i="52"/>
  <c r="K20" i="52" s="1"/>
  <c r="K23" i="52" s="1"/>
  <c r="I28" i="55"/>
  <c r="I17" i="55"/>
  <c r="I20" i="55" s="1"/>
  <c r="I23" i="55" s="1"/>
  <c r="E17" i="56"/>
  <c r="E20" i="56" s="1"/>
  <c r="E23" i="56" s="1"/>
  <c r="E28" i="56"/>
  <c r="J28" i="56"/>
  <c r="J17" i="56"/>
  <c r="J20" i="56" s="1"/>
  <c r="J23" i="56" s="1"/>
  <c r="K17" i="59"/>
  <c r="K20" i="59" s="1"/>
  <c r="K23" i="59" s="1"/>
  <c r="K28" i="59"/>
  <c r="F28" i="59"/>
  <c r="F17" i="59"/>
  <c r="F20" i="59" s="1"/>
  <c r="F23" i="59" s="1"/>
  <c r="H46" i="48"/>
  <c r="G17" i="50"/>
  <c r="G20" i="50" s="1"/>
  <c r="G23" i="50" s="1"/>
  <c r="G28" i="50"/>
  <c r="L17" i="49"/>
  <c r="L20" i="49" s="1"/>
  <c r="L23" i="49" s="1"/>
  <c r="L28" i="49"/>
  <c r="E17" i="49"/>
  <c r="E20" i="49" s="1"/>
  <c r="E23" i="49" s="1"/>
  <c r="E28" i="49"/>
  <c r="I46" i="63"/>
  <c r="L28" i="63"/>
  <c r="F28" i="48"/>
  <c r="K74" i="49"/>
  <c r="K76" i="49" s="1"/>
  <c r="G74" i="49"/>
  <c r="G76" i="49" s="1"/>
  <c r="K46" i="49"/>
  <c r="G46" i="49"/>
  <c r="H74" i="51"/>
  <c r="H76" i="51" s="1"/>
  <c r="E74" i="51"/>
  <c r="E76" i="51" s="1"/>
  <c r="H46" i="52"/>
  <c r="E74" i="53"/>
  <c r="E76" i="53" s="1"/>
  <c r="I17" i="59"/>
  <c r="I20" i="59" s="1"/>
  <c r="I23" i="59" s="1"/>
  <c r="I46" i="61"/>
  <c r="E28" i="52"/>
  <c r="E17" i="52"/>
  <c r="E20" i="52" s="1"/>
  <c r="E23" i="52" s="1"/>
  <c r="G17" i="53"/>
  <c r="G20" i="53" s="1"/>
  <c r="G23" i="53" s="1"/>
  <c r="G28" i="53"/>
  <c r="E28" i="55"/>
  <c r="E17" i="55"/>
  <c r="E20" i="55" s="1"/>
  <c r="E23" i="55" s="1"/>
  <c r="K17" i="55"/>
  <c r="K20" i="55" s="1"/>
  <c r="K23" i="55" s="1"/>
  <c r="K28" i="55"/>
  <c r="J46" i="59"/>
  <c r="G46" i="59"/>
  <c r="G86" i="69"/>
  <c r="G19" i="69"/>
  <c r="G22" i="69" s="1"/>
  <c r="G25" i="69" s="1"/>
  <c r="K19" i="69"/>
  <c r="K22" i="69" s="1"/>
  <c r="K25" i="69" s="1"/>
  <c r="E81" i="69"/>
  <c r="E60" i="69"/>
  <c r="E33" i="69"/>
  <c r="J17" i="50"/>
  <c r="J20" i="50" s="1"/>
  <c r="J23" i="50" s="1"/>
  <c r="J28" i="50"/>
  <c r="H17" i="49"/>
  <c r="H20" i="49" s="1"/>
  <c r="H23" i="49" s="1"/>
  <c r="H28" i="49"/>
  <c r="J28" i="51"/>
  <c r="J17" i="51"/>
  <c r="J20" i="51" s="1"/>
  <c r="J23" i="51" s="1"/>
  <c r="I46" i="53"/>
  <c r="H74" i="55"/>
  <c r="H76" i="55" s="1"/>
  <c r="I28" i="56"/>
  <c r="I17" i="56"/>
  <c r="I20" i="56" s="1"/>
  <c r="I23" i="56" s="1"/>
  <c r="G17" i="58"/>
  <c r="G20" i="58" s="1"/>
  <c r="G23" i="58" s="1"/>
  <c r="G28" i="58"/>
  <c r="K28" i="65"/>
  <c r="K17" i="65"/>
  <c r="K20" i="65" s="1"/>
  <c r="K23" i="65" s="1"/>
  <c r="I17" i="65"/>
  <c r="I20" i="65" s="1"/>
  <c r="I23" i="65" s="1"/>
  <c r="I28" i="65"/>
  <c r="F17" i="65"/>
  <c r="F20" i="65" s="1"/>
  <c r="F23" i="65" s="1"/>
  <c r="F28" i="65"/>
  <c r="G17" i="60"/>
  <c r="G20" i="60" s="1"/>
  <c r="G23" i="60" s="1"/>
  <c r="G28" i="60"/>
  <c r="H28" i="39"/>
  <c r="E28" i="39"/>
  <c r="H28" i="63"/>
  <c r="K17" i="48"/>
  <c r="K20" i="48" s="1"/>
  <c r="K23" i="48" s="1"/>
  <c r="K46" i="51"/>
  <c r="I17" i="51"/>
  <c r="I20" i="51" s="1"/>
  <c r="I23" i="51" s="1"/>
  <c r="I28" i="51"/>
  <c r="E17" i="51"/>
  <c r="E20" i="51" s="1"/>
  <c r="E23" i="51" s="1"/>
  <c r="E28" i="51"/>
  <c r="I46" i="55"/>
  <c r="H28" i="55"/>
  <c r="J17" i="65"/>
  <c r="J20" i="65" s="1"/>
  <c r="J23" i="65" s="1"/>
  <c r="J28" i="65"/>
  <c r="H28" i="65"/>
  <c r="H17" i="65"/>
  <c r="H20" i="65" s="1"/>
  <c r="H23" i="65" s="1"/>
  <c r="K74" i="52"/>
  <c r="K76" i="52" s="1"/>
  <c r="L46" i="52"/>
  <c r="F74" i="53"/>
  <c r="F76" i="53" s="1"/>
  <c r="H46" i="53"/>
  <c r="E17" i="53"/>
  <c r="E20" i="53" s="1"/>
  <c r="E23" i="53" s="1"/>
  <c r="H46" i="55"/>
  <c r="H46" i="58"/>
  <c r="H28" i="59"/>
  <c r="H17" i="59"/>
  <c r="H20" i="59" s="1"/>
  <c r="H23" i="59" s="1"/>
  <c r="I46" i="60"/>
  <c r="K28" i="60"/>
  <c r="K17" i="60"/>
  <c r="K20" i="60" s="1"/>
  <c r="K23" i="60" s="1"/>
  <c r="F17" i="60"/>
  <c r="F20" i="60" s="1"/>
  <c r="F23" i="60" s="1"/>
  <c r="F28" i="60"/>
  <c r="G28" i="52"/>
  <c r="J46" i="56"/>
  <c r="G46" i="56"/>
  <c r="K17" i="58"/>
  <c r="K20" i="58" s="1"/>
  <c r="K23" i="58" s="1"/>
  <c r="K74" i="59"/>
  <c r="K76" i="59" s="1"/>
  <c r="H46" i="60"/>
  <c r="G17" i="68"/>
  <c r="G20" i="68" s="1"/>
  <c r="G23" i="68" s="1"/>
  <c r="G28" i="68"/>
  <c r="L19" i="62"/>
  <c r="L22" i="62" s="1"/>
  <c r="L25" i="62" s="1"/>
  <c r="L30" i="62"/>
  <c r="F30" i="62"/>
  <c r="F19" i="62"/>
  <c r="F22" i="62" s="1"/>
  <c r="F25" i="62" s="1"/>
  <c r="F60" i="62"/>
  <c r="F33" i="62"/>
  <c r="F81" i="62"/>
  <c r="J59" i="62"/>
  <c r="J32" i="62"/>
  <c r="J80" i="62"/>
  <c r="F59" i="62"/>
  <c r="F32" i="62"/>
  <c r="F80" i="62"/>
  <c r="K28" i="68"/>
  <c r="K17" i="68"/>
  <c r="K20" i="68" s="1"/>
  <c r="K23" i="68" s="1"/>
  <c r="F17" i="68"/>
  <c r="F20" i="68" s="1"/>
  <c r="F23" i="68" s="1"/>
  <c r="F28" i="68"/>
  <c r="F19" i="69"/>
  <c r="F22" i="69" s="1"/>
  <c r="F25" i="69" s="1"/>
  <c r="F86" i="69"/>
  <c r="H17" i="60"/>
  <c r="H20" i="60" s="1"/>
  <c r="H23" i="60" s="1"/>
  <c r="K46" i="61"/>
  <c r="J28" i="61"/>
  <c r="J17" i="61"/>
  <c r="J20" i="61" s="1"/>
  <c r="J23" i="61" s="1"/>
  <c r="F28" i="61"/>
  <c r="F17" i="61"/>
  <c r="F20" i="61" s="1"/>
  <c r="F23" i="61" s="1"/>
  <c r="I30" i="62"/>
  <c r="I19" i="62"/>
  <c r="I22" i="62" s="1"/>
  <c r="I25" i="62" s="1"/>
  <c r="K48" i="69"/>
  <c r="H17" i="68"/>
  <c r="H20" i="68" s="1"/>
  <c r="H23" i="68" s="1"/>
  <c r="H76" i="62"/>
  <c r="H78" i="62" s="1"/>
</calcChain>
</file>

<file path=xl/sharedStrings.xml><?xml version="1.0" encoding="utf-8"?>
<sst xmlns="http://schemas.openxmlformats.org/spreadsheetml/2006/main" count="2287" uniqueCount="306">
  <si>
    <t>SEKm</t>
  </si>
  <si>
    <t>INCOME STATEMENT</t>
  </si>
  <si>
    <t>Net sales</t>
  </si>
  <si>
    <t>Operating expenses</t>
  </si>
  <si>
    <t>Other income/expenses</t>
  </si>
  <si>
    <t>Share of profits of associates</t>
  </si>
  <si>
    <t>Divestment result</t>
  </si>
  <si>
    <t>EBITDA</t>
  </si>
  <si>
    <t>EBITA</t>
  </si>
  <si>
    <t xml:space="preserve">Amortisation and impairment of intangible assets </t>
  </si>
  <si>
    <t>Impairment of goodwill</t>
  </si>
  <si>
    <t>EBIT</t>
  </si>
  <si>
    <t>Financial income</t>
  </si>
  <si>
    <t>Financial expenses</t>
  </si>
  <si>
    <t xml:space="preserve">EBT </t>
  </si>
  <si>
    <t>Tax</t>
  </si>
  <si>
    <t>Profit/loss from discontinued operations</t>
  </si>
  <si>
    <t>Goodwill</t>
  </si>
  <si>
    <t>Other intangible assets</t>
  </si>
  <si>
    <t>Financial assets, interest-bearing</t>
  </si>
  <si>
    <t>Financial assets, non-interest bearing</t>
  </si>
  <si>
    <t>Total non-current assets</t>
  </si>
  <si>
    <t>Inventories</t>
  </si>
  <si>
    <t>Receivables, interest-bearing</t>
  </si>
  <si>
    <t>Receivables, non-interest bearing</t>
  </si>
  <si>
    <t>Cash, bank, other short term investments</t>
  </si>
  <si>
    <t>Assets classified as held for sale</t>
  </si>
  <si>
    <t>Total current assets</t>
  </si>
  <si>
    <t xml:space="preserve">Provisions, interest bearing </t>
  </si>
  <si>
    <t xml:space="preserve">Provisions, non-interest bearing </t>
  </si>
  <si>
    <t>Liabilities, interest-bearing</t>
  </si>
  <si>
    <t>Liabilities, non-interest bearing</t>
  </si>
  <si>
    <t>Financial liabilities, other</t>
  </si>
  <si>
    <t>Cash flow from operating activities before changes in working capital</t>
  </si>
  <si>
    <t>Changes in working capital</t>
  </si>
  <si>
    <t>Cash flow from operating activities</t>
  </si>
  <si>
    <t>Net investments in companies</t>
  </si>
  <si>
    <t>Cash flow after investing activities</t>
  </si>
  <si>
    <t>Change in loans</t>
  </si>
  <si>
    <t>New issues</t>
  </si>
  <si>
    <t>Dividend paid</t>
  </si>
  <si>
    <t xml:space="preserve">Others </t>
  </si>
  <si>
    <t>Cash flow from financing activities</t>
  </si>
  <si>
    <t>Cash flow for the year</t>
  </si>
  <si>
    <t>EBITA margin (%)</t>
  </si>
  <si>
    <t>EBT margin (%)</t>
  </si>
  <si>
    <t>Return on equity (%)</t>
  </si>
  <si>
    <t>Return on capital employed (%)</t>
  </si>
  <si>
    <t>Equity ratio (%)</t>
  </si>
  <si>
    <t>Interest-bearing net debt</t>
  </si>
  <si>
    <t>Debt/equity ratio, times</t>
  </si>
  <si>
    <t>Average number of employees</t>
  </si>
  <si>
    <t>HL Display</t>
  </si>
  <si>
    <t>Kontodefinitioner radvis. Används i alla bolag.</t>
  </si>
  <si>
    <t>Användarguide</t>
  </si>
  <si>
    <t>Detta dokument används för att hämta upp den flerårsöversikt per bolag</t>
  </si>
  <si>
    <t>1)</t>
  </si>
  <si>
    <t>som publiceras på hemsidan. Den är skapad för att vara både så automatisk</t>
  </si>
  <si>
    <t xml:space="preserve">och lätthanterlig som möjligt. </t>
  </si>
  <si>
    <t>Steg-för-steg guide</t>
  </si>
  <si>
    <t xml:space="preserve">    överens med respektive rad.</t>
  </si>
  <si>
    <t xml:space="preserve">    Dessa urval ligger i de dolda raderna 1:21. Skriv även in bolagsnamnet</t>
  </si>
  <si>
    <t xml:space="preserve">    rubrikraden. Dessa perioder formateras om på rad 20 och används </t>
  </si>
  <si>
    <t xml:space="preserve">    sedan av ExOpenfunktionerna. Om noter skall användas, ange även </t>
  </si>
  <si>
    <t xml:space="preserve">    År och perioder anges direkt i rapporten, i den översta</t>
  </si>
  <si>
    <t xml:space="preserve">    till respektive bolagsnamn.</t>
  </si>
  <si>
    <t xml:space="preserve">    i rubrikraden. Bolagsnummer hittas i bladet "2. Bolag och versioner".</t>
  </si>
  <si>
    <t>-</t>
  </si>
  <si>
    <t>RESULTATRÄKNING</t>
  </si>
  <si>
    <t>Nettoomsättning</t>
  </si>
  <si>
    <t>Rörelsens kostnader</t>
  </si>
  <si>
    <t>Övriga intäkter/kostnader</t>
  </si>
  <si>
    <t>Andelar i intresseföretags resultat</t>
  </si>
  <si>
    <t>Resultat från avyttringar</t>
  </si>
  <si>
    <t>Mkr</t>
  </si>
  <si>
    <t>Av- och nedskrivning av immateriella tillgångar</t>
  </si>
  <si>
    <t>Nedskrivning av goodwill</t>
  </si>
  <si>
    <t>Finansiella intäkter</t>
  </si>
  <si>
    <t>Finansiella kostnader</t>
  </si>
  <si>
    <t>Skatt</t>
  </si>
  <si>
    <t>Årets/periodens resultat</t>
  </si>
  <si>
    <t>Resultat hänförligt till moderbolagets ägare</t>
  </si>
  <si>
    <t>Svenska/English (S/E)</t>
  </si>
  <si>
    <t>Övriga immateriella anläggningstillgångar</t>
  </si>
  <si>
    <t>Materiella anläggningstillgångar</t>
  </si>
  <si>
    <t>Finansiella tillgångar, räntebärande</t>
  </si>
  <si>
    <t>Finansiella tillgångar, ej räntebärande</t>
  </si>
  <si>
    <t>Summa anläggningstillgångar</t>
  </si>
  <si>
    <t>Lager</t>
  </si>
  <si>
    <t>Fordringar, räntebärande</t>
  </si>
  <si>
    <t>Fordringar, ej räntebärande</t>
  </si>
  <si>
    <t>Kassa, bank och övriga kortfristiga placeringar</t>
  </si>
  <si>
    <t>Tillgångar som innehas för försäljning</t>
  </si>
  <si>
    <t>Summa omsättningstillgångar</t>
  </si>
  <si>
    <t>SUMMA TILLGÅNGAR</t>
  </si>
  <si>
    <t>Eget kapital hänförligt till moderbolagets ägare</t>
  </si>
  <si>
    <t>Avsättningar, räntebärande</t>
  </si>
  <si>
    <t>Avsättningar, ej räntebärande</t>
  </si>
  <si>
    <t>Skulder, räntebärande</t>
  </si>
  <si>
    <t>Skulder, ej räntebärande</t>
  </si>
  <si>
    <t>Skulder hänförliga till Tillgångar som innehas för försäljning</t>
  </si>
  <si>
    <t>SUMMA EGET KAPITAL OCH SKULDER</t>
  </si>
  <si>
    <t>Kassaflöde från löpande verksamhet före förändring av rörelsekapital</t>
  </si>
  <si>
    <t>Förändring av rörelsekapital</t>
  </si>
  <si>
    <t>Kassaflöde från löpande verksamhet</t>
  </si>
  <si>
    <t>Investeringar i anläggningstillgångar</t>
  </si>
  <si>
    <t>Kassaflöde före förvärv och avyttring av företag</t>
  </si>
  <si>
    <t>Nettoinvesteringar i företag</t>
  </si>
  <si>
    <t>Kassaflöde efter investeringar</t>
  </si>
  <si>
    <t>Förändring av lån</t>
  </si>
  <si>
    <t>Nyemission</t>
  </si>
  <si>
    <t>Lämnad utdelning</t>
  </si>
  <si>
    <t>Övrigt</t>
  </si>
  <si>
    <t>Kassaflöde från finansieringsverksamheten</t>
  </si>
  <si>
    <t>Årets/periodens kassaflöde</t>
  </si>
  <si>
    <t>NYCKELTAL</t>
  </si>
  <si>
    <t>EBITA-marginal (%)</t>
  </si>
  <si>
    <t>EBT-marginal (%)</t>
  </si>
  <si>
    <t>Avkastning på EK (%)</t>
  </si>
  <si>
    <t>Avkastning på sysselsatt kapital (%)</t>
  </si>
  <si>
    <t>Soliditet (%)</t>
  </si>
  <si>
    <t>Räntebärande nettoskuld</t>
  </si>
  <si>
    <t>Skuldsättningsgrad</t>
  </si>
  <si>
    <t>Medelantal anställda</t>
  </si>
  <si>
    <t>2)</t>
  </si>
  <si>
    <t>DKKm</t>
  </si>
  <si>
    <t>NOKm</t>
  </si>
  <si>
    <t>EURm</t>
  </si>
  <si>
    <t>AH Industries</t>
  </si>
  <si>
    <t>Bisnode</t>
  </si>
  <si>
    <t>DIAB</t>
  </si>
  <si>
    <t>Av- och nedskrivningar</t>
  </si>
  <si>
    <t>Depreciation and impairment</t>
  </si>
  <si>
    <t xml:space="preserve">     -Markera alla blad</t>
  </si>
  <si>
    <t xml:space="preserve">    -Ta tag i kolumnhuvud och dra vänster så att du ser att 4 kolumner blir valda. Ta bort allt innehåll via Start --&gt; Radera --&gt; Allt</t>
  </si>
  <si>
    <t xml:space="preserve">    -Repetera samma process för radhuvudet</t>
  </si>
  <si>
    <t>Finansiella skulder, övriga</t>
  </si>
  <si>
    <t>Avyttringar av anläggningstillgångar</t>
  </si>
  <si>
    <t>RAPPORT ÖVER KASSAFLÖDEN</t>
  </si>
  <si>
    <t>RAPPORT ÖVER FINANSIELL STÄLLNING</t>
  </si>
  <si>
    <t>Resultat från avvecklade verksamheter</t>
  </si>
  <si>
    <t>Innehav utan bestämmande inflytande</t>
  </si>
  <si>
    <t>Resultat hänförligt till innehav utan bestämmande inflytande</t>
  </si>
  <si>
    <t>Mobile Climate Control</t>
  </si>
  <si>
    <t xml:space="preserve">    augusti 2011, ny finansiering samt avveckling av Farfield.</t>
  </si>
  <si>
    <t xml:space="preserve">    in August 2011, new financing and disposal of Fairfield.</t>
  </si>
  <si>
    <t>Jämförelsestörande poster i EBITA</t>
  </si>
  <si>
    <t>Operativ EBITA</t>
  </si>
  <si>
    <t>Items affecting comparability in EBITA</t>
  </si>
  <si>
    <t>1) Earnings for 2011 are pro forma taking new financing into account.</t>
  </si>
  <si>
    <t>Aibel</t>
  </si>
  <si>
    <t>Nebula</t>
  </si>
  <si>
    <t>1) Earnings for 2013 and 2012 are pro forma taking into account Ratos's acquisition and new financing.</t>
  </si>
  <si>
    <t>HENT</t>
  </si>
  <si>
    <t>KVD</t>
  </si>
  <si>
    <t xml:space="preserve">    according to final purchase price allocation</t>
  </si>
  <si>
    <t xml:space="preserve">    according to final purchase price allocation and provisions.</t>
  </si>
  <si>
    <t>Jøtul</t>
  </si>
  <si>
    <t>TNETSALES</t>
  </si>
  <si>
    <t>TOPEXP</t>
  </si>
  <si>
    <t>TRESGRXASS</t>
  </si>
  <si>
    <t>TRESGRXGR</t>
  </si>
  <si>
    <t>TEBITDA</t>
  </si>
  <si>
    <t>TEBITA</t>
  </si>
  <si>
    <t>TEBIT</t>
  </si>
  <si>
    <t>TTAX</t>
  </si>
  <si>
    <t>TEATOWNNCI</t>
  </si>
  <si>
    <t>EO_ITEBITA</t>
  </si>
  <si>
    <t>TEBITA_OP</t>
  </si>
  <si>
    <t>TTA</t>
  </si>
  <si>
    <t>TNCIFA</t>
  </si>
  <si>
    <t>TNCA</t>
  </si>
  <si>
    <t>TINV</t>
  </si>
  <si>
    <t>TCIREC</t>
  </si>
  <si>
    <t>TCNIREC</t>
  </si>
  <si>
    <t>TCASH</t>
  </si>
  <si>
    <t>TCA</t>
  </si>
  <si>
    <t>TA</t>
  </si>
  <si>
    <t>TPEN</t>
  </si>
  <si>
    <t>C10_TCFBWC</t>
  </si>
  <si>
    <t>C10_TCFWC</t>
  </si>
  <si>
    <t>C10_TCFOP</t>
  </si>
  <si>
    <t>TCFXBECO</t>
  </si>
  <si>
    <t>C10_TCFIAC</t>
  </si>
  <si>
    <t>TCFCHLOAN</t>
  </si>
  <si>
    <t>TCFNEWISS</t>
  </si>
  <si>
    <t>C10_TCFFAC</t>
  </si>
  <si>
    <t>C10_TCF</t>
  </si>
  <si>
    <t>TFINC</t>
  </si>
  <si>
    <t>TOOINCEXP</t>
  </si>
  <si>
    <t>TNIFATAX</t>
  </si>
  <si>
    <t>TNIPROV</t>
  </si>
  <si>
    <t>TFINLO</t>
  </si>
  <si>
    <t>TCFAQA</t>
  </si>
  <si>
    <t>TCFDIA</t>
  </si>
  <si>
    <t>TCFINVCO</t>
  </si>
  <si>
    <t>TCFOTHER</t>
  </si>
  <si>
    <t>AARO konto</t>
  </si>
  <si>
    <t>GS Hydro</t>
  </si>
  <si>
    <t>NCGHO</t>
  </si>
  <si>
    <t>MLOC</t>
  </si>
  <si>
    <t>Q4</t>
  </si>
  <si>
    <t>Note</t>
  </si>
  <si>
    <t>Not</t>
  </si>
  <si>
    <t>KEY FIGURES</t>
  </si>
  <si>
    <t>TCFDIVP</t>
  </si>
  <si>
    <t>K_EBITA_M</t>
  </si>
  <si>
    <t>K_EBT_M</t>
  </si>
  <si>
    <t>TFEXPEXSHL</t>
  </si>
  <si>
    <t>TEBTXSHL</t>
  </si>
  <si>
    <t>TEQUPSHL</t>
  </si>
  <si>
    <t>TILXSHL</t>
  </si>
  <si>
    <t>TNILXSHL</t>
  </si>
  <si>
    <t>s</t>
  </si>
  <si>
    <t>O12_T</t>
  </si>
  <si>
    <t>TACQINTAX</t>
  </si>
  <si>
    <t>TIMPDEPXPP</t>
  </si>
  <si>
    <t>TIMPDEPPPA</t>
  </si>
  <si>
    <t>TEAT_OP</t>
  </si>
  <si>
    <t>KO_RETCAP</t>
  </si>
  <si>
    <t>KO_RETEQU</t>
  </si>
  <si>
    <t>KO_EQURAT</t>
  </si>
  <si>
    <t>KO_DEPTEQU</t>
  </si>
  <si>
    <t>KO_I_NDEPT</t>
  </si>
  <si>
    <t>1)2)</t>
  </si>
  <si>
    <t>Soliditet 100 på 2012 då BR ej redovisas - ska ej visas</t>
  </si>
  <si>
    <t>Ledil</t>
  </si>
  <si>
    <t>Operativ EBITA-marginal (%)</t>
  </si>
  <si>
    <t>Operating EBITA-margin (%)</t>
  </si>
  <si>
    <t>KO_EBITA_M</t>
  </si>
  <si>
    <t>2012/2013</t>
  </si>
  <si>
    <t>2011/2012</t>
  </si>
  <si>
    <t>CFDIOP</t>
  </si>
  <si>
    <t>TCFXDIPO</t>
  </si>
  <si>
    <t>Discontinued operations</t>
  </si>
  <si>
    <t>Cash flow for the year, adjusted for discontinued operations</t>
  </si>
  <si>
    <t>Avvecklad verksamhet</t>
  </si>
  <si>
    <t>Årets kassaflöde, justerat för avvecklad verksamhet</t>
  </si>
  <si>
    <t>Euromaint</t>
  </si>
  <si>
    <t>TNCI</t>
  </si>
  <si>
    <t>0,0</t>
  </si>
  <si>
    <t>3)</t>
  </si>
  <si>
    <t>1) Earnings for 2014 and 2013 are pro forma taking into account Ratos's acquisition and new financing.</t>
  </si>
  <si>
    <t>Biolin Scientific</t>
  </si>
  <si>
    <t>1) AH Industries verksamhet Tower &amp; Foundation redovisas för 2015, 2014 och 2013 som avvecklad verksamhet i enlighet med IFRS.</t>
  </si>
  <si>
    <t>1) AH Industries’ Tower &amp; Foundation operations are recognised as discontinued operations for 2015, 2014 and 2013 in accordance with IFRS.</t>
  </si>
  <si>
    <t>1) Earnings for 2013 are pro forma taking into account Ratos's acquisition, new financing, amortisation of intangible assets</t>
  </si>
  <si>
    <t>2) Earnings for 2012 are pro forma taking into account Ratos's acquisition, new financing and amortisation of intangible assets</t>
  </si>
  <si>
    <t>1) Nordic Cinema Group har justerats 2014 och 2013 och visas nu utifrån IFRS-anpassad redovisning.</t>
  </si>
  <si>
    <t>2) Resultatet 2013 och 2012 är proformerat med hänsyn till Ratos förvärv och ny finansiering.</t>
  </si>
  <si>
    <t>1) Nordic Cinema Group is reported pro forma for 2014 and 2013 and is now stated on the basis of IFRS-adapted accounting</t>
  </si>
  <si>
    <t>2) Earnings for 2013 and 2012 are pro forma taking into account Ratos's acquisition and new financing.</t>
  </si>
  <si>
    <t>3) Earnings and average number of employees for 2011 are pro forma taking into account a new group strucuture, acquisition of Sophion Bioscience</t>
  </si>
  <si>
    <t xml:space="preserve">3) Resultatet och medelantal anställda 2011 är proformerat med hänsyn till ny koncernstruktur, förvärv av Sophion Bioscience i </t>
  </si>
  <si>
    <t>1) Osstell are recognised as discontinued operations for 2014 and 2013.</t>
  </si>
  <si>
    <t>1) Osstell redovisas för 2014 och 2013 som avvecklad verksamhet.</t>
  </si>
  <si>
    <t xml:space="preserve">2) Farfield are recognised as discontinued operations for 2013 in accordance with IFRS. </t>
  </si>
  <si>
    <t>2) Farfield redovisas för 2013 som avvecklad verksamhet i enlighet med IFRS.</t>
  </si>
  <si>
    <t>1) Financial expenses excluding interest on shareholder loan.</t>
  </si>
  <si>
    <t>STATEMENT OF FINANCIAL POSITION</t>
  </si>
  <si>
    <t>TOTAL ASSETS</t>
  </si>
  <si>
    <t>TOTAL EQUITY &amp; LIABILITIES</t>
  </si>
  <si>
    <t>Profit for the year/period</t>
  </si>
  <si>
    <t>2))</t>
  </si>
  <si>
    <t>1) The operations in France are recognised as discontinued operations for 2014 and 2013 in accordance with IFRS.</t>
  </si>
  <si>
    <t>2) The operation Product Information is recoginsed as discontinued operations for 2012 in accordance with IFRS.</t>
  </si>
  <si>
    <t>2) Financial years 2012/13 and 2011/12 for Ledil Oy relate to and cover the period 1 October to 30 September and are reported according</t>
  </si>
  <si>
    <t xml:space="preserve">     to Finnish accounting practice. </t>
  </si>
  <si>
    <t>Speed Group</t>
  </si>
  <si>
    <t>1) Earnings for 2015 and 2014 are pro forma taking into accounts Ratos´s acquisition.</t>
  </si>
  <si>
    <t>Investments in non-current assets</t>
  </si>
  <si>
    <t>Disposal of non-current assets</t>
  </si>
  <si>
    <t>Property, plant and equipment</t>
  </si>
  <si>
    <t xml:space="preserve">Operating EBITA </t>
  </si>
  <si>
    <t>Attributable to non-controlling interests</t>
  </si>
  <si>
    <t>Equity attributable to non-controlling interests</t>
  </si>
  <si>
    <t>Cash flow before acquisition and divestment of companies</t>
  </si>
  <si>
    <t>STATEMENT OF CASH FLOWS</t>
  </si>
  <si>
    <t>Liabilities attributable to Assets held for sale</t>
  </si>
  <si>
    <t>Attributable to owners of the parent</t>
  </si>
  <si>
    <t>Equity attributable to owners of the parent</t>
  </si>
  <si>
    <t>ArcusGruppen</t>
  </si>
  <si>
    <t>TFS</t>
  </si>
  <si>
    <t>1) The operations in Germany are recognised as discontinued operations in accordance with IFRS for 2015 and 2014.</t>
  </si>
  <si>
    <t>1) Earnings for 2015 and 2014 are pro forma taking into accounts Ratos´s acquisition and eversed goodwill amortisation.</t>
  </si>
  <si>
    <t>2) Equity at 31 December 2015 includes shareholder loan of NOK 87m.</t>
  </si>
  <si>
    <t>2) The operations in Belgium and parts of Germany are recognised as discontinued operations in accordance with IFRS for 2013 and 2012.</t>
  </si>
  <si>
    <t xml:space="preserve">3) The Refurmishment busniess area are recognised as discontinued operations for 2011  in accordance with IFRS.  </t>
  </si>
  <si>
    <t>2) Equity at 31 December 2015 includes shareholder loan of SEK 41m.</t>
  </si>
  <si>
    <t xml:space="preserve">  - Tjänster</t>
  </si>
  <si>
    <t xml:space="preserve">  - Ersättningsbara utlägg</t>
  </si>
  <si>
    <t xml:space="preserve">   Operativ EBITA-marginal (%), beräknad på omsättning tjänster</t>
  </si>
  <si>
    <t xml:space="preserve">  - Professional fee revenue</t>
  </si>
  <si>
    <t xml:space="preserve">  - Reimbursable revenue</t>
  </si>
  <si>
    <t>1. Kontrollera att kontona i varje rad i kontodefinitionen nedan stämmer</t>
  </si>
  <si>
    <t>2. Stäm av att länkarna till konton i bolagsmallen ser korrekta ut.</t>
  </si>
  <si>
    <t xml:space="preserve">3. Kopiera upp bolagsmallen i önskat antal exemplar och döp flikarna </t>
  </si>
  <si>
    <t>4. Bolag för bolag (flik för flik), gå igenom de urval som måste göras.</t>
  </si>
  <si>
    <t xml:space="preserve">    dessa i rubrikraden. OBS registrera antal anställda på rad 107 och inte i kolumnhuvudet då dessa celler senare klipps bort!!!!</t>
  </si>
  <si>
    <t>5. Uppdatera arbetsboken (ExOpen Report - Update Workbook)</t>
  </si>
  <si>
    <t>6. SPARA ARBETSBOKEN PÅ LÄMPLIG PLATS, MED ETT NAMN SOM ANTYDER ATT BOKEN ÄR UPPDATERAD FÖR EN VISS PERIOD. SPARA SOM EXCEL 97-2003-FORMAT</t>
  </si>
  <si>
    <t>7. Töm dolda celler i alla blad genom att:</t>
  </si>
  <si>
    <t>1070</t>
  </si>
  <si>
    <t/>
  </si>
  <si>
    <t>2) 2013-2011 is shown in accordance with the annual report for Speed Management AB</t>
  </si>
  <si>
    <t>2) 2013-2012 is shown in accordance with the annual reports for Trial Form Support International AB, adjusted for reversed goodwill amortisation.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</si>
</sst>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-* #,##0\ _k_r_-;\-* #,##0\ _k_r_-;_-* &quot;-&quot;\ _k_r_-;_-@_-"/>
    <numFmt numFmtId="43" formatCode="_-* #,##0.00\ _k_r_-;\-* #,##0.00\ _k_r_-;_-* &quot;-&quot;??\ _k_r_-;_-@_-"/>
    <numFmt numFmtId="164" formatCode="0.0"/>
    <numFmt numFmtId="165" formatCode="#,##0.0"/>
    <numFmt numFmtId="166" formatCode="#,##0.000"/>
    <numFmt numFmtId="167" formatCode="#,##0.0000"/>
    <numFmt numFmtId="168" formatCode="0.0%"/>
  </numFmts>
  <fonts count="49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8"/>
      <name val="Verdana"/>
      <family val="2"/>
    </font>
    <font>
      <sz val="8"/>
      <color indexed="8"/>
      <name val="Verdana"/>
      <family val="2"/>
    </font>
    <font>
      <sz val="10"/>
      <name val="Arial"/>
      <family val="2"/>
    </font>
    <font>
      <b/>
      <sz val="8"/>
      <name val="Verdana"/>
      <family val="2"/>
    </font>
    <font>
      <sz val="8"/>
      <color indexed="9"/>
      <name val="Verdana"/>
      <family val="2"/>
    </font>
    <font>
      <b/>
      <sz val="8"/>
      <color indexed="9"/>
      <name val="Verdana"/>
      <family val="2"/>
    </font>
    <font>
      <sz val="10"/>
      <color indexed="9"/>
      <name val="Verdana"/>
      <family val="2"/>
    </font>
    <font>
      <b/>
      <i/>
      <u/>
      <sz val="16"/>
      <color indexed="18"/>
      <name val="Calibri"/>
      <family val="2"/>
    </font>
    <font>
      <i/>
      <u/>
      <sz val="14"/>
      <color indexed="18"/>
      <name val="Calibri"/>
      <family val="2"/>
    </font>
    <font>
      <sz val="7"/>
      <color indexed="9"/>
      <name val="Verdana"/>
      <family val="2"/>
    </font>
    <font>
      <b/>
      <sz val="7"/>
      <color indexed="9"/>
      <name val="Verdana"/>
      <family val="2"/>
    </font>
    <font>
      <b/>
      <i/>
      <sz val="11"/>
      <color indexed="8"/>
      <name val="Calibri"/>
      <family val="2"/>
    </font>
    <font>
      <sz val="11"/>
      <color rgb="FF3F3F76"/>
      <name val="Calibri"/>
      <family val="2"/>
      <scheme val="minor"/>
    </font>
    <font>
      <sz val="14"/>
      <color rgb="FFFF0000"/>
      <name val="Calibri"/>
      <family val="2"/>
      <scheme val="minor"/>
    </font>
    <font>
      <sz val="8"/>
      <color theme="1"/>
      <name val="Verdana"/>
      <family val="2"/>
    </font>
    <font>
      <sz val="11"/>
      <color rgb="FFFF0000"/>
      <name val="Calibri"/>
      <family val="2"/>
      <scheme val="minor"/>
    </font>
    <font>
      <b/>
      <sz val="10"/>
      <name val="Verdana"/>
      <family val="2"/>
    </font>
    <font>
      <b/>
      <sz val="14"/>
      <color indexed="9"/>
      <name val="Gill Sans MT"/>
      <family val="2"/>
    </font>
    <font>
      <b/>
      <sz val="9"/>
      <color indexed="8"/>
      <name val="Gill Sans MT"/>
      <family val="2"/>
    </font>
    <font>
      <sz val="9"/>
      <color indexed="8"/>
      <name val="Gill Sans MT"/>
      <family val="2"/>
    </font>
    <font>
      <sz val="9"/>
      <color rgb="FF3F3F76"/>
      <name val="Gill Sans MT"/>
      <family val="2"/>
    </font>
    <font>
      <sz val="9"/>
      <color theme="1"/>
      <name val="Gill Sans MT"/>
      <family val="2"/>
    </font>
    <font>
      <b/>
      <sz val="9"/>
      <color indexed="9"/>
      <name val="Gill Sans MT"/>
      <family val="2"/>
    </font>
    <font>
      <b/>
      <sz val="9"/>
      <name val="Gill Sans MT"/>
      <family val="2"/>
    </font>
    <font>
      <sz val="9"/>
      <name val="Gill Sans MT"/>
      <family val="2"/>
    </font>
    <font>
      <sz val="9"/>
      <color rgb="FFFF0000"/>
      <name val="Gill Sans MT"/>
      <family val="2"/>
    </font>
    <font>
      <sz val="8"/>
      <name val="Gill Sans MT"/>
      <family val="2"/>
    </font>
    <font>
      <sz val="12"/>
      <color theme="1"/>
      <name val="Gill Sans MT"/>
      <family val="2"/>
    </font>
    <font>
      <b/>
      <sz val="12"/>
      <name val="Gill Sans MT"/>
      <family val="2"/>
    </font>
    <font>
      <sz val="12"/>
      <name val="Gill Sans MT"/>
      <family val="2"/>
    </font>
    <font>
      <sz val="8"/>
      <color indexed="9"/>
      <name val="Gill Sans MT"/>
      <family val="2"/>
    </font>
    <font>
      <sz val="7"/>
      <color indexed="9"/>
      <name val="Gill Sans MT"/>
      <family val="2"/>
    </font>
    <font>
      <sz val="11"/>
      <color theme="1"/>
      <name val="Gill Sans MT"/>
      <family val="2"/>
    </font>
    <font>
      <b/>
      <sz val="11"/>
      <name val="Gill Sans MT"/>
      <family val="2"/>
    </font>
    <font>
      <b/>
      <sz val="8"/>
      <name val="Gill Sans MT"/>
      <family val="2"/>
    </font>
    <font>
      <b/>
      <sz val="10"/>
      <color indexed="10"/>
      <name val="Gill Sans MT"/>
      <family val="2"/>
    </font>
    <font>
      <sz val="8"/>
      <color rgb="FFFF0000"/>
      <name val="Verdana"/>
      <family val="2"/>
    </font>
    <font>
      <sz val="8"/>
      <color theme="1"/>
      <name val="Calibri"/>
      <family val="2"/>
      <scheme val="minor"/>
    </font>
    <font>
      <sz val="8"/>
      <color rgb="FFFF0000"/>
      <name val="Gill Sans MT"/>
      <family val="2"/>
    </font>
    <font>
      <sz val="9"/>
      <color rgb="FFFF0000"/>
      <name val="Calibri"/>
      <family val="2"/>
      <scheme val="minor"/>
    </font>
    <font>
      <b/>
      <sz val="8"/>
      <color rgb="FFFF0000"/>
      <name val="Verdana"/>
      <family val="2"/>
    </font>
    <font>
      <b/>
      <sz val="7"/>
      <color rgb="FFFF0000"/>
      <name val="Verdana"/>
      <family val="2"/>
    </font>
    <font>
      <b/>
      <sz val="11"/>
      <color rgb="FFFF0000"/>
      <name val="Verdana"/>
      <family val="2"/>
    </font>
    <font>
      <b/>
      <u/>
      <sz val="11"/>
      <color rgb="FFFF0000"/>
      <name val="Calibri"/>
      <family val="2"/>
      <scheme val="minor"/>
    </font>
    <font>
      <u/>
      <sz val="11"/>
      <color rgb="FFFF0000"/>
      <name val="Calibri"/>
      <family val="2"/>
      <scheme val="minor"/>
    </font>
    <font>
      <b/>
      <u/>
      <sz val="9"/>
      <color rgb="FFFF0000"/>
      <name val="Gill Sans MT"/>
      <family val="2"/>
    </font>
    <font>
      <u/>
      <sz val="11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5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CC99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46"/>
      </patternFill>
    </fill>
    <fill>
      <patternFill patternType="solid">
        <fgColor rgb="FF4C6178"/>
        <bgColor indexed="64"/>
      </patternFill>
    </fill>
    <fill>
      <patternFill patternType="solid">
        <fgColor rgb="FFC5C5C7"/>
        <bgColor indexed="46"/>
      </patternFill>
    </fill>
    <fill>
      <patternFill patternType="solid">
        <fgColor rgb="FFC5C5C7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hair">
        <color auto="1"/>
      </top>
      <bottom/>
      <diagonal/>
    </border>
    <border>
      <left/>
      <right/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/>
      <right/>
      <top/>
      <bottom style="thin">
        <color rgb="FFC5C5C7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4" fillId="4" borderId="4" applyNumberFormat="0" applyAlignment="0" applyProtection="0"/>
    <xf numFmtId="0" fontId="4" fillId="0" borderId="0"/>
    <xf numFmtId="9" fontId="1" fillId="0" borderId="0" applyFont="0" applyFill="0" applyBorder="0" applyAlignment="0" applyProtection="0"/>
  </cellStyleXfs>
  <cellXfs count="320">
    <xf numFmtId="0" fontId="0" fillId="0" borderId="0" xfId="0"/>
    <xf numFmtId="0" fontId="7" fillId="2" borderId="0" xfId="0" applyFont="1" applyFill="1" applyBorder="1"/>
    <xf numFmtId="0" fontId="2" fillId="0" borderId="0" xfId="0" applyFont="1" applyFill="1" applyBorder="1"/>
    <xf numFmtId="0" fontId="2" fillId="0" borderId="0" xfId="0" applyFont="1" applyFill="1" applyBorder="1" applyAlignment="1">
      <alignment horizontal="left"/>
    </xf>
    <xf numFmtId="0" fontId="6" fillId="0" borderId="0" xfId="0" applyFont="1" applyFill="1" applyBorder="1"/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wrapText="1"/>
    </xf>
    <xf numFmtId="0" fontId="2" fillId="0" borderId="0" xfId="0" applyFont="1" applyFill="1"/>
    <xf numFmtId="3" fontId="2" fillId="0" borderId="0" xfId="0" applyNumberFormat="1" applyFont="1" applyFill="1" applyBorder="1" applyAlignment="1">
      <alignment horizontal="left" vertical="center"/>
    </xf>
    <xf numFmtId="0" fontId="2" fillId="0" borderId="0" xfId="0" applyFont="1" applyFill="1" applyAlignment="1">
      <alignment wrapText="1"/>
    </xf>
    <xf numFmtId="0" fontId="2" fillId="0" borderId="0" xfId="0" applyFont="1" applyFill="1" applyAlignment="1"/>
    <xf numFmtId="0" fontId="5" fillId="0" borderId="0" xfId="0" applyFont="1" applyFill="1"/>
    <xf numFmtId="0" fontId="5" fillId="0" borderId="0" xfId="0" applyFont="1" applyFill="1" applyAlignment="1">
      <alignment wrapText="1"/>
    </xf>
    <xf numFmtId="0" fontId="5" fillId="0" borderId="0" xfId="0" applyFont="1" applyFill="1" applyBorder="1"/>
    <xf numFmtId="3" fontId="5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3" fontId="5" fillId="0" borderId="0" xfId="0" applyNumberFormat="1" applyFont="1" applyFill="1" applyBorder="1" applyAlignment="1">
      <alignment horizontal="left" vertical="center"/>
    </xf>
    <xf numFmtId="0" fontId="8" fillId="0" borderId="0" xfId="0" applyFont="1" applyFill="1" applyBorder="1"/>
    <xf numFmtId="0" fontId="0" fillId="0" borderId="0" xfId="0" applyBorder="1"/>
    <xf numFmtId="0" fontId="10" fillId="0" borderId="0" xfId="0" applyFont="1" applyBorder="1" applyAlignment="1">
      <alignment horizontal="center"/>
    </xf>
    <xf numFmtId="0" fontId="7" fillId="2" borderId="0" xfId="0" applyFont="1" applyFill="1" applyBorder="1" applyAlignment="1">
      <alignment horizontal="right"/>
    </xf>
    <xf numFmtId="0" fontId="11" fillId="0" borderId="0" xfId="0" applyFont="1" applyFill="1" applyBorder="1"/>
    <xf numFmtId="0" fontId="12" fillId="2" borderId="0" xfId="0" applyFont="1" applyFill="1" applyBorder="1" applyAlignment="1">
      <alignment horizontal="right"/>
    </xf>
    <xf numFmtId="0" fontId="0" fillId="0" borderId="0" xfId="0" applyBorder="1" applyAlignment="1"/>
    <xf numFmtId="0" fontId="0" fillId="0" borderId="0" xfId="0" applyFill="1" applyBorder="1"/>
    <xf numFmtId="0" fontId="0" fillId="0" borderId="0" xfId="0" applyAlignment="1">
      <alignment horizontal="left"/>
    </xf>
    <xf numFmtId="0" fontId="2" fillId="0" borderId="1" xfId="0" applyFont="1" applyFill="1" applyBorder="1"/>
    <xf numFmtId="0" fontId="3" fillId="3" borderId="0" xfId="0" applyFont="1" applyFill="1" applyBorder="1" applyAlignment="1"/>
    <xf numFmtId="3" fontId="2" fillId="3" borderId="0" xfId="0" applyNumberFormat="1" applyFont="1" applyFill="1" applyBorder="1" applyAlignment="1">
      <alignment horizontal="left"/>
    </xf>
    <xf numFmtId="0" fontId="3" fillId="3" borderId="0" xfId="0" applyFont="1" applyFill="1" applyBorder="1"/>
    <xf numFmtId="0" fontId="16" fillId="0" borderId="0" xfId="0" applyFont="1"/>
    <xf numFmtId="0" fontId="3" fillId="0" borderId="0" xfId="0" applyFont="1"/>
    <xf numFmtId="0" fontId="16" fillId="0" borderId="0" xfId="0" applyFont="1" applyAlignment="1"/>
    <xf numFmtId="0" fontId="3" fillId="0" borderId="0" xfId="0" applyFont="1" applyAlignment="1">
      <alignment vertical="top"/>
    </xf>
    <xf numFmtId="0" fontId="18" fillId="0" borderId="0" xfId="0" applyFont="1" applyFill="1" applyBorder="1"/>
    <xf numFmtId="0" fontId="3" fillId="5" borderId="0" xfId="0" applyFont="1" applyFill="1" applyBorder="1"/>
    <xf numFmtId="0" fontId="23" fillId="0" borderId="0" xfId="0" applyFont="1"/>
    <xf numFmtId="0" fontId="25" fillId="0" borderId="0" xfId="0" applyNumberFormat="1" applyFont="1" applyFill="1"/>
    <xf numFmtId="3" fontId="25" fillId="0" borderId="0" xfId="0" applyNumberFormat="1" applyFont="1" applyFill="1" applyBorder="1" applyAlignment="1">
      <alignment horizontal="left"/>
    </xf>
    <xf numFmtId="0" fontId="23" fillId="0" borderId="0" xfId="0" applyFont="1" applyFill="1"/>
    <xf numFmtId="0" fontId="21" fillId="0" borderId="0" xfId="0" applyFont="1"/>
    <xf numFmtId="0" fontId="26" fillId="0" borderId="0" xfId="0" applyNumberFormat="1" applyFont="1" applyFill="1"/>
    <xf numFmtId="0" fontId="26" fillId="0" borderId="0" xfId="0" applyFont="1" applyFill="1"/>
    <xf numFmtId="3" fontId="25" fillId="0" borderId="0" xfId="0" applyNumberFormat="1" applyFont="1" applyFill="1" applyBorder="1" applyAlignment="1">
      <alignment horizontal="right" vertical="center" wrapText="1"/>
    </xf>
    <xf numFmtId="3" fontId="25" fillId="6" borderId="0" xfId="0" applyNumberFormat="1" applyFont="1" applyFill="1" applyBorder="1" applyAlignment="1">
      <alignment horizontal="right" vertical="center" wrapText="1"/>
    </xf>
    <xf numFmtId="3" fontId="25" fillId="5" borderId="0" xfId="0" applyNumberFormat="1" applyFont="1" applyFill="1" applyBorder="1" applyAlignment="1">
      <alignment horizontal="right" vertical="center" wrapText="1"/>
    </xf>
    <xf numFmtId="0" fontId="26" fillId="0" borderId="0" xfId="0" applyFont="1" applyFill="1" applyBorder="1"/>
    <xf numFmtId="3" fontId="26" fillId="0" borderId="0" xfId="0" applyNumberFormat="1" applyFont="1" applyFill="1" applyBorder="1" applyAlignment="1">
      <alignment horizontal="right" vertical="center" wrapText="1"/>
    </xf>
    <xf numFmtId="3" fontId="26" fillId="6" borderId="0" xfId="0" applyNumberFormat="1" applyFont="1" applyFill="1" applyBorder="1" applyAlignment="1">
      <alignment horizontal="right" vertical="center" wrapText="1"/>
    </xf>
    <xf numFmtId="3" fontId="26" fillId="5" borderId="0" xfId="0" applyNumberFormat="1" applyFont="1" applyFill="1" applyBorder="1" applyAlignment="1">
      <alignment horizontal="right" vertical="center" wrapText="1"/>
    </xf>
    <xf numFmtId="0" fontId="26" fillId="0" borderId="1" xfId="0" applyNumberFormat="1" applyFont="1" applyFill="1" applyBorder="1"/>
    <xf numFmtId="0" fontId="26" fillId="0" borderId="1" xfId="0" applyFont="1" applyFill="1" applyBorder="1"/>
    <xf numFmtId="3" fontId="26" fillId="6" borderId="1" xfId="0" applyNumberFormat="1" applyFont="1" applyFill="1" applyBorder="1" applyAlignment="1">
      <alignment horizontal="right" vertical="center" wrapText="1"/>
    </xf>
    <xf numFmtId="3" fontId="25" fillId="0" borderId="0" xfId="0" applyNumberFormat="1" applyFont="1" applyFill="1" applyBorder="1" applyAlignment="1">
      <alignment vertical="center"/>
    </xf>
    <xf numFmtId="0" fontId="26" fillId="0" borderId="0" xfId="0" applyFont="1" applyFill="1" applyBorder="1" applyAlignment="1">
      <alignment horizontal="left"/>
    </xf>
    <xf numFmtId="0" fontId="26" fillId="0" borderId="1" xfId="0" applyFont="1" applyFill="1" applyBorder="1" applyAlignment="1">
      <alignment horizontal="left" vertical="center"/>
    </xf>
    <xf numFmtId="0" fontId="25" fillId="0" borderId="0" xfId="0" applyNumberFormat="1" applyFont="1" applyFill="1" applyBorder="1"/>
    <xf numFmtId="3" fontId="25" fillId="0" borderId="0" xfId="0" applyNumberFormat="1" applyFont="1" applyFill="1" applyBorder="1" applyAlignment="1">
      <alignment horizontal="left" vertical="center"/>
    </xf>
    <xf numFmtId="0" fontId="21" fillId="0" borderId="0" xfId="0" applyFont="1" applyAlignment="1">
      <alignment vertical="top"/>
    </xf>
    <xf numFmtId="3" fontId="23" fillId="0" borderId="0" xfId="0" applyNumberFormat="1" applyFont="1"/>
    <xf numFmtId="3" fontId="26" fillId="0" borderId="0" xfId="0" applyNumberFormat="1" applyFont="1" applyFill="1" applyBorder="1" applyAlignment="1">
      <alignment horizontal="left" vertical="center"/>
    </xf>
    <xf numFmtId="0" fontId="25" fillId="0" borderId="2" xfId="0" applyNumberFormat="1" applyFont="1" applyFill="1" applyBorder="1"/>
    <xf numFmtId="0" fontId="25" fillId="0" borderId="1" xfId="0" applyFont="1" applyFill="1" applyBorder="1"/>
    <xf numFmtId="3" fontId="25" fillId="0" borderId="1" xfId="0" applyNumberFormat="1" applyFont="1" applyFill="1" applyBorder="1" applyAlignment="1">
      <alignment horizontal="right" vertical="center" wrapText="1"/>
    </xf>
    <xf numFmtId="3" fontId="25" fillId="5" borderId="1" xfId="0" applyNumberFormat="1" applyFont="1" applyFill="1" applyBorder="1" applyAlignment="1">
      <alignment horizontal="right" vertical="center" wrapText="1"/>
    </xf>
    <xf numFmtId="0" fontId="25" fillId="0" borderId="0" xfId="0" applyFont="1" applyFill="1" applyBorder="1"/>
    <xf numFmtId="0" fontId="26" fillId="0" borderId="0" xfId="0" applyFont="1" applyFill="1" applyAlignment="1">
      <alignment wrapText="1"/>
    </xf>
    <xf numFmtId="0" fontId="26" fillId="0" borderId="1" xfId="0" applyFont="1" applyFill="1" applyBorder="1" applyAlignment="1"/>
    <xf numFmtId="0" fontId="25" fillId="0" borderId="0" xfId="0" applyFont="1" applyFill="1" applyBorder="1" applyAlignment="1"/>
    <xf numFmtId="0" fontId="23" fillId="0" borderId="0" xfId="0" quotePrefix="1" applyFont="1"/>
    <xf numFmtId="0" fontId="25" fillId="0" borderId="3" xfId="0" applyFont="1" applyFill="1" applyBorder="1" applyAlignment="1">
      <alignment horizontal="left"/>
    </xf>
    <xf numFmtId="0" fontId="25" fillId="0" borderId="0" xfId="0" applyFont="1" applyFill="1" applyBorder="1" applyAlignment="1">
      <alignment wrapText="1"/>
    </xf>
    <xf numFmtId="3" fontId="26" fillId="0" borderId="1" xfId="0" applyNumberFormat="1" applyFont="1" applyFill="1" applyBorder="1" applyAlignment="1">
      <alignment horizontal="left" vertical="center"/>
    </xf>
    <xf numFmtId="0" fontId="25" fillId="0" borderId="2" xfId="0" applyFont="1" applyFill="1" applyBorder="1"/>
    <xf numFmtId="0" fontId="26" fillId="0" borderId="0" xfId="0" applyNumberFormat="1" applyFont="1" applyFill="1" applyBorder="1" applyAlignment="1">
      <alignment horizontal="right" vertical="center" wrapText="1"/>
    </xf>
    <xf numFmtId="164" fontId="26" fillId="0" borderId="0" xfId="4" applyNumberFormat="1" applyFont="1" applyFill="1" applyBorder="1" applyAlignment="1">
      <alignment horizontal="right" vertical="center"/>
    </xf>
    <xf numFmtId="164" fontId="26" fillId="5" borderId="0" xfId="4" applyNumberFormat="1" applyFont="1" applyFill="1" applyBorder="1" applyAlignment="1">
      <alignment horizontal="right" vertical="center"/>
    </xf>
    <xf numFmtId="1" fontId="26" fillId="0" borderId="0" xfId="4" applyNumberFormat="1" applyFont="1" applyFill="1" applyBorder="1" applyAlignment="1">
      <alignment horizontal="right" vertical="center"/>
    </xf>
    <xf numFmtId="1" fontId="26" fillId="5" borderId="0" xfId="4" applyNumberFormat="1" applyFont="1" applyFill="1" applyBorder="1" applyAlignment="1">
      <alignment horizontal="right" vertical="center"/>
    </xf>
    <xf numFmtId="3" fontId="26" fillId="0" borderId="0" xfId="0" applyNumberFormat="1" applyFont="1" applyFill="1" applyBorder="1" applyAlignment="1">
      <alignment horizontal="right" vertical="center"/>
    </xf>
    <xf numFmtId="3" fontId="26" fillId="5" borderId="0" xfId="0" applyNumberFormat="1" applyFont="1" applyFill="1" applyBorder="1" applyAlignment="1">
      <alignment horizontal="right" vertical="center"/>
    </xf>
    <xf numFmtId="164" fontId="26" fillId="0" borderId="0" xfId="1" applyNumberFormat="1" applyFont="1" applyFill="1" applyBorder="1" applyAlignment="1">
      <alignment horizontal="right" vertical="center"/>
    </xf>
    <xf numFmtId="164" fontId="26" fillId="5" borderId="0" xfId="1" applyNumberFormat="1" applyFont="1" applyFill="1" applyBorder="1" applyAlignment="1">
      <alignment horizontal="right" vertical="center"/>
    </xf>
    <xf numFmtId="3" fontId="26" fillId="0" borderId="1" xfId="0" applyNumberFormat="1" applyFont="1" applyFill="1" applyBorder="1" applyAlignment="1">
      <alignment horizontal="right" vertical="center"/>
    </xf>
    <xf numFmtId="3" fontId="26" fillId="5" borderId="1" xfId="0" applyNumberFormat="1" applyFont="1" applyFill="1" applyBorder="1" applyAlignment="1">
      <alignment horizontal="right" vertical="center"/>
    </xf>
    <xf numFmtId="0" fontId="26" fillId="0" borderId="3" xfId="0" applyFont="1" applyFill="1" applyBorder="1" applyAlignment="1"/>
    <xf numFmtId="0" fontId="21" fillId="0" borderId="0" xfId="0" applyFont="1" applyFill="1" applyBorder="1" applyAlignment="1"/>
    <xf numFmtId="0" fontId="23" fillId="0" borderId="0" xfId="0" applyFont="1" applyAlignment="1"/>
    <xf numFmtId="165" fontId="25" fillId="0" borderId="0" xfId="0" applyNumberFormat="1" applyFont="1" applyFill="1" applyBorder="1" applyAlignment="1">
      <alignment horizontal="right" vertical="center" wrapText="1"/>
    </xf>
    <xf numFmtId="165" fontId="25" fillId="6" borderId="0" xfId="0" applyNumberFormat="1" applyFont="1" applyFill="1" applyBorder="1" applyAlignment="1">
      <alignment horizontal="right" vertical="center" wrapText="1"/>
    </xf>
    <xf numFmtId="165" fontId="26" fillId="6" borderId="0" xfId="0" applyNumberFormat="1" applyFont="1" applyFill="1" applyBorder="1" applyAlignment="1">
      <alignment horizontal="right" vertical="center" wrapText="1"/>
    </xf>
    <xf numFmtId="165" fontId="26" fillId="6" borderId="1" xfId="0" applyNumberFormat="1" applyFont="1" applyFill="1" applyBorder="1" applyAlignment="1">
      <alignment horizontal="right" vertical="center" wrapText="1"/>
    </xf>
    <xf numFmtId="165" fontId="25" fillId="0" borderId="1" xfId="0" applyNumberFormat="1" applyFont="1" applyFill="1" applyBorder="1" applyAlignment="1">
      <alignment horizontal="right" vertical="center" wrapText="1"/>
    </xf>
    <xf numFmtId="165" fontId="25" fillId="5" borderId="0" xfId="0" applyNumberFormat="1" applyFont="1" applyFill="1" applyBorder="1" applyAlignment="1">
      <alignment horizontal="right" vertical="center" wrapText="1"/>
    </xf>
    <xf numFmtId="0" fontId="26" fillId="5" borderId="0" xfId="0" applyFont="1" applyFill="1" applyBorder="1"/>
    <xf numFmtId="3" fontId="23" fillId="5" borderId="0" xfId="0" applyNumberFormat="1" applyFont="1" applyFill="1"/>
    <xf numFmtId="0" fontId="26" fillId="5" borderId="3" xfId="0" applyFont="1" applyFill="1" applyBorder="1" applyAlignment="1"/>
    <xf numFmtId="0" fontId="23" fillId="5" borderId="0" xfId="0" applyFont="1" applyFill="1"/>
    <xf numFmtId="0" fontId="26" fillId="5" borderId="1" xfId="0" applyFont="1" applyFill="1" applyBorder="1"/>
    <xf numFmtId="0" fontId="24" fillId="7" borderId="0" xfId="0" applyFont="1" applyFill="1" applyBorder="1"/>
    <xf numFmtId="0" fontId="24" fillId="7" borderId="0" xfId="0" applyFont="1" applyFill="1" applyBorder="1" applyAlignment="1">
      <alignment horizontal="left"/>
    </xf>
    <xf numFmtId="0" fontId="24" fillId="7" borderId="0" xfId="0" applyFont="1" applyFill="1" applyBorder="1" applyAlignment="1">
      <alignment horizontal="right" vertical="center"/>
    </xf>
    <xf numFmtId="1" fontId="24" fillId="7" borderId="0" xfId="0" applyNumberFormat="1" applyFont="1" applyFill="1" applyBorder="1" applyAlignment="1">
      <alignment horizontal="right" vertical="center" wrapText="1"/>
    </xf>
    <xf numFmtId="0" fontId="24" fillId="7" borderId="0" xfId="0" applyFont="1" applyFill="1" applyBorder="1" applyAlignment="1">
      <alignment horizontal="right"/>
    </xf>
    <xf numFmtId="1" fontId="24" fillId="7" borderId="0" xfId="0" applyNumberFormat="1" applyFont="1" applyFill="1" applyBorder="1" applyAlignment="1">
      <alignment horizontal="right" vertical="top" wrapText="1"/>
    </xf>
    <xf numFmtId="3" fontId="24" fillId="7" borderId="0" xfId="0" applyNumberFormat="1" applyFont="1" applyFill="1" applyBorder="1" applyAlignment="1">
      <alignment horizontal="right" vertical="center" wrapText="1"/>
    </xf>
    <xf numFmtId="0" fontId="24" fillId="7" borderId="0" xfId="0" applyFont="1" applyFill="1" applyBorder="1" applyAlignment="1">
      <alignment horizontal="right" vertical="top"/>
    </xf>
    <xf numFmtId="3" fontId="24" fillId="7" borderId="0" xfId="0" applyNumberFormat="1" applyFont="1" applyFill="1" applyBorder="1" applyAlignment="1">
      <alignment horizontal="right" vertical="top" wrapText="1"/>
    </xf>
    <xf numFmtId="0" fontId="24" fillId="7" borderId="0" xfId="0" applyFont="1" applyFill="1" applyBorder="1" applyAlignment="1">
      <alignment horizontal="left" vertical="center"/>
    </xf>
    <xf numFmtId="0" fontId="25" fillId="5" borderId="1" xfId="0" applyFont="1" applyFill="1" applyBorder="1"/>
    <xf numFmtId="0" fontId="25" fillId="5" borderId="0" xfId="0" applyFont="1" applyFill="1" applyBorder="1"/>
    <xf numFmtId="0" fontId="26" fillId="5" borderId="0" xfId="0" applyNumberFormat="1" applyFont="1" applyFill="1" applyBorder="1" applyAlignment="1">
      <alignment horizontal="right" vertical="center" wrapText="1"/>
    </xf>
    <xf numFmtId="3" fontId="25" fillId="8" borderId="0" xfId="0" applyNumberFormat="1" applyFont="1" applyFill="1" applyBorder="1" applyAlignment="1">
      <alignment horizontal="right" vertical="center" wrapText="1"/>
    </xf>
    <xf numFmtId="3" fontId="26" fillId="8" borderId="0" xfId="0" applyNumberFormat="1" applyFont="1" applyFill="1" applyBorder="1" applyAlignment="1">
      <alignment horizontal="right" vertical="center" wrapText="1"/>
    </xf>
    <xf numFmtId="3" fontId="26" fillId="8" borderId="1" xfId="0" applyNumberFormat="1" applyFont="1" applyFill="1" applyBorder="1" applyAlignment="1">
      <alignment horizontal="right" vertical="center" wrapText="1"/>
    </xf>
    <xf numFmtId="165" fontId="25" fillId="8" borderId="0" xfId="0" applyNumberFormat="1" applyFont="1" applyFill="1" applyBorder="1" applyAlignment="1">
      <alignment horizontal="right" vertical="center" wrapText="1"/>
    </xf>
    <xf numFmtId="165" fontId="26" fillId="8" borderId="0" xfId="0" applyNumberFormat="1" applyFont="1" applyFill="1" applyBorder="1" applyAlignment="1">
      <alignment horizontal="right" vertical="center" wrapText="1"/>
    </xf>
    <xf numFmtId="165" fontId="26" fillId="8" borderId="1" xfId="0" applyNumberFormat="1" applyFont="1" applyFill="1" applyBorder="1" applyAlignment="1">
      <alignment horizontal="right" vertical="center" wrapText="1"/>
    </xf>
    <xf numFmtId="41" fontId="25" fillId="8" borderId="0" xfId="0" applyNumberFormat="1" applyFont="1" applyFill="1" applyBorder="1" applyAlignment="1">
      <alignment horizontal="right" vertical="center" wrapText="1"/>
    </xf>
    <xf numFmtId="41" fontId="25" fillId="8" borderId="1" xfId="0" applyNumberFormat="1" applyFont="1" applyFill="1" applyBorder="1" applyAlignment="1">
      <alignment horizontal="right" vertical="center" wrapText="1"/>
    </xf>
    <xf numFmtId="3" fontId="25" fillId="9" borderId="0" xfId="0" applyNumberFormat="1" applyFont="1" applyFill="1" applyBorder="1" applyAlignment="1">
      <alignment horizontal="right" vertical="center" wrapText="1"/>
    </xf>
    <xf numFmtId="3" fontId="25" fillId="8" borderId="1" xfId="0" applyNumberFormat="1" applyFont="1" applyFill="1" applyBorder="1" applyAlignment="1">
      <alignment horizontal="right" vertical="center" wrapText="1"/>
    </xf>
    <xf numFmtId="165" fontId="25" fillId="8" borderId="1" xfId="0" applyNumberFormat="1" applyFont="1" applyFill="1" applyBorder="1" applyAlignment="1">
      <alignment horizontal="right" vertical="center" wrapText="1"/>
    </xf>
    <xf numFmtId="164" fontId="26" fillId="8" borderId="0" xfId="0" applyNumberFormat="1" applyFont="1" applyFill="1" applyBorder="1" applyAlignment="1">
      <alignment horizontal="right" vertical="center"/>
    </xf>
    <xf numFmtId="1" fontId="26" fillId="8" borderId="0" xfId="0" applyNumberFormat="1" applyFont="1" applyFill="1" applyBorder="1" applyAlignment="1">
      <alignment horizontal="right" vertical="center"/>
    </xf>
    <xf numFmtId="3" fontId="26" fillId="8" borderId="0" xfId="0" applyNumberFormat="1" applyFont="1" applyFill="1" applyBorder="1" applyAlignment="1">
      <alignment horizontal="right" vertical="center"/>
    </xf>
    <xf numFmtId="165" fontId="26" fillId="8" borderId="0" xfId="0" applyNumberFormat="1" applyFont="1" applyFill="1" applyBorder="1" applyAlignment="1">
      <alignment horizontal="right" vertical="center"/>
    </xf>
    <xf numFmtId="3" fontId="26" fillId="8" borderId="1" xfId="0" applyNumberFormat="1" applyFont="1" applyFill="1" applyBorder="1" applyAlignment="1">
      <alignment horizontal="right" vertical="center"/>
    </xf>
    <xf numFmtId="3" fontId="26" fillId="9" borderId="1" xfId="0" applyNumberFormat="1" applyFont="1" applyFill="1" applyBorder="1" applyAlignment="1">
      <alignment horizontal="right" vertical="center"/>
    </xf>
    <xf numFmtId="0" fontId="28" fillId="0" borderId="0" xfId="0" applyFont="1" applyFill="1" applyBorder="1" applyAlignment="1">
      <alignment vertical="center"/>
    </xf>
    <xf numFmtId="0" fontId="29" fillId="3" borderId="0" xfId="0" applyFont="1" applyFill="1"/>
    <xf numFmtId="0" fontId="29" fillId="3" borderId="0" xfId="0" applyFont="1" applyFill="1" applyBorder="1"/>
    <xf numFmtId="0" fontId="30" fillId="3" borderId="0" xfId="0" applyFont="1" applyFill="1" applyBorder="1" applyAlignment="1">
      <alignment wrapText="1"/>
    </xf>
    <xf numFmtId="0" fontId="29" fillId="3" borderId="0" xfId="0" applyFont="1" applyFill="1" applyBorder="1" applyAlignment="1">
      <alignment wrapText="1"/>
    </xf>
    <xf numFmtId="0" fontId="31" fillId="3" borderId="0" xfId="0" applyFont="1" applyFill="1" applyBorder="1"/>
    <xf numFmtId="0" fontId="28" fillId="0" borderId="0" xfId="0" applyFont="1" applyFill="1" applyBorder="1" applyAlignment="1"/>
    <xf numFmtId="0" fontId="32" fillId="0" borderId="0" xfId="0" applyFont="1" applyFill="1" applyBorder="1"/>
    <xf numFmtId="0" fontId="33" fillId="0" borderId="0" xfId="0" applyFont="1" applyFill="1" applyBorder="1" applyAlignment="1">
      <alignment vertical="top"/>
    </xf>
    <xf numFmtId="0" fontId="34" fillId="0" borderId="0" xfId="0" applyFont="1"/>
    <xf numFmtId="0" fontId="30" fillId="3" borderId="0" xfId="0" applyFont="1" applyFill="1" applyBorder="1"/>
    <xf numFmtId="0" fontId="31" fillId="3" borderId="0" xfId="0" applyFont="1" applyFill="1" applyBorder="1" applyAlignment="1">
      <alignment wrapText="1"/>
    </xf>
    <xf numFmtId="0" fontId="36" fillId="0" borderId="0" xfId="0" applyFont="1" applyFill="1" applyBorder="1" applyAlignment="1">
      <alignment vertical="center"/>
    </xf>
    <xf numFmtId="0" fontId="28" fillId="0" borderId="0" xfId="0" applyFont="1" applyFill="1" applyBorder="1" applyAlignment="1">
      <alignment wrapText="1"/>
    </xf>
    <xf numFmtId="0" fontId="29" fillId="3" borderId="0" xfId="0" applyFont="1" applyFill="1" applyBorder="1" applyAlignment="1">
      <alignment vertical="justify"/>
    </xf>
    <xf numFmtId="0" fontId="30" fillId="3" borderId="0" xfId="0" applyFont="1" applyFill="1" applyBorder="1" applyAlignment="1">
      <alignment vertical="justify"/>
    </xf>
    <xf numFmtId="0" fontId="31" fillId="3" borderId="0" xfId="0" applyFont="1" applyFill="1" applyBorder="1" applyAlignment="1"/>
    <xf numFmtId="0" fontId="28" fillId="0" borderId="0" xfId="0" applyFont="1" applyFill="1" applyBorder="1"/>
    <xf numFmtId="0" fontId="31" fillId="3" borderId="0" xfId="0" applyFont="1" applyFill="1"/>
    <xf numFmtId="0" fontId="35" fillId="3" borderId="0" xfId="0" applyFont="1" applyFill="1" applyBorder="1"/>
    <xf numFmtId="0" fontId="37" fillId="3" borderId="0" xfId="0" applyFont="1" applyFill="1" applyBorder="1"/>
    <xf numFmtId="0" fontId="0" fillId="0" borderId="0" xfId="0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38" fillId="0" borderId="0" xfId="0" applyFont="1" applyFill="1" applyBorder="1" applyAlignment="1">
      <alignment horizontal="left"/>
    </xf>
    <xf numFmtId="0" fontId="40" fillId="0" borderId="0" xfId="0" applyFont="1" applyFill="1" applyBorder="1" applyAlignment="1">
      <alignment horizontal="left"/>
    </xf>
    <xf numFmtId="0" fontId="40" fillId="0" borderId="0" xfId="0" applyFont="1" applyFill="1" applyBorder="1"/>
    <xf numFmtId="0" fontId="40" fillId="0" borderId="0" xfId="0" applyFont="1"/>
    <xf numFmtId="0" fontId="40" fillId="0" borderId="0" xfId="0" applyFont="1" applyAlignment="1">
      <alignment horizontal="left"/>
    </xf>
    <xf numFmtId="0" fontId="7" fillId="0" borderId="0" xfId="0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left"/>
    </xf>
    <xf numFmtId="0" fontId="16" fillId="0" borderId="0" xfId="0" applyFont="1" applyFill="1"/>
    <xf numFmtId="0" fontId="38" fillId="0" borderId="0" xfId="0" applyFont="1" applyFill="1" applyBorder="1"/>
    <xf numFmtId="3" fontId="42" fillId="0" borderId="0" xfId="0" applyNumberFormat="1" applyFont="1" applyFill="1" applyBorder="1" applyAlignment="1">
      <alignment vertical="center"/>
    </xf>
    <xf numFmtId="0" fontId="38" fillId="0" borderId="0" xfId="0" quotePrefix="1" applyFont="1" applyFill="1" applyBorder="1" applyAlignment="1">
      <alignment horizontal="left"/>
    </xf>
    <xf numFmtId="3" fontId="42" fillId="0" borderId="0" xfId="0" applyNumberFormat="1" applyFont="1" applyFill="1" applyBorder="1" applyAlignment="1">
      <alignment horizontal="left" vertical="center"/>
    </xf>
    <xf numFmtId="0" fontId="42" fillId="0" borderId="0" xfId="0" applyFont="1" applyFill="1" applyBorder="1" applyAlignment="1">
      <alignment horizontal="right" vertical="center"/>
    </xf>
    <xf numFmtId="0" fontId="43" fillId="0" borderId="0" xfId="0" applyFont="1" applyFill="1" applyBorder="1" applyAlignment="1">
      <alignment horizontal="left"/>
    </xf>
    <xf numFmtId="49" fontId="38" fillId="0" borderId="0" xfId="0" applyNumberFormat="1" applyFont="1" applyFill="1" applyBorder="1" applyAlignment="1">
      <alignment horizontal="left" vertical="center"/>
    </xf>
    <xf numFmtId="0" fontId="42" fillId="0" borderId="0" xfId="0" applyFont="1" applyFill="1" applyBorder="1"/>
    <xf numFmtId="0" fontId="38" fillId="0" borderId="0" xfId="0" quotePrefix="1" applyFont="1" applyFill="1" applyBorder="1"/>
    <xf numFmtId="0" fontId="42" fillId="0" borderId="0" xfId="0" applyFont="1" applyFill="1" applyBorder="1" applyAlignment="1"/>
    <xf numFmtId="0" fontId="42" fillId="0" borderId="0" xfId="0" applyFont="1" applyFill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Fill="1" applyBorder="1" applyAlignment="1">
      <alignment wrapText="1"/>
    </xf>
    <xf numFmtId="0" fontId="13" fillId="0" borderId="0" xfId="0" applyFont="1" applyFill="1" applyBorder="1" applyAlignment="1">
      <alignment wrapText="1"/>
    </xf>
    <xf numFmtId="0" fontId="15" fillId="0" borderId="0" xfId="0" applyFont="1" applyFill="1" applyBorder="1" applyAlignment="1">
      <alignment wrapText="1"/>
    </xf>
    <xf numFmtId="0" fontId="44" fillId="0" borderId="0" xfId="0" applyFont="1" applyFill="1" applyBorder="1"/>
    <xf numFmtId="0" fontId="38" fillId="0" borderId="7" xfId="0" applyFont="1" applyFill="1" applyBorder="1"/>
    <xf numFmtId="0" fontId="38" fillId="0" borderId="8" xfId="0" applyFont="1" applyFill="1" applyBorder="1"/>
    <xf numFmtId="0" fontId="41" fillId="0" borderId="8" xfId="0" applyFont="1" applyFill="1" applyBorder="1"/>
    <xf numFmtId="3" fontId="42" fillId="0" borderId="8" xfId="0" applyNumberFormat="1" applyFont="1" applyFill="1" applyBorder="1" applyAlignment="1">
      <alignment vertical="center"/>
    </xf>
    <xf numFmtId="0" fontId="38" fillId="0" borderId="9" xfId="0" applyFont="1" applyFill="1" applyBorder="1"/>
    <xf numFmtId="0" fontId="38" fillId="0" borderId="8" xfId="0" quotePrefix="1" applyFont="1" applyFill="1" applyBorder="1" applyAlignment="1">
      <alignment horizontal="left"/>
    </xf>
    <xf numFmtId="0" fontId="38" fillId="0" borderId="9" xfId="0" applyFont="1" applyFill="1" applyBorder="1" applyAlignment="1">
      <alignment horizontal="left"/>
    </xf>
    <xf numFmtId="0" fontId="38" fillId="0" borderId="9" xfId="0" applyFont="1" applyFill="1" applyBorder="1" applyAlignment="1">
      <alignment horizontal="left" vertical="center"/>
    </xf>
    <xf numFmtId="3" fontId="42" fillId="0" borderId="8" xfId="0" applyNumberFormat="1" applyFont="1" applyFill="1" applyBorder="1" applyAlignment="1">
      <alignment horizontal="left" vertical="center"/>
    </xf>
    <xf numFmtId="0" fontId="38" fillId="0" borderId="8" xfId="0" applyFont="1" applyFill="1" applyBorder="1" applyAlignment="1">
      <alignment horizontal="left"/>
    </xf>
    <xf numFmtId="0" fontId="38" fillId="0" borderId="10" xfId="0" applyFont="1" applyFill="1" applyBorder="1"/>
    <xf numFmtId="0" fontId="38" fillId="0" borderId="11" xfId="0" applyFont="1" applyFill="1" applyBorder="1"/>
    <xf numFmtId="0" fontId="42" fillId="0" borderId="8" xfId="0" applyFont="1" applyFill="1" applyBorder="1" applyAlignment="1">
      <alignment horizontal="right" vertical="center"/>
    </xf>
    <xf numFmtId="0" fontId="43" fillId="0" borderId="8" xfId="0" applyFont="1" applyFill="1" applyBorder="1" applyAlignment="1">
      <alignment horizontal="left"/>
    </xf>
    <xf numFmtId="49" fontId="38" fillId="0" borderId="8" xfId="0" applyNumberFormat="1" applyFont="1" applyFill="1" applyBorder="1" applyAlignment="1">
      <alignment horizontal="left" vertical="center"/>
    </xf>
    <xf numFmtId="0" fontId="17" fillId="0" borderId="8" xfId="0" applyFont="1" applyFill="1" applyBorder="1" applyAlignment="1">
      <alignment horizontal="left"/>
    </xf>
    <xf numFmtId="0" fontId="17" fillId="0" borderId="8" xfId="0" quotePrefix="1" applyFont="1" applyFill="1" applyBorder="1" applyAlignment="1">
      <alignment horizontal="left"/>
    </xf>
    <xf numFmtId="0" fontId="42" fillId="0" borderId="9" xfId="0" applyFont="1" applyFill="1" applyBorder="1"/>
    <xf numFmtId="0" fontId="42" fillId="0" borderId="8" xfId="0" applyFont="1" applyFill="1" applyBorder="1"/>
    <xf numFmtId="0" fontId="38" fillId="0" borderId="8" xfId="0" quotePrefix="1" applyFont="1" applyFill="1" applyBorder="1"/>
    <xf numFmtId="0" fontId="38" fillId="0" borderId="8" xfId="0" applyFont="1" applyFill="1" applyBorder="1" applyAlignment="1">
      <alignment wrapText="1"/>
    </xf>
    <xf numFmtId="0" fontId="38" fillId="0" borderId="9" xfId="0" applyFont="1" applyFill="1" applyBorder="1" applyAlignment="1"/>
    <xf numFmtId="0" fontId="42" fillId="0" borderId="8" xfId="0" applyFont="1" applyFill="1" applyBorder="1" applyAlignment="1"/>
    <xf numFmtId="0" fontId="42" fillId="0" borderId="8" xfId="0" applyFont="1" applyFill="1" applyBorder="1" applyAlignment="1">
      <alignment wrapText="1"/>
    </xf>
    <xf numFmtId="3" fontId="38" fillId="0" borderId="9" xfId="0" applyNumberFormat="1" applyFont="1" applyFill="1" applyBorder="1" applyAlignment="1">
      <alignment horizontal="left" vertical="center"/>
    </xf>
    <xf numFmtId="0" fontId="39" fillId="0" borderId="0" xfId="0" applyFont="1" applyBorder="1" applyAlignment="1">
      <alignment horizontal="left"/>
    </xf>
    <xf numFmtId="0" fontId="41" fillId="0" borderId="0" xfId="0" applyFont="1" applyFill="1" applyBorder="1"/>
    <xf numFmtId="0" fontId="38" fillId="0" borderId="0" xfId="0" applyFont="1" applyFill="1" applyBorder="1" applyAlignment="1">
      <alignment horizontal="left" vertical="center"/>
    </xf>
    <xf numFmtId="0" fontId="17" fillId="0" borderId="0" xfId="0" applyFont="1" applyFill="1" applyBorder="1" applyAlignment="1">
      <alignment horizontal="left"/>
    </xf>
    <xf numFmtId="0" fontId="17" fillId="0" borderId="0" xfId="0" quotePrefix="1" applyFont="1" applyFill="1" applyBorder="1" applyAlignment="1">
      <alignment horizontal="left"/>
    </xf>
    <xf numFmtId="0" fontId="38" fillId="0" borderId="0" xfId="0" applyFont="1" applyFill="1" applyBorder="1" applyAlignment="1">
      <alignment wrapText="1"/>
    </xf>
    <xf numFmtId="0" fontId="38" fillId="0" borderId="0" xfId="0" applyFont="1" applyFill="1" applyBorder="1" applyAlignment="1"/>
    <xf numFmtId="3" fontId="38" fillId="0" borderId="0" xfId="0" applyNumberFormat="1" applyFont="1" applyFill="1" applyBorder="1" applyAlignment="1">
      <alignment horizontal="left" vertical="center"/>
    </xf>
    <xf numFmtId="0" fontId="0" fillId="5" borderId="0" xfId="0" applyFill="1"/>
    <xf numFmtId="0" fontId="17" fillId="5" borderId="0" xfId="0" applyFont="1" applyFill="1"/>
    <xf numFmtId="0" fontId="26" fillId="0" borderId="1" xfId="0" applyFont="1" applyFill="1" applyBorder="1" applyAlignment="1">
      <alignment wrapText="1"/>
    </xf>
    <xf numFmtId="0" fontId="25" fillId="0" borderId="3" xfId="0" applyFont="1" applyFill="1" applyBorder="1" applyAlignment="1">
      <alignment wrapText="1"/>
    </xf>
    <xf numFmtId="0" fontId="16" fillId="5" borderId="0" xfId="0" applyFont="1" applyFill="1"/>
    <xf numFmtId="0" fontId="38" fillId="5" borderId="0" xfId="0" applyFont="1" applyFill="1"/>
    <xf numFmtId="0" fontId="27" fillId="5" borderId="0" xfId="0" applyFont="1" applyFill="1" applyAlignment="1">
      <alignment horizontal="center"/>
    </xf>
    <xf numFmtId="0" fontId="20" fillId="5" borderId="0" xfId="0" applyFont="1" applyFill="1" applyBorder="1"/>
    <xf numFmtId="0" fontId="21" fillId="5" borderId="0" xfId="0" applyFont="1" applyFill="1" applyBorder="1"/>
    <xf numFmtId="0" fontId="25" fillId="5" borderId="0" xfId="0" applyNumberFormat="1" applyFont="1" applyFill="1"/>
    <xf numFmtId="3" fontId="25" fillId="5" borderId="0" xfId="0" applyNumberFormat="1" applyFont="1" applyFill="1" applyBorder="1" applyAlignment="1">
      <alignment horizontal="left"/>
    </xf>
    <xf numFmtId="1" fontId="24" fillId="5" borderId="0" xfId="0" applyNumberFormat="1" applyFont="1" applyFill="1" applyBorder="1" applyAlignment="1">
      <alignment horizontal="right" vertical="top" wrapText="1"/>
    </xf>
    <xf numFmtId="0" fontId="26" fillId="5" borderId="0" xfId="0" applyNumberFormat="1" applyFont="1" applyFill="1"/>
    <xf numFmtId="0" fontId="26" fillId="5" borderId="0" xfId="0" applyFont="1" applyFill="1"/>
    <xf numFmtId="0" fontId="26" fillId="5" borderId="1" xfId="0" applyNumberFormat="1" applyFont="1" applyFill="1" applyBorder="1"/>
    <xf numFmtId="3" fontId="25" fillId="5" borderId="0" xfId="0" applyNumberFormat="1" applyFont="1" applyFill="1" applyBorder="1" applyAlignment="1">
      <alignment vertical="center"/>
    </xf>
    <xf numFmtId="0" fontId="26" fillId="5" borderId="0" xfId="0" applyFont="1" applyFill="1" applyBorder="1" applyAlignment="1">
      <alignment horizontal="left"/>
    </xf>
    <xf numFmtId="0" fontId="26" fillId="5" borderId="1" xfId="0" applyFont="1" applyFill="1" applyBorder="1" applyAlignment="1">
      <alignment horizontal="left" vertical="center"/>
    </xf>
    <xf numFmtId="0" fontId="25" fillId="5" borderId="0" xfId="0" applyNumberFormat="1" applyFont="1" applyFill="1" applyBorder="1"/>
    <xf numFmtId="3" fontId="25" fillId="5" borderId="0" xfId="0" applyNumberFormat="1" applyFont="1" applyFill="1" applyBorder="1" applyAlignment="1">
      <alignment horizontal="left" vertical="center"/>
    </xf>
    <xf numFmtId="3" fontId="26" fillId="5" borderId="0" xfId="0" applyNumberFormat="1" applyFont="1" applyFill="1" applyBorder="1" applyAlignment="1">
      <alignment horizontal="left" vertical="center"/>
    </xf>
    <xf numFmtId="0" fontId="25" fillId="5" borderId="2" xfId="0" applyNumberFormat="1" applyFont="1" applyFill="1" applyBorder="1"/>
    <xf numFmtId="0" fontId="26" fillId="5" borderId="0" xfId="0" applyFont="1" applyFill="1" applyAlignment="1">
      <alignment wrapText="1"/>
    </xf>
    <xf numFmtId="0" fontId="26" fillId="5" borderId="1" xfId="0" applyFont="1" applyFill="1" applyBorder="1" applyAlignment="1">
      <alignment wrapText="1"/>
    </xf>
    <xf numFmtId="0" fontId="26" fillId="5" borderId="1" xfId="0" applyFont="1" applyFill="1" applyBorder="1" applyAlignment="1"/>
    <xf numFmtId="0" fontId="25" fillId="5" borderId="3" xfId="0" applyFont="1" applyFill="1" applyBorder="1" applyAlignment="1">
      <alignment wrapText="1"/>
    </xf>
    <xf numFmtId="0" fontId="25" fillId="5" borderId="0" xfId="0" applyFont="1" applyFill="1" applyBorder="1" applyAlignment="1"/>
    <xf numFmtId="0" fontId="25" fillId="5" borderId="3" xfId="0" applyFont="1" applyFill="1" applyBorder="1" applyAlignment="1">
      <alignment horizontal="left"/>
    </xf>
    <xf numFmtId="0" fontId="25" fillId="5" borderId="0" xfId="0" applyFont="1" applyFill="1" applyBorder="1" applyAlignment="1">
      <alignment wrapText="1"/>
    </xf>
    <xf numFmtId="3" fontId="26" fillId="5" borderId="1" xfId="0" applyNumberFormat="1" applyFont="1" applyFill="1" applyBorder="1" applyAlignment="1">
      <alignment horizontal="left" vertical="center"/>
    </xf>
    <xf numFmtId="49" fontId="25" fillId="5" borderId="2" xfId="0" applyNumberFormat="1" applyFont="1" applyFill="1" applyBorder="1" applyAlignment="1">
      <alignment horizontal="left"/>
    </xf>
    <xf numFmtId="0" fontId="25" fillId="5" borderId="2" xfId="0" applyFont="1" applyFill="1" applyBorder="1"/>
    <xf numFmtId="0" fontId="21" fillId="5" borderId="0" xfId="0" applyFont="1" applyFill="1" applyBorder="1" applyAlignment="1"/>
    <xf numFmtId="0" fontId="23" fillId="5" borderId="0" xfId="0" applyFont="1" applyFill="1" applyAlignment="1"/>
    <xf numFmtId="0" fontId="16" fillId="5" borderId="0" xfId="0" applyFont="1" applyFill="1" applyAlignment="1"/>
    <xf numFmtId="0" fontId="22" fillId="5" borderId="4" xfId="2" applyFont="1" applyFill="1" applyAlignment="1">
      <alignment horizontal="center"/>
    </xf>
    <xf numFmtId="3" fontId="0" fillId="5" borderId="0" xfId="0" applyNumberFormat="1" applyFill="1"/>
    <xf numFmtId="0" fontId="2" fillId="5" borderId="0" xfId="0" applyFont="1" applyFill="1" applyBorder="1"/>
    <xf numFmtId="0" fontId="0" fillId="10" borderId="0" xfId="0" applyFill="1"/>
    <xf numFmtId="165" fontId="25" fillId="5" borderId="1" xfId="0" applyNumberFormat="1" applyFont="1" applyFill="1" applyBorder="1" applyAlignment="1">
      <alignment horizontal="right" vertical="center" wrapText="1"/>
    </xf>
    <xf numFmtId="165" fontId="25" fillId="9" borderId="0" xfId="0" applyNumberFormat="1" applyFont="1" applyFill="1" applyBorder="1" applyAlignment="1">
      <alignment horizontal="right" vertical="center" wrapText="1"/>
    </xf>
    <xf numFmtId="3" fontId="26" fillId="8" borderId="6" xfId="0" applyNumberFormat="1" applyFont="1" applyFill="1" applyBorder="1" applyAlignment="1">
      <alignment horizontal="right" vertical="center" wrapText="1"/>
    </xf>
    <xf numFmtId="3" fontId="26" fillId="6" borderId="6" xfId="0" applyNumberFormat="1" applyFont="1" applyFill="1" applyBorder="1" applyAlignment="1">
      <alignment horizontal="right" vertical="center" wrapText="1"/>
    </xf>
    <xf numFmtId="3" fontId="26" fillId="8" borderId="5" xfId="0" applyNumberFormat="1" applyFont="1" applyFill="1" applyBorder="1" applyAlignment="1">
      <alignment horizontal="right" vertical="center" wrapText="1"/>
    </xf>
    <xf numFmtId="3" fontId="26" fillId="6" borderId="5" xfId="0" applyNumberFormat="1" applyFont="1" applyFill="1" applyBorder="1" applyAlignment="1">
      <alignment horizontal="right" vertical="center" wrapText="1"/>
    </xf>
    <xf numFmtId="165" fontId="26" fillId="8" borderId="1" xfId="0" applyNumberFormat="1" applyFont="1" applyFill="1" applyBorder="1" applyAlignment="1">
      <alignment horizontal="right" vertical="center"/>
    </xf>
    <xf numFmtId="165" fontId="26" fillId="5" borderId="1" xfId="0" applyNumberFormat="1" applyFont="1" applyFill="1" applyBorder="1" applyAlignment="1">
      <alignment horizontal="right" vertical="center"/>
    </xf>
    <xf numFmtId="3" fontId="25" fillId="6" borderId="1" xfId="0" applyNumberFormat="1" applyFont="1" applyFill="1" applyBorder="1" applyAlignment="1">
      <alignment horizontal="right" vertical="center" wrapText="1"/>
    </xf>
    <xf numFmtId="0" fontId="26" fillId="5" borderId="0" xfId="0" applyNumberFormat="1" applyFont="1" applyFill="1" applyBorder="1"/>
    <xf numFmtId="0" fontId="25" fillId="5" borderId="12" xfId="0" applyNumberFormat="1" applyFont="1" applyFill="1" applyBorder="1"/>
    <xf numFmtId="0" fontId="26" fillId="5" borderId="12" xfId="0" applyFont="1" applyFill="1" applyBorder="1"/>
    <xf numFmtId="3" fontId="26" fillId="8" borderId="12" xfId="0" applyNumberFormat="1" applyFont="1" applyFill="1" applyBorder="1" applyAlignment="1">
      <alignment horizontal="right" vertical="center" wrapText="1"/>
    </xf>
    <xf numFmtId="3" fontId="26" fillId="6" borderId="12" xfId="0" applyNumberFormat="1" applyFont="1" applyFill="1" applyBorder="1" applyAlignment="1">
      <alignment horizontal="right" vertical="center" wrapText="1"/>
    </xf>
    <xf numFmtId="0" fontId="26" fillId="0" borderId="0" xfId="0" applyNumberFormat="1" applyFont="1" applyFill="1" applyBorder="1"/>
    <xf numFmtId="0" fontId="26" fillId="0" borderId="12" xfId="0" applyFont="1" applyFill="1" applyBorder="1"/>
    <xf numFmtId="0" fontId="25" fillId="0" borderId="12" xfId="0" applyNumberFormat="1" applyFont="1" applyFill="1" applyBorder="1"/>
    <xf numFmtId="0" fontId="17" fillId="0" borderId="0" xfId="0" applyFont="1" applyBorder="1"/>
    <xf numFmtId="0" fontId="17" fillId="0" borderId="0" xfId="0" applyFont="1" applyFill="1" applyBorder="1"/>
    <xf numFmtId="165" fontId="26" fillId="5" borderId="0" xfId="0" applyNumberFormat="1" applyFont="1" applyFill="1" applyBorder="1" applyAlignment="1">
      <alignment horizontal="right" vertical="center"/>
    </xf>
    <xf numFmtId="0" fontId="45" fillId="5" borderId="0" xfId="0" applyFont="1" applyFill="1"/>
    <xf numFmtId="3" fontId="17" fillId="5" borderId="0" xfId="0" applyNumberFormat="1" applyFont="1" applyFill="1"/>
    <xf numFmtId="166" fontId="0" fillId="5" borderId="0" xfId="0" applyNumberFormat="1" applyFill="1"/>
    <xf numFmtId="166" fontId="26" fillId="8" borderId="0" xfId="0" applyNumberFormat="1" applyFont="1" applyFill="1" applyBorder="1" applyAlignment="1">
      <alignment horizontal="right" vertical="center" wrapText="1"/>
    </xf>
    <xf numFmtId="0" fontId="46" fillId="5" borderId="0" xfId="0" applyFont="1" applyFill="1"/>
    <xf numFmtId="0" fontId="27" fillId="0" borderId="0" xfId="0" applyFont="1"/>
    <xf numFmtId="0" fontId="47" fillId="0" borderId="0" xfId="0" applyFont="1"/>
    <xf numFmtId="165" fontId="26" fillId="0" borderId="0" xfId="0" applyNumberFormat="1" applyFont="1" applyFill="1" applyBorder="1" applyAlignment="1">
      <alignment horizontal="right" vertical="center" wrapText="1"/>
    </xf>
    <xf numFmtId="3" fontId="25" fillId="8" borderId="12" xfId="0" applyNumberFormat="1" applyFont="1" applyFill="1" applyBorder="1" applyAlignment="1">
      <alignment horizontal="right" vertical="center" wrapText="1"/>
    </xf>
    <xf numFmtId="3" fontId="25" fillId="6" borderId="12" xfId="0" applyNumberFormat="1" applyFont="1" applyFill="1" applyBorder="1" applyAlignment="1">
      <alignment horizontal="right" vertical="center" wrapText="1"/>
    </xf>
    <xf numFmtId="3" fontId="25" fillId="8" borderId="6" xfId="0" applyNumberFormat="1" applyFont="1" applyFill="1" applyBorder="1" applyAlignment="1">
      <alignment horizontal="right" vertical="center" wrapText="1"/>
    </xf>
    <xf numFmtId="3" fontId="25" fillId="6" borderId="6" xfId="0" applyNumberFormat="1" applyFont="1" applyFill="1" applyBorder="1" applyAlignment="1">
      <alignment horizontal="right" vertical="center" wrapText="1"/>
    </xf>
    <xf numFmtId="1" fontId="24" fillId="7" borderId="0" xfId="0" quotePrefix="1" applyNumberFormat="1" applyFont="1" applyFill="1" applyBorder="1" applyAlignment="1">
      <alignment horizontal="right" vertical="center" wrapText="1"/>
    </xf>
    <xf numFmtId="3" fontId="25" fillId="5" borderId="2" xfId="0" applyNumberFormat="1" applyFont="1" applyFill="1" applyBorder="1" applyAlignment="1">
      <alignment horizontal="right" vertical="center" wrapText="1"/>
    </xf>
    <xf numFmtId="165" fontId="25" fillId="5" borderId="2" xfId="0" applyNumberFormat="1" applyFont="1" applyFill="1" applyBorder="1" applyAlignment="1">
      <alignment horizontal="right" vertical="center" wrapText="1"/>
    </xf>
    <xf numFmtId="3" fontId="26" fillId="6" borderId="2" xfId="0" applyNumberFormat="1" applyFont="1" applyFill="1" applyBorder="1" applyAlignment="1">
      <alignment horizontal="right" vertical="center" wrapText="1"/>
    </xf>
    <xf numFmtId="3" fontId="25" fillId="0" borderId="2" xfId="0" applyNumberFormat="1" applyFont="1" applyFill="1" applyBorder="1" applyAlignment="1">
      <alignment horizontal="right" vertical="center" wrapText="1"/>
    </xf>
    <xf numFmtId="0" fontId="23" fillId="0" borderId="0" xfId="0" applyFont="1" applyBorder="1"/>
    <xf numFmtId="0" fontId="0" fillId="5" borderId="0" xfId="0" applyFill="1" applyBorder="1"/>
    <xf numFmtId="0" fontId="24" fillId="5" borderId="0" xfId="0" applyFont="1" applyFill="1" applyBorder="1" applyAlignment="1">
      <alignment horizontal="left"/>
    </xf>
    <xf numFmtId="0" fontId="24" fillId="5" borderId="0" xfId="0" applyFont="1" applyFill="1" applyBorder="1" applyAlignment="1">
      <alignment horizontal="right" vertical="top"/>
    </xf>
    <xf numFmtId="0" fontId="25" fillId="5" borderId="2" xfId="0" applyNumberFormat="1" applyFont="1" applyFill="1" applyBorder="1" applyAlignment="1">
      <alignment horizontal="left"/>
    </xf>
    <xf numFmtId="168" fontId="0" fillId="5" borderId="0" xfId="4" applyNumberFormat="1" applyFont="1" applyFill="1"/>
    <xf numFmtId="165" fontId="23" fillId="6" borderId="0" xfId="0" applyNumberFormat="1" applyFont="1" applyFill="1" applyBorder="1" applyAlignment="1">
      <alignment horizontal="right" vertical="center" wrapText="1"/>
    </xf>
    <xf numFmtId="0" fontId="25" fillId="0" borderId="0" xfId="0" applyNumberFormat="1" applyFont="1" applyFill="1" applyBorder="1" applyAlignment="1">
      <alignment horizontal="left"/>
    </xf>
    <xf numFmtId="0" fontId="25" fillId="5" borderId="0" xfId="0" applyNumberFormat="1" applyFont="1" applyFill="1" applyBorder="1" applyAlignment="1"/>
    <xf numFmtId="0" fontId="25" fillId="0" borderId="0" xfId="0" applyNumberFormat="1" applyFont="1" applyFill="1" applyBorder="1" applyAlignment="1"/>
    <xf numFmtId="49" fontId="26" fillId="6" borderId="0" xfId="0" applyNumberFormat="1" applyFont="1" applyFill="1" applyBorder="1" applyAlignment="1">
      <alignment horizontal="right" vertical="center" wrapText="1"/>
    </xf>
    <xf numFmtId="167" fontId="0" fillId="5" borderId="0" xfId="0" applyNumberFormat="1" applyFill="1"/>
    <xf numFmtId="165" fontId="25" fillId="8" borderId="12" xfId="0" applyNumberFormat="1" applyFont="1" applyFill="1" applyBorder="1" applyAlignment="1">
      <alignment horizontal="right" vertical="center" wrapText="1"/>
    </xf>
    <xf numFmtId="165" fontId="25" fillId="6" borderId="12" xfId="0" applyNumberFormat="1" applyFont="1" applyFill="1" applyBorder="1" applyAlignment="1">
      <alignment horizontal="right" vertical="center" wrapText="1"/>
    </xf>
    <xf numFmtId="165" fontId="26" fillId="8" borderId="12" xfId="0" applyNumberFormat="1" applyFont="1" applyFill="1" applyBorder="1" applyAlignment="1">
      <alignment horizontal="right" vertical="center" wrapText="1"/>
    </xf>
    <xf numFmtId="165" fontId="26" fillId="6" borderId="12" xfId="0" applyNumberFormat="1" applyFont="1" applyFill="1" applyBorder="1" applyAlignment="1">
      <alignment horizontal="right" vertical="center" wrapText="1"/>
    </xf>
    <xf numFmtId="166" fontId="26" fillId="8" borderId="1" xfId="0" applyNumberFormat="1" applyFont="1" applyFill="1" applyBorder="1" applyAlignment="1">
      <alignment horizontal="right" vertical="center" wrapText="1"/>
    </xf>
    <xf numFmtId="0" fontId="26" fillId="0" borderId="0" xfId="0" applyFont="1" applyFill="1" applyBorder="1" applyAlignment="1"/>
    <xf numFmtId="165" fontId="26" fillId="6" borderId="0" xfId="0" applyNumberFormat="1" applyFont="1" applyFill="1" applyBorder="1" applyAlignment="1">
      <alignment horizontal="left" vertical="center"/>
    </xf>
    <xf numFmtId="0" fontId="48" fillId="5" borderId="0" xfId="0" applyFont="1" applyFill="1"/>
    <xf numFmtId="0" fontId="0" fillId="5" borderId="0" xfId="0" quotePrefix="1" applyFill="1"/>
    <xf numFmtId="165" fontId="25" fillId="6" borderId="1" xfId="0" applyNumberFormat="1" applyFont="1" applyFill="1" applyBorder="1" applyAlignment="1">
      <alignment horizontal="right" vertical="center" wrapText="1"/>
    </xf>
    <xf numFmtId="166" fontId="25" fillId="5" borderId="0" xfId="0" applyNumberFormat="1" applyFont="1" applyFill="1" applyBorder="1" applyAlignment="1">
      <alignment horizontal="right" vertical="center" wrapText="1"/>
    </xf>
    <xf numFmtId="41" fontId="25" fillId="6" borderId="0" xfId="0" applyNumberFormat="1" applyFont="1" applyFill="1" applyBorder="1" applyAlignment="1">
      <alignment horizontal="right" vertical="center" wrapText="1"/>
    </xf>
    <xf numFmtId="41" fontId="25" fillId="6" borderId="1" xfId="0" applyNumberFormat="1" applyFont="1" applyFill="1" applyBorder="1" applyAlignment="1">
      <alignment horizontal="right" vertical="center" wrapText="1"/>
    </xf>
    <xf numFmtId="164" fontId="26" fillId="6" borderId="0" xfId="0" applyNumberFormat="1" applyFont="1" applyFill="1" applyBorder="1" applyAlignment="1">
      <alignment horizontal="right" vertical="center"/>
    </xf>
    <xf numFmtId="0" fontId="0" fillId="11" borderId="0" xfId="0" applyFill="1" applyBorder="1"/>
    <xf numFmtId="0" fontId="42" fillId="11" borderId="8" xfId="0" applyFont="1" applyFill="1" applyBorder="1" applyAlignment="1">
      <alignment horizontal="left" vertical="center"/>
    </xf>
    <xf numFmtId="0" fontId="9" fillId="0" borderId="0" xfId="0" applyFont="1" applyBorder="1" applyAlignment="1">
      <alignment horizontal="center"/>
    </xf>
    <xf numFmtId="3" fontId="19" fillId="7" borderId="0" xfId="0" applyNumberFormat="1" applyFont="1" applyFill="1" applyBorder="1" applyAlignment="1">
      <alignment horizontal="center" vertical="center"/>
    </xf>
    <xf numFmtId="0" fontId="25" fillId="0" borderId="2" xfId="0" applyNumberFormat="1" applyFont="1" applyFill="1" applyBorder="1" applyAlignment="1">
      <alignment horizontal="left"/>
    </xf>
    <xf numFmtId="0" fontId="0" fillId="0" borderId="2" xfId="0" applyBorder="1" applyAlignment="1"/>
    <xf numFmtId="0" fontId="25" fillId="5" borderId="2" xfId="0" applyNumberFormat="1" applyFont="1" applyFill="1" applyBorder="1" applyAlignment="1">
      <alignment horizontal="left"/>
    </xf>
    <xf numFmtId="0" fontId="26" fillId="5" borderId="0" xfId="0" applyFont="1" applyFill="1" applyAlignment="1">
      <alignment wrapText="1"/>
    </xf>
    <xf numFmtId="0" fontId="0" fillId="0" borderId="0" xfId="0" applyAlignment="1"/>
  </cellXfs>
  <cellStyles count="5">
    <cellStyle name="Indata" xfId="2" builtinId="20"/>
    <cellStyle name="Normal" xfId="0" builtinId="0"/>
    <cellStyle name="Normal 2" xfId="3"/>
    <cellStyle name="Procent" xfId="4" builtinId="5"/>
    <cellStyle name="Tusental" xfId="1" builtinId="3"/>
  </cellStyles>
  <dxfs count="0"/>
  <tableStyles count="0" defaultTableStyle="TableStyleMedium9" defaultPivotStyle="PivotStyleLight16"/>
  <colors>
    <mruColors>
      <color rgb="FFC5C5C7"/>
      <color rgb="FFE5E0EC"/>
      <color rgb="FFA7A7A7"/>
      <color rgb="FFCDC6B9"/>
      <color rgb="FF4C6178"/>
      <color rgb="FF475B73"/>
      <color rgb="FFFFCC99"/>
      <color rgb="FFFCD5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68580</xdr:colOff>
      <xdr:row>0</xdr:row>
      <xdr:rowOff>76200</xdr:rowOff>
    </xdr:from>
    <xdr:to>
      <xdr:col>14</xdr:col>
      <xdr:colOff>601980</xdr:colOff>
      <xdr:row>36</xdr:row>
      <xdr:rowOff>129540</xdr:rowOff>
    </xdr:to>
    <xdr:sp macro="" textlink="">
      <xdr:nvSpPr>
        <xdr:cNvPr id="2" name="textruta 1"/>
        <xdr:cNvSpPr txBox="1"/>
      </xdr:nvSpPr>
      <xdr:spPr>
        <a:xfrm>
          <a:off x="68580" y="76200"/>
          <a:ext cx="9067800" cy="66370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1100" b="1"/>
            <a:t>Arbetsgång</a:t>
          </a:r>
          <a:r>
            <a:rPr lang="sv-SE" sz="1100" b="1" baseline="0"/>
            <a:t> vid publicering av flerårsöversikter:</a:t>
          </a:r>
        </a:p>
        <a:p>
          <a:endParaRPr lang="sv-SE" sz="1100" baseline="0"/>
        </a:p>
        <a:p>
          <a:r>
            <a:rPr lang="sv-SE" sz="1100" baseline="0"/>
            <a:t>- Under Innehav / aktuell period - öppna en mapp som heter Till kommunikation</a:t>
          </a:r>
        </a:p>
        <a:p>
          <a:endParaRPr lang="sv-SE" sz="1100" baseline="0"/>
        </a:p>
        <a:p>
          <a:r>
            <a:rPr lang="sv-SE" sz="1100" u="sng" baseline="0"/>
            <a:t>Innehavsöversikten</a:t>
          </a:r>
          <a:r>
            <a:rPr lang="sv-SE" sz="1100" baseline="0"/>
            <a:t>:</a:t>
          </a:r>
        </a:p>
        <a:p>
          <a:r>
            <a:rPr lang="sv-SE" sz="1100" baseline="0"/>
            <a:t>- Spara ned Innehavstabellen från Ledningsrapporten som separat flik och döp den till Innehavsoversikt kvx 20xx</a:t>
          </a:r>
        </a:p>
        <a:p>
          <a:r>
            <a:rPr lang="sv-SE" sz="1100" baseline="0"/>
            <a:t>- Markera hela ytan i excelarket som innehåller text och tryck Kopiera och klistra in värden</a:t>
          </a:r>
        </a:p>
        <a:p>
          <a:r>
            <a:rPr lang="sv-SE" sz="1100" baseline="0"/>
            <a:t>- Kontrollera att alla länkar till Aaro försvunnit</a:t>
          </a:r>
        </a:p>
        <a:p>
          <a:r>
            <a:rPr lang="sv-SE" sz="1100" baseline="0"/>
            <a:t>- Ta bort sidfot</a:t>
          </a:r>
        </a:p>
        <a:p>
          <a:endParaRPr lang="sv-SE" sz="1100" baseline="0"/>
        </a:p>
        <a:p>
          <a:r>
            <a:rPr lang="sv-SE" sz="1100" baseline="0"/>
            <a:t>- Efterfråga den engelska innehavstabellen från översättarna och kontrollera att den stämmer med den i Ledningsrapporten </a:t>
          </a:r>
        </a:p>
        <a:p>
          <a:r>
            <a:rPr lang="sv-SE" sz="1100" baseline="0"/>
            <a:t>- Gör sedan samma handgrepp som med den svenska och döp den till Holdings overview Qx 20xx</a:t>
          </a:r>
        </a:p>
        <a:p>
          <a:endParaRPr lang="sv-SE" sz="1100" baseline="0"/>
        </a:p>
        <a:p>
          <a:r>
            <a:rPr lang="sv-SE" sz="1100" u="sng" baseline="0"/>
            <a:t>Flerårsöversikter:</a:t>
          </a:r>
        </a:p>
        <a:p>
          <a:r>
            <a:rPr lang="sv-SE" sz="1100" baseline="0"/>
            <a:t>- Spara ned aktuell flerårsöversikt i mappen</a:t>
          </a:r>
        </a:p>
        <a:p>
          <a:r>
            <a:rPr lang="sv-SE" sz="1100" baseline="0"/>
            <a:t>- Spara ner en svensk version och en engelsk version och döp dessa till Flerarsoversikt per innehav kvx 20xx samt Multi-year summary per holding Qx 20xx</a:t>
          </a:r>
        </a:p>
        <a:p>
          <a:r>
            <a:rPr lang="sv-SE" sz="1100" baseline="0"/>
            <a:t>- Börja med den svenska och gör följande</a:t>
          </a:r>
        </a:p>
        <a:p>
          <a:r>
            <a:rPr lang="sv-SE" sz="1100" baseline="0"/>
            <a:t>  - markera alla flikar</a:t>
          </a:r>
        </a:p>
        <a:p>
          <a:r>
            <a:rPr lang="sv-SE" sz="1100" baseline="0"/>
            <a:t>  - markera rad 4 till 96 samt kolumn E och tryck Kopiera och klistra in värden</a:t>
          </a:r>
        </a:p>
        <a:p>
          <a:r>
            <a:rPr lang="sv-SE" sz="1100" baseline="0"/>
            <a:t>  - klistra även in värden för raderna 1-3, 5-7, 32-34, 59-61 och 80-82 (alla rubrikrader)</a:t>
          </a:r>
        </a:p>
        <a:p>
          <a:r>
            <a:rPr lang="sv-SE" sz="1100" baseline="0"/>
            <a:t>  - ta fram alla dolda flikar i arbetsboken</a:t>
          </a:r>
        </a:p>
        <a:p>
          <a:r>
            <a:rPr lang="sv-SE" sz="1100" baseline="0"/>
            <a:t>  - för fliken Meny väljer man Skyydda blad</a:t>
          </a:r>
        </a:p>
        <a:p>
          <a:r>
            <a:rPr lang="sv-SE" sz="1100" baseline="0"/>
            <a:t>  - Öppna macrot i Aaro som klipper bort alla kopplingar till Aaro (Publish RetriveReport)</a:t>
          </a:r>
        </a:p>
        <a:p>
          <a:r>
            <a:rPr lang="sv-SE" sz="1100" baseline="0"/>
            <a:t>  - Ta bort raderna 1-2 (med perioder i Aaro samt "valruta" för svensk eller engelsk</a:t>
          </a:r>
        </a:p>
        <a:p>
          <a:r>
            <a:rPr lang="sv-SE" sz="1100" baseline="0"/>
            <a:t>  - Ta bort kolumnen A</a:t>
          </a:r>
        </a:p>
        <a:p>
          <a:r>
            <a:rPr lang="sv-SE" sz="1100" baseline="0"/>
            <a:t>  - Ta bort de dolda fotnötterna på svenska och engelska som ligger under plustecknet längst ner i respektive ark</a:t>
          </a:r>
        </a:p>
        <a:p>
          <a:r>
            <a:rPr lang="sv-SE" sz="1100" baseline="0"/>
            <a:t>  - Spara om hela arbetsboke samt skriv ut den och se att allt verkar ha blivit korrekt</a:t>
          </a:r>
        </a:p>
        <a:p>
          <a:endParaRPr lang="sv-SE" sz="1100" baseline="0"/>
        </a:p>
        <a:p>
          <a:r>
            <a:rPr lang="sv-SE" sz="1100" baseline="0"/>
            <a:t>  - Öppan en mapp som heter Flerårsöversikter</a:t>
          </a:r>
        </a:p>
        <a:p>
          <a:r>
            <a:rPr lang="sv-SE" sz="1100" baseline="0"/>
            <a:t>  - Spara ner respektive flik i hel arbetsbok med flerårsöversikter och döp respektive flik till följande (viktigt att flikarna heter exakt dessa namn)</a:t>
          </a:r>
        </a:p>
        <a:p>
          <a:endParaRPr lang="sv-SE" sz="1100" baseline="0"/>
        </a:p>
        <a:p>
          <a:r>
            <a:rPr lang="sv-SE" sz="1100" baseline="0"/>
            <a:t>AH Industries, Aibel, Arcus-Gruppen, Biolin Scientific, Bisnode, DIAB, Euromaint, GS-Hydro, Hafa Bathroom Group, HENT, HL Display, Inwido, Jøtul (alt 0248), KVD, Ledil, Mobile Climate Control, Nebula</a:t>
          </a:r>
        </a:p>
        <a:p>
          <a:endParaRPr lang="sv-SE" sz="1100" baseline="0"/>
        </a:p>
        <a:p>
          <a:r>
            <a:rPr lang="sv-SE" sz="1100" baseline="0"/>
            <a:t>- Gör samma sak för den engelska flerårsöversikten</a:t>
          </a:r>
        </a:p>
        <a:p>
          <a:endParaRPr lang="sv-SE" sz="1100" baseline="0"/>
        </a:p>
        <a:p>
          <a:r>
            <a:rPr lang="sv-SE" sz="1100" baseline="0"/>
            <a:t>Spara ned samtliga dokument i mappen Till kommunikation i mappen Till Anna på G / Underlag till delårsrapporter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32</xdr:row>
      <xdr:rowOff>0</xdr:rowOff>
    </xdr:from>
    <xdr:to>
      <xdr:col>8</xdr:col>
      <xdr:colOff>0</xdr:colOff>
      <xdr:row>111</xdr:row>
      <xdr:rowOff>0</xdr:rowOff>
    </xdr:to>
    <xdr:sp macro="" textlink="">
      <xdr:nvSpPr>
        <xdr:cNvPr id="2" name="Rounded Rectangle 1"/>
        <xdr:cNvSpPr/>
      </xdr:nvSpPr>
      <xdr:spPr>
        <a:xfrm>
          <a:off x="612321" y="3864429"/>
          <a:ext cx="9511393" cy="14178642"/>
        </a:xfrm>
        <a:prstGeom prst="roundRect">
          <a:avLst>
            <a:gd name="adj" fmla="val 4692"/>
          </a:avLst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4</xdr:col>
      <xdr:colOff>0</xdr:colOff>
      <xdr:row>31</xdr:row>
      <xdr:rowOff>0</xdr:rowOff>
    </xdr:to>
    <xdr:sp macro="" textlink="">
      <xdr:nvSpPr>
        <xdr:cNvPr id="3" name="Rounded Rectangle 2"/>
        <xdr:cNvSpPr/>
      </xdr:nvSpPr>
      <xdr:spPr>
        <a:xfrm>
          <a:off x="609600" y="190500"/>
          <a:ext cx="5295900" cy="3429000"/>
        </a:xfrm>
        <a:prstGeom prst="roundRect">
          <a:avLst>
            <a:gd name="adj" fmla="val 6492"/>
          </a:avLst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18"/>
  <sheetViews>
    <sheetView showZeros="0" zoomScaleNormal="100" workbookViewId="0">
      <selection sqref="A1:K1"/>
    </sheetView>
  </sheetViews>
  <sheetFormatPr defaultColWidth="9.140625" defaultRowHeight="15" x14ac:dyDescent="0.25"/>
  <cols>
    <col min="1" max="1" width="26" style="209" customWidth="1"/>
    <col min="2" max="2" width="16" style="209" customWidth="1"/>
    <col min="3" max="3" width="8.28515625" style="209" customWidth="1"/>
    <col min="4" max="4" width="4.85546875" style="209" customWidth="1"/>
    <col min="5" max="11" width="9.7109375" style="209" customWidth="1"/>
    <col min="12" max="16384" width="9.140625" style="209"/>
  </cols>
  <sheetData>
    <row r="1" spans="1:11" ht="21" x14ac:dyDescent="0.35">
      <c r="A1" s="314" t="s">
        <v>198</v>
      </c>
      <c r="B1" s="314"/>
      <c r="C1" s="314"/>
      <c r="D1" s="314"/>
      <c r="E1" s="314"/>
      <c r="F1" s="314"/>
      <c r="G1" s="314"/>
      <c r="H1" s="314"/>
      <c r="I1" s="314"/>
      <c r="J1" s="314"/>
      <c r="K1" s="314"/>
    </row>
    <row r="2" spans="1:11" ht="15.95" x14ac:dyDescent="0.5">
      <c r="A2" s="218" t="s">
        <v>127</v>
      </c>
      <c r="B2" s="219"/>
      <c r="C2" s="219"/>
      <c r="D2" s="219"/>
      <c r="E2" s="213"/>
      <c r="F2" s="213"/>
      <c r="G2" s="213"/>
      <c r="H2" s="213"/>
      <c r="I2" s="213"/>
      <c r="J2" s="213"/>
      <c r="K2" s="213"/>
    </row>
    <row r="3" spans="1:11" ht="15.95" x14ac:dyDescent="0.5">
      <c r="A3" s="99"/>
      <c r="B3" s="99"/>
      <c r="C3" s="100"/>
      <c r="D3" s="101"/>
      <c r="E3" s="102">
        <v>2015</v>
      </c>
      <c r="F3" s="102">
        <v>2014</v>
      </c>
      <c r="G3" s="102">
        <v>2015</v>
      </c>
      <c r="H3" s="102">
        <v>2014</v>
      </c>
      <c r="I3" s="102">
        <v>2013</v>
      </c>
      <c r="J3" s="102">
        <v>2012</v>
      </c>
      <c r="K3" s="102">
        <v>2011</v>
      </c>
    </row>
    <row r="4" spans="1:11" ht="15.95" x14ac:dyDescent="0.5">
      <c r="A4" s="103"/>
      <c r="B4" s="103"/>
      <c r="C4" s="100"/>
      <c r="D4" s="101"/>
      <c r="E4" s="102" t="s">
        <v>201</v>
      </c>
      <c r="F4" s="102" t="s">
        <v>201</v>
      </c>
      <c r="G4" s="102">
        <v>0</v>
      </c>
      <c r="H4" s="102"/>
      <c r="I4" s="102"/>
      <c r="J4" s="102"/>
      <c r="K4" s="102"/>
    </row>
    <row r="5" spans="1:11" ht="15.95" x14ac:dyDescent="0.5">
      <c r="A5" s="100" t="s">
        <v>1</v>
      </c>
      <c r="B5" s="103"/>
      <c r="C5" s="100"/>
      <c r="D5" s="100" t="s">
        <v>202</v>
      </c>
      <c r="E5" s="104"/>
      <c r="F5" s="104"/>
      <c r="G5" s="104"/>
      <c r="H5" s="104"/>
      <c r="I5" s="104"/>
      <c r="J5" s="104"/>
      <c r="K5" s="104"/>
    </row>
    <row r="6" spans="1:11" ht="3.75" customHeight="1" x14ac:dyDescent="0.5">
      <c r="A6" s="97"/>
      <c r="B6" s="97"/>
      <c r="C6" s="97"/>
      <c r="D6" s="97"/>
      <c r="E6" s="97"/>
      <c r="F6" s="97"/>
      <c r="G6" s="97"/>
      <c r="H6" s="97"/>
      <c r="I6" s="97"/>
      <c r="J6" s="97"/>
      <c r="K6" s="97"/>
    </row>
    <row r="7" spans="1:11" ht="15.95" x14ac:dyDescent="0.5">
      <c r="A7" s="221" t="s">
        <v>2</v>
      </c>
      <c r="B7" s="222"/>
      <c r="C7" s="222"/>
      <c r="D7" s="222"/>
      <c r="E7" s="115">
        <v>29.488000000000007</v>
      </c>
      <c r="F7" s="89">
        <v>38.1</v>
      </c>
      <c r="G7" s="115">
        <v>125.59100000000001</v>
      </c>
      <c r="H7" s="89">
        <v>144.57400000000001</v>
      </c>
      <c r="I7" s="89">
        <v>143.01499999999999</v>
      </c>
      <c r="J7" s="89">
        <v>155.25900000000001</v>
      </c>
      <c r="K7" s="89">
        <v>118.84400000000001</v>
      </c>
    </row>
    <row r="8" spans="1:11" ht="15.95" x14ac:dyDescent="0.5">
      <c r="A8" s="221" t="s">
        <v>3</v>
      </c>
      <c r="B8" s="94"/>
      <c r="C8" s="94"/>
      <c r="D8" s="94"/>
      <c r="E8" s="116">
        <v>-31.330999999999996</v>
      </c>
      <c r="F8" s="90">
        <v>-34.506</v>
      </c>
      <c r="G8" s="116">
        <v>-121.858</v>
      </c>
      <c r="H8" s="90">
        <v>-131.43099999999998</v>
      </c>
      <c r="I8" s="90">
        <v>-130.88200000000001</v>
      </c>
      <c r="J8" s="90">
        <v>-139.054</v>
      </c>
      <c r="K8" s="90">
        <v>-112.819</v>
      </c>
    </row>
    <row r="9" spans="1:11" ht="15.95" x14ac:dyDescent="0.5">
      <c r="A9" s="221" t="s">
        <v>4</v>
      </c>
      <c r="B9" s="94"/>
      <c r="C9" s="94"/>
      <c r="D9" s="94"/>
      <c r="E9" s="116">
        <v>3.3000000000000002E-2</v>
      </c>
      <c r="F9" s="90">
        <v>7.8000000000000014E-2</v>
      </c>
      <c r="G9" s="116">
        <v>0.10100000000000001</v>
      </c>
      <c r="H9" s="90">
        <v>0.19800000000000001</v>
      </c>
      <c r="I9" s="90">
        <v>9.9000000000000005E-2</v>
      </c>
      <c r="J9" s="90">
        <v>0.38200000000000001</v>
      </c>
      <c r="K9" s="90">
        <v>8.4000000000000005E-2</v>
      </c>
    </row>
    <row r="10" spans="1:11" ht="15.95" x14ac:dyDescent="0.5">
      <c r="A10" s="221" t="s">
        <v>5</v>
      </c>
      <c r="B10" s="94"/>
      <c r="C10" s="94"/>
      <c r="D10" s="94"/>
      <c r="E10" s="116">
        <v>0</v>
      </c>
      <c r="F10" s="90">
        <v>0</v>
      </c>
      <c r="G10" s="116">
        <v>0</v>
      </c>
      <c r="H10" s="90">
        <v>0</v>
      </c>
      <c r="I10" s="90">
        <v>0</v>
      </c>
      <c r="J10" s="90">
        <v>0</v>
      </c>
      <c r="K10" s="90">
        <v>0</v>
      </c>
    </row>
    <row r="11" spans="1:11" ht="15.95" x14ac:dyDescent="0.5">
      <c r="A11" s="223" t="s">
        <v>6</v>
      </c>
      <c r="B11" s="98"/>
      <c r="C11" s="98"/>
      <c r="D11" s="98"/>
      <c r="E11" s="117">
        <v>0</v>
      </c>
      <c r="F11" s="91">
        <v>0</v>
      </c>
      <c r="G11" s="117">
        <v>0</v>
      </c>
      <c r="H11" s="91">
        <v>0</v>
      </c>
      <c r="I11" s="91">
        <v>0</v>
      </c>
      <c r="J11" s="91">
        <v>0</v>
      </c>
      <c r="K11" s="91">
        <v>0</v>
      </c>
    </row>
    <row r="12" spans="1:11" x14ac:dyDescent="0.35">
      <c r="A12" s="224" t="s">
        <v>7</v>
      </c>
      <c r="B12" s="224"/>
      <c r="C12" s="224"/>
      <c r="D12" s="224"/>
      <c r="E12" s="115">
        <f t="shared" ref="E12:K12" si="0">SUM(E7:E11)</f>
        <v>-1.8099999999999894</v>
      </c>
      <c r="F12" s="88">
        <f t="shared" si="0"/>
        <v>3.672000000000001</v>
      </c>
      <c r="G12" s="115">
        <f t="shared" si="0"/>
        <v>3.8340000000000041</v>
      </c>
      <c r="H12" s="89">
        <f t="shared" si="0"/>
        <v>13.34100000000003</v>
      </c>
      <c r="I12" s="93">
        <f t="shared" si="0"/>
        <v>12.231999999999982</v>
      </c>
      <c r="J12" s="93">
        <f t="shared" si="0"/>
        <v>16.587000000000014</v>
      </c>
      <c r="K12" s="93">
        <f t="shared" si="0"/>
        <v>6.1090000000000053</v>
      </c>
    </row>
    <row r="13" spans="1:11" ht="15.95" x14ac:dyDescent="0.5">
      <c r="A13" s="223" t="s">
        <v>132</v>
      </c>
      <c r="B13" s="98"/>
      <c r="C13" s="98"/>
      <c r="D13" s="98"/>
      <c r="E13" s="117">
        <v>-0.65999999999999992</v>
      </c>
      <c r="F13" s="91">
        <v>-0.62399999999999967</v>
      </c>
      <c r="G13" s="117">
        <v>-2.5640000000000001</v>
      </c>
      <c r="H13" s="91">
        <v>-2.2999999999999998</v>
      </c>
      <c r="I13" s="91">
        <v>-2.597</v>
      </c>
      <c r="J13" s="91">
        <v>-2.4570000000000003</v>
      </c>
      <c r="K13" s="91">
        <v>-2.6760000000000002</v>
      </c>
    </row>
    <row r="14" spans="1:11" x14ac:dyDescent="0.35">
      <c r="A14" s="224" t="s">
        <v>8</v>
      </c>
      <c r="B14" s="224"/>
      <c r="C14" s="224"/>
      <c r="D14" s="224"/>
      <c r="E14" s="115">
        <f t="shared" ref="E14:K14" si="1">SUM(E12:E13)</f>
        <v>-2.4699999999999891</v>
      </c>
      <c r="F14" s="88">
        <f t="shared" si="1"/>
        <v>3.0480000000000014</v>
      </c>
      <c r="G14" s="115">
        <f t="shared" si="1"/>
        <v>1.270000000000004</v>
      </c>
      <c r="H14" s="89">
        <f t="shared" si="1"/>
        <v>11.041000000000029</v>
      </c>
      <c r="I14" s="93">
        <f t="shared" si="1"/>
        <v>9.634999999999982</v>
      </c>
      <c r="J14" s="93">
        <f t="shared" si="1"/>
        <v>14.130000000000013</v>
      </c>
      <c r="K14" s="93">
        <f t="shared" si="1"/>
        <v>3.4330000000000052</v>
      </c>
    </row>
    <row r="15" spans="1:11" ht="16.5" x14ac:dyDescent="0.35">
      <c r="A15" s="221" t="s">
        <v>9</v>
      </c>
      <c r="B15" s="225"/>
      <c r="C15" s="225"/>
      <c r="D15" s="225"/>
      <c r="E15" s="116">
        <v>0</v>
      </c>
      <c r="F15" s="90">
        <v>0</v>
      </c>
      <c r="G15" s="116">
        <v>0</v>
      </c>
      <c r="H15" s="90">
        <v>0</v>
      </c>
      <c r="I15" s="90">
        <v>0</v>
      </c>
      <c r="J15" s="90">
        <v>0</v>
      </c>
      <c r="K15" s="90">
        <v>0</v>
      </c>
    </row>
    <row r="16" spans="1:11" ht="16.5" x14ac:dyDescent="0.35">
      <c r="A16" s="223" t="s">
        <v>10</v>
      </c>
      <c r="B16" s="98"/>
      <c r="C16" s="98"/>
      <c r="D16" s="98"/>
      <c r="E16" s="117">
        <v>0</v>
      </c>
      <c r="F16" s="91">
        <v>0</v>
      </c>
      <c r="G16" s="117">
        <v>0</v>
      </c>
      <c r="H16" s="91">
        <v>0</v>
      </c>
      <c r="I16" s="91">
        <v>0</v>
      </c>
      <c r="J16" s="91">
        <v>0</v>
      </c>
      <c r="K16" s="91">
        <v>0</v>
      </c>
    </row>
    <row r="17" spans="1:11" ht="15.75" x14ac:dyDescent="0.25">
      <c r="A17" s="224" t="s">
        <v>11</v>
      </c>
      <c r="B17" s="224"/>
      <c r="C17" s="224"/>
      <c r="D17" s="224"/>
      <c r="E17" s="115">
        <f t="shared" ref="E17:K17" si="2">SUM(E14:E16)</f>
        <v>-2.4699999999999891</v>
      </c>
      <c r="F17" s="88">
        <f t="shared" si="2"/>
        <v>3.0480000000000014</v>
      </c>
      <c r="G17" s="115">
        <f t="shared" si="2"/>
        <v>1.270000000000004</v>
      </c>
      <c r="H17" s="89">
        <f t="shared" si="2"/>
        <v>11.041000000000029</v>
      </c>
      <c r="I17" s="93">
        <f t="shared" si="2"/>
        <v>9.634999999999982</v>
      </c>
      <c r="J17" s="93">
        <f t="shared" si="2"/>
        <v>14.130000000000013</v>
      </c>
      <c r="K17" s="93">
        <f t="shared" si="2"/>
        <v>3.4330000000000052</v>
      </c>
    </row>
    <row r="18" spans="1:11" ht="16.5" x14ac:dyDescent="0.35">
      <c r="A18" s="221" t="s">
        <v>12</v>
      </c>
      <c r="B18" s="94"/>
      <c r="C18" s="94"/>
      <c r="D18" s="94"/>
      <c r="E18" s="116">
        <v>1.2000000000000205E-2</v>
      </c>
      <c r="F18" s="90">
        <v>1.4179999999999999</v>
      </c>
      <c r="G18" s="116">
        <v>1.8320000000000001</v>
      </c>
      <c r="H18" s="90">
        <v>1.502</v>
      </c>
      <c r="I18" s="90">
        <v>0.40600000000000003</v>
      </c>
      <c r="J18" s="90">
        <v>0.187</v>
      </c>
      <c r="K18" s="90">
        <v>1.1299999999999999</v>
      </c>
    </row>
    <row r="19" spans="1:11" ht="16.5" x14ac:dyDescent="0.35">
      <c r="A19" s="223" t="s">
        <v>13</v>
      </c>
      <c r="B19" s="98"/>
      <c r="C19" s="98"/>
      <c r="D19" s="98"/>
      <c r="E19" s="117">
        <v>-0.52600000000000002</v>
      </c>
      <c r="F19" s="91">
        <v>-0.68700000000000006</v>
      </c>
      <c r="G19" s="117">
        <v>-1.9430000000000001</v>
      </c>
      <c r="H19" s="91">
        <v>-2.488</v>
      </c>
      <c r="I19" s="91">
        <v>-3.448</v>
      </c>
      <c r="J19" s="91">
        <v>-9.2989999999999995</v>
      </c>
      <c r="K19" s="91">
        <v>-6.0090000000000003</v>
      </c>
    </row>
    <row r="20" spans="1:11" ht="15.75" x14ac:dyDescent="0.25">
      <c r="A20" s="224" t="s">
        <v>14</v>
      </c>
      <c r="B20" s="224"/>
      <c r="C20" s="224"/>
      <c r="D20" s="224"/>
      <c r="E20" s="115">
        <f t="shared" ref="E20:K20" si="3">SUM(E17:E19)</f>
        <v>-2.9839999999999893</v>
      </c>
      <c r="F20" s="88">
        <f t="shared" si="3"/>
        <v>3.7790000000000008</v>
      </c>
      <c r="G20" s="115">
        <f t="shared" si="3"/>
        <v>1.1590000000000038</v>
      </c>
      <c r="H20" s="89">
        <f t="shared" si="3"/>
        <v>10.05500000000003</v>
      </c>
      <c r="I20" s="93">
        <f t="shared" si="3"/>
        <v>6.5929999999999822</v>
      </c>
      <c r="J20" s="93">
        <f t="shared" si="3"/>
        <v>5.0180000000000131</v>
      </c>
      <c r="K20" s="93">
        <f t="shared" si="3"/>
        <v>-1.4459999999999953</v>
      </c>
    </row>
    <row r="21" spans="1:11" ht="16.5" x14ac:dyDescent="0.35">
      <c r="A21" s="221" t="s">
        <v>15</v>
      </c>
      <c r="B21" s="94"/>
      <c r="C21" s="94"/>
      <c r="D21" s="94"/>
      <c r="E21" s="116">
        <v>1.5050000000000001</v>
      </c>
      <c r="F21" s="90">
        <v>6.9999999999999951E-2</v>
      </c>
      <c r="G21" s="116">
        <v>0.28500000000000014</v>
      </c>
      <c r="H21" s="90">
        <v>-0.66500000000000004</v>
      </c>
      <c r="I21" s="90">
        <v>-1.4569999999999999</v>
      </c>
      <c r="J21" s="90">
        <v>-1.528</v>
      </c>
      <c r="K21" s="90">
        <v>4.0999999999999925E-2</v>
      </c>
    </row>
    <row r="22" spans="1:11" ht="16.5" x14ac:dyDescent="0.35">
      <c r="A22" s="223" t="s">
        <v>16</v>
      </c>
      <c r="B22" s="226"/>
      <c r="C22" s="226"/>
      <c r="D22" s="226"/>
      <c r="E22" s="117">
        <v>0</v>
      </c>
      <c r="F22" s="91">
        <v>0</v>
      </c>
      <c r="G22" s="117">
        <v>0</v>
      </c>
      <c r="H22" s="91">
        <v>0</v>
      </c>
      <c r="I22" s="91">
        <v>0</v>
      </c>
      <c r="J22" s="91">
        <v>0</v>
      </c>
      <c r="K22" s="91">
        <v>0</v>
      </c>
    </row>
    <row r="23" spans="1:11" ht="16.5" x14ac:dyDescent="0.35">
      <c r="A23" s="227" t="s">
        <v>262</v>
      </c>
      <c r="B23" s="228"/>
      <c r="C23" s="228"/>
      <c r="D23" s="228"/>
      <c r="E23" s="115">
        <f t="shared" ref="E23:K23" si="4">SUM(E20:E22)</f>
        <v>-1.4789999999999892</v>
      </c>
      <c r="F23" s="88">
        <f t="shared" si="4"/>
        <v>3.8490000000000006</v>
      </c>
      <c r="G23" s="115">
        <f t="shared" si="4"/>
        <v>1.4440000000000039</v>
      </c>
      <c r="H23" s="89">
        <f t="shared" si="4"/>
        <v>9.390000000000029</v>
      </c>
      <c r="I23" s="93">
        <f t="shared" si="4"/>
        <v>5.1359999999999824</v>
      </c>
      <c r="J23" s="93">
        <f t="shared" si="4"/>
        <v>3.4900000000000131</v>
      </c>
      <c r="K23" s="93">
        <f t="shared" si="4"/>
        <v>-1.4049999999999954</v>
      </c>
    </row>
    <row r="24" spans="1:11" ht="16.5" x14ac:dyDescent="0.35">
      <c r="A24" s="221" t="s">
        <v>279</v>
      </c>
      <c r="B24" s="94"/>
      <c r="C24" s="94"/>
      <c r="D24" s="94"/>
      <c r="E24" s="116">
        <v>-1.4789999999999905</v>
      </c>
      <c r="F24" s="90">
        <v>3.8490000000000002</v>
      </c>
      <c r="G24" s="116">
        <v>1.4440000000000319</v>
      </c>
      <c r="H24" s="90">
        <v>9.3900000000000254</v>
      </c>
      <c r="I24" s="90">
        <v>5.1359999999999904</v>
      </c>
      <c r="J24" s="90">
        <v>3.490000000000002</v>
      </c>
      <c r="K24" s="90">
        <v>-1.4049999999999989</v>
      </c>
    </row>
    <row r="25" spans="1:11" ht="16.5" x14ac:dyDescent="0.35">
      <c r="A25" s="221" t="s">
        <v>274</v>
      </c>
      <c r="B25" s="94"/>
      <c r="C25" s="94"/>
      <c r="D25" s="94"/>
      <c r="E25" s="116">
        <v>0</v>
      </c>
      <c r="F25" s="90">
        <v>0</v>
      </c>
      <c r="G25" s="116">
        <v>0</v>
      </c>
      <c r="H25" s="90">
        <v>0</v>
      </c>
      <c r="I25" s="90">
        <v>0</v>
      </c>
      <c r="J25" s="90">
        <v>0</v>
      </c>
      <c r="K25" s="90">
        <v>0</v>
      </c>
    </row>
    <row r="26" spans="1:11" ht="16.5" x14ac:dyDescent="0.35">
      <c r="A26" s="259"/>
      <c r="B26" s="259"/>
      <c r="C26" s="259"/>
      <c r="D26" s="259"/>
      <c r="E26" s="299"/>
      <c r="F26" s="300"/>
      <c r="G26" s="299"/>
      <c r="H26" s="300"/>
      <c r="I26" s="300"/>
      <c r="J26" s="300"/>
      <c r="K26" s="300"/>
    </row>
    <row r="27" spans="1:11" ht="16.5" x14ac:dyDescent="0.35">
      <c r="A27" s="257" t="s">
        <v>148</v>
      </c>
      <c r="B27" s="94"/>
      <c r="C27" s="94"/>
      <c r="D27" s="94"/>
      <c r="E27" s="116">
        <v>-0.75377399999999994</v>
      </c>
      <c r="F27" s="90">
        <v>0</v>
      </c>
      <c r="G27" s="116">
        <v>-1.559774</v>
      </c>
      <c r="H27" s="90">
        <v>-0.253</v>
      </c>
      <c r="I27" s="90">
        <v>0</v>
      </c>
      <c r="J27" s="90">
        <v>0</v>
      </c>
      <c r="K27" s="90">
        <v>0</v>
      </c>
    </row>
    <row r="28" spans="1:11" ht="16.5" x14ac:dyDescent="0.35">
      <c r="A28" s="258" t="s">
        <v>273</v>
      </c>
      <c r="B28" s="259"/>
      <c r="C28" s="259"/>
      <c r="D28" s="259"/>
      <c r="E28" s="297">
        <f t="shared" ref="E28:K28" si="5">E14-E27</f>
        <v>-1.7162259999999891</v>
      </c>
      <c r="F28" s="298">
        <f t="shared" si="5"/>
        <v>3.0480000000000014</v>
      </c>
      <c r="G28" s="297">
        <f t="shared" si="5"/>
        <v>2.829774000000004</v>
      </c>
      <c r="H28" s="298">
        <f t="shared" si="5"/>
        <v>11.294000000000029</v>
      </c>
      <c r="I28" s="298">
        <f t="shared" si="5"/>
        <v>9.634999999999982</v>
      </c>
      <c r="J28" s="298">
        <f t="shared" si="5"/>
        <v>14.130000000000013</v>
      </c>
      <c r="K28" s="298">
        <f t="shared" si="5"/>
        <v>3.4330000000000052</v>
      </c>
    </row>
    <row r="29" spans="1:11" ht="16.5" x14ac:dyDescent="0.35">
      <c r="A29" s="221"/>
      <c r="B29" s="94"/>
      <c r="C29" s="94"/>
      <c r="D29" s="94"/>
      <c r="E29" s="49"/>
      <c r="F29" s="49"/>
      <c r="G29" s="49"/>
      <c r="H29" s="49"/>
      <c r="I29" s="49"/>
      <c r="J29" s="49"/>
      <c r="K29" s="49"/>
    </row>
    <row r="30" spans="1:11" ht="16.5" x14ac:dyDescent="0.35">
      <c r="A30" s="99"/>
      <c r="B30" s="99"/>
      <c r="C30" s="100"/>
      <c r="D30" s="101"/>
      <c r="E30" s="102">
        <v>2015</v>
      </c>
      <c r="F30" s="102">
        <v>2014</v>
      </c>
      <c r="G30" s="102">
        <v>2015</v>
      </c>
      <c r="H30" s="102">
        <v>2014</v>
      </c>
      <c r="I30" s="102">
        <v>2013</v>
      </c>
      <c r="J30" s="102">
        <v>2012</v>
      </c>
      <c r="K30" s="102">
        <v>2011</v>
      </c>
    </row>
    <row r="31" spans="1:11" ht="16.5" x14ac:dyDescent="0.35">
      <c r="A31" s="103"/>
      <c r="B31" s="103"/>
      <c r="C31" s="100"/>
      <c r="D31" s="101"/>
      <c r="E31" s="105" t="s">
        <v>201</v>
      </c>
      <c r="F31" s="105" t="s">
        <v>201</v>
      </c>
      <c r="G31" s="105">
        <v>0</v>
      </c>
      <c r="H31" s="105"/>
      <c r="I31" s="105"/>
      <c r="J31" s="105"/>
      <c r="K31" s="105"/>
    </row>
    <row r="32" spans="1:11" ht="16.5" x14ac:dyDescent="0.35">
      <c r="A32" s="100" t="s">
        <v>259</v>
      </c>
      <c r="B32" s="106"/>
      <c r="C32" s="100"/>
      <c r="D32" s="100"/>
      <c r="E32" s="107"/>
      <c r="F32" s="107"/>
      <c r="G32" s="107"/>
      <c r="H32" s="107"/>
      <c r="I32" s="107"/>
      <c r="J32" s="107"/>
      <c r="K32" s="107"/>
    </row>
    <row r="33" spans="1:11" ht="3" customHeight="1" x14ac:dyDescent="0.35">
      <c r="A33" s="221"/>
      <c r="B33" s="97"/>
      <c r="C33" s="97"/>
      <c r="D33" s="97"/>
      <c r="E33" s="95"/>
      <c r="F33" s="95"/>
      <c r="G33" s="95"/>
      <c r="H33" s="95"/>
      <c r="I33" s="95"/>
      <c r="J33" s="95"/>
      <c r="K33" s="95"/>
    </row>
    <row r="34" spans="1:11" ht="15" customHeight="1" x14ac:dyDescent="0.35">
      <c r="A34" s="221" t="s">
        <v>17</v>
      </c>
      <c r="B34" s="229"/>
      <c r="C34" s="229"/>
      <c r="D34" s="229"/>
      <c r="E34" s="116"/>
      <c r="F34" s="90"/>
      <c r="G34" s="116">
        <v>61.173999999999999</v>
      </c>
      <c r="H34" s="90">
        <v>56.116</v>
      </c>
      <c r="I34" s="90">
        <v>56.112000000000002</v>
      </c>
      <c r="J34" s="90">
        <v>56.201000000000001</v>
      </c>
      <c r="K34" s="90">
        <v>56.152999999999999</v>
      </c>
    </row>
    <row r="35" spans="1:11" ht="15" customHeight="1" x14ac:dyDescent="0.35">
      <c r="A35" s="221" t="s">
        <v>18</v>
      </c>
      <c r="B35" s="222"/>
      <c r="C35" s="222"/>
      <c r="D35" s="222"/>
      <c r="E35" s="116"/>
      <c r="F35" s="90"/>
      <c r="G35" s="116">
        <v>0.85699999999999998</v>
      </c>
      <c r="H35" s="90">
        <v>0.81</v>
      </c>
      <c r="I35" s="90">
        <v>0.78600000000000003</v>
      </c>
      <c r="J35" s="90">
        <v>0.63500000000000001</v>
      </c>
      <c r="K35" s="90">
        <v>0.71799999999999997</v>
      </c>
    </row>
    <row r="36" spans="1:11" ht="15" customHeight="1" x14ac:dyDescent="0.35">
      <c r="A36" s="221" t="s">
        <v>272</v>
      </c>
      <c r="B36" s="222"/>
      <c r="C36" s="222"/>
      <c r="D36" s="222"/>
      <c r="E36" s="116"/>
      <c r="F36" s="90"/>
      <c r="G36" s="116">
        <v>8.83</v>
      </c>
      <c r="H36" s="90">
        <v>8.3669999999999991</v>
      </c>
      <c r="I36" s="90">
        <v>6.8559999999999999</v>
      </c>
      <c r="J36" s="90">
        <v>7.0269999999999992</v>
      </c>
      <c r="K36" s="90">
        <v>6.883</v>
      </c>
    </row>
    <row r="37" spans="1:11" ht="15" customHeight="1" x14ac:dyDescent="0.35">
      <c r="A37" s="221" t="s">
        <v>19</v>
      </c>
      <c r="B37" s="222"/>
      <c r="C37" s="222"/>
      <c r="D37" s="222"/>
      <c r="E37" s="116"/>
      <c r="F37" s="90"/>
      <c r="G37" s="116">
        <v>0</v>
      </c>
      <c r="H37" s="90">
        <v>0</v>
      </c>
      <c r="I37" s="90">
        <v>0</v>
      </c>
      <c r="J37" s="90">
        <v>0</v>
      </c>
      <c r="K37" s="90">
        <v>0</v>
      </c>
    </row>
    <row r="38" spans="1:11" ht="15" customHeight="1" x14ac:dyDescent="0.35">
      <c r="A38" s="223" t="s">
        <v>20</v>
      </c>
      <c r="B38" s="98"/>
      <c r="C38" s="98"/>
      <c r="D38" s="98"/>
      <c r="E38" s="117"/>
      <c r="F38" s="91"/>
      <c r="G38" s="117">
        <v>3.5920000000000001</v>
      </c>
      <c r="H38" s="91">
        <v>2.46</v>
      </c>
      <c r="I38" s="91">
        <v>5.5679999999999996</v>
      </c>
      <c r="J38" s="91">
        <v>1.92</v>
      </c>
      <c r="K38" s="91">
        <v>2.2090000000000001</v>
      </c>
    </row>
    <row r="39" spans="1:11" ht="15" customHeight="1" x14ac:dyDescent="0.35">
      <c r="A39" s="218" t="s">
        <v>21</v>
      </c>
      <c r="B39" s="224"/>
      <c r="C39" s="224"/>
      <c r="D39" s="224"/>
      <c r="E39" s="115"/>
      <c r="F39" s="88"/>
      <c r="G39" s="115">
        <f>SUM(G34:G38)</f>
        <v>74.453000000000003</v>
      </c>
      <c r="H39" s="89">
        <f>SUM(H34:H38)</f>
        <v>67.753</v>
      </c>
      <c r="I39" s="93">
        <f>SUM(I34:I38)</f>
        <v>69.322000000000003</v>
      </c>
      <c r="J39" s="93">
        <f>SUM(J34:J38)</f>
        <v>65.783000000000001</v>
      </c>
      <c r="K39" s="93">
        <f>SUM(K34:K38)</f>
        <v>65.962999999999994</v>
      </c>
    </row>
    <row r="40" spans="1:11" ht="15" customHeight="1" x14ac:dyDescent="0.35">
      <c r="A40" s="221" t="s">
        <v>22</v>
      </c>
      <c r="B40" s="94"/>
      <c r="C40" s="94"/>
      <c r="D40" s="94"/>
      <c r="E40" s="116"/>
      <c r="F40" s="90"/>
      <c r="G40" s="116">
        <v>25.048999999999999</v>
      </c>
      <c r="H40" s="90">
        <v>24.779</v>
      </c>
      <c r="I40" s="90">
        <v>22.660999999999998</v>
      </c>
      <c r="J40" s="90">
        <v>27.407</v>
      </c>
      <c r="K40" s="90">
        <v>24.456</v>
      </c>
    </row>
    <row r="41" spans="1:11" ht="15" customHeight="1" x14ac:dyDescent="0.35">
      <c r="A41" s="221" t="s">
        <v>23</v>
      </c>
      <c r="B41" s="94"/>
      <c r="C41" s="94"/>
      <c r="D41" s="94"/>
      <c r="E41" s="116"/>
      <c r="F41" s="90"/>
      <c r="G41" s="116">
        <v>0.28000000000000003</v>
      </c>
      <c r="H41" s="90">
        <v>0</v>
      </c>
      <c r="I41" s="90">
        <v>0</v>
      </c>
      <c r="J41" s="90">
        <v>0</v>
      </c>
      <c r="K41" s="90">
        <v>0</v>
      </c>
    </row>
    <row r="42" spans="1:11" ht="15" customHeight="1" x14ac:dyDescent="0.35">
      <c r="A42" s="221" t="s">
        <v>24</v>
      </c>
      <c r="B42" s="94"/>
      <c r="C42" s="94"/>
      <c r="D42" s="94"/>
      <c r="E42" s="116"/>
      <c r="F42" s="90"/>
      <c r="G42" s="116">
        <v>26.031999999999996</v>
      </c>
      <c r="H42" s="90">
        <v>32.679000000000002</v>
      </c>
      <c r="I42" s="90">
        <v>32.094999999999999</v>
      </c>
      <c r="J42" s="90">
        <v>36.091000000000001</v>
      </c>
      <c r="K42" s="90">
        <v>30.439</v>
      </c>
    </row>
    <row r="43" spans="1:11" ht="15" customHeight="1" x14ac:dyDescent="0.35">
      <c r="A43" s="221" t="s">
        <v>25</v>
      </c>
      <c r="B43" s="94"/>
      <c r="C43" s="94"/>
      <c r="D43" s="94"/>
      <c r="E43" s="116"/>
      <c r="F43" s="90"/>
      <c r="G43" s="116">
        <v>10.5</v>
      </c>
      <c r="H43" s="90">
        <v>6.9409999999999998</v>
      </c>
      <c r="I43" s="90">
        <v>7.194</v>
      </c>
      <c r="J43" s="90">
        <v>11.531000000000001</v>
      </c>
      <c r="K43" s="90">
        <v>10.85</v>
      </c>
    </row>
    <row r="44" spans="1:11" ht="15" customHeight="1" x14ac:dyDescent="0.35">
      <c r="A44" s="223" t="s">
        <v>26</v>
      </c>
      <c r="B44" s="98"/>
      <c r="C44" s="98"/>
      <c r="D44" s="98"/>
      <c r="E44" s="117"/>
      <c r="F44" s="91"/>
      <c r="G44" s="117">
        <v>0</v>
      </c>
      <c r="H44" s="91">
        <v>0</v>
      </c>
      <c r="I44" s="91">
        <v>0</v>
      </c>
      <c r="J44" s="91">
        <v>0</v>
      </c>
      <c r="K44" s="91">
        <v>0</v>
      </c>
    </row>
    <row r="45" spans="1:11" ht="15" customHeight="1" x14ac:dyDescent="0.35">
      <c r="A45" s="230" t="s">
        <v>27</v>
      </c>
      <c r="B45" s="109"/>
      <c r="C45" s="109"/>
      <c r="D45" s="109"/>
      <c r="E45" s="122"/>
      <c r="F45" s="92"/>
      <c r="G45" s="122">
        <f>SUM(G40:G44)</f>
        <v>61.860999999999997</v>
      </c>
      <c r="H45" s="306">
        <f>SUM(H40:H44)</f>
        <v>64.399000000000001</v>
      </c>
      <c r="I45" s="248">
        <f>SUM(I40:I44)</f>
        <v>61.95</v>
      </c>
      <c r="J45" s="248">
        <f>SUM(J40:J44)</f>
        <v>75.029000000000011</v>
      </c>
      <c r="K45" s="248">
        <f>SUM(K40:K44)</f>
        <v>65.74499999999999</v>
      </c>
    </row>
    <row r="46" spans="1:11" ht="15" customHeight="1" x14ac:dyDescent="0.35">
      <c r="A46" s="218" t="s">
        <v>260</v>
      </c>
      <c r="B46" s="110"/>
      <c r="C46" s="110"/>
      <c r="D46" s="110"/>
      <c r="E46" s="115"/>
      <c r="F46" s="88"/>
      <c r="G46" s="115">
        <f>G39+G45</f>
        <v>136.31399999999999</v>
      </c>
      <c r="H46" s="89">
        <f>H39+H45</f>
        <v>132.15199999999999</v>
      </c>
      <c r="I46" s="93">
        <f>I39+I45</f>
        <v>131.27199999999999</v>
      </c>
      <c r="J46" s="93">
        <f>J39+J45</f>
        <v>140.81200000000001</v>
      </c>
      <c r="K46" s="93">
        <f>K39+K45</f>
        <v>131.70799999999997</v>
      </c>
    </row>
    <row r="47" spans="1:11" ht="15" customHeight="1" x14ac:dyDescent="0.35">
      <c r="A47" s="221" t="s">
        <v>280</v>
      </c>
      <c r="B47" s="94"/>
      <c r="C47" s="94"/>
      <c r="D47" s="94"/>
      <c r="E47" s="116"/>
      <c r="F47" s="90"/>
      <c r="G47" s="116">
        <v>60.993000000000002</v>
      </c>
      <c r="H47" s="90">
        <v>53.363999999999997</v>
      </c>
      <c r="I47" s="90">
        <v>46.287999999999997</v>
      </c>
      <c r="J47" s="90">
        <v>40.822000000000003</v>
      </c>
      <c r="K47" s="90">
        <v>36.075000000000003</v>
      </c>
    </row>
    <row r="48" spans="1:11" ht="15" customHeight="1" x14ac:dyDescent="0.35">
      <c r="A48" s="221" t="s">
        <v>275</v>
      </c>
      <c r="B48" s="94"/>
      <c r="C48" s="94"/>
      <c r="D48" s="94"/>
      <c r="E48" s="116"/>
      <c r="F48" s="90"/>
      <c r="G48" s="116">
        <v>0</v>
      </c>
      <c r="H48" s="90">
        <v>0</v>
      </c>
      <c r="I48" s="90">
        <v>0</v>
      </c>
      <c r="J48" s="90">
        <v>0</v>
      </c>
      <c r="K48" s="90">
        <v>0</v>
      </c>
    </row>
    <row r="49" spans="1:11" ht="15" customHeight="1" x14ac:dyDescent="0.35">
      <c r="A49" s="221" t="s">
        <v>28</v>
      </c>
      <c r="B49" s="94"/>
      <c r="C49" s="94"/>
      <c r="D49" s="94"/>
      <c r="E49" s="116"/>
      <c r="F49" s="90"/>
      <c r="G49" s="116">
        <v>0.185</v>
      </c>
      <c r="H49" s="90">
        <v>0.19600000000000001</v>
      </c>
      <c r="I49" s="90">
        <v>0.21199999999999999</v>
      </c>
      <c r="J49" s="90">
        <v>0.219</v>
      </c>
      <c r="K49" s="90">
        <v>-2.7E-2</v>
      </c>
    </row>
    <row r="50" spans="1:11" ht="15" customHeight="1" x14ac:dyDescent="0.35">
      <c r="A50" s="221" t="s">
        <v>29</v>
      </c>
      <c r="B50" s="94"/>
      <c r="C50" s="94"/>
      <c r="D50" s="94"/>
      <c r="E50" s="116"/>
      <c r="F50" s="90"/>
      <c r="G50" s="116">
        <v>1.3960000000000001</v>
      </c>
      <c r="H50" s="90">
        <v>1.2589999999999999</v>
      </c>
      <c r="I50" s="90">
        <v>1.8320000000000001</v>
      </c>
      <c r="J50" s="90">
        <v>1.9279999999999999</v>
      </c>
      <c r="K50" s="90">
        <v>1.4380000000000002</v>
      </c>
    </row>
    <row r="51" spans="1:11" ht="15" customHeight="1" x14ac:dyDescent="0.35">
      <c r="A51" s="221" t="s">
        <v>30</v>
      </c>
      <c r="B51" s="94"/>
      <c r="C51" s="94"/>
      <c r="D51" s="94"/>
      <c r="E51" s="116"/>
      <c r="F51" s="90"/>
      <c r="G51" s="116">
        <v>49.036999999999999</v>
      </c>
      <c r="H51" s="90">
        <v>49.285000000000004</v>
      </c>
      <c r="I51" s="90">
        <v>55.400999999999996</v>
      </c>
      <c r="J51" s="90">
        <v>63.616</v>
      </c>
      <c r="K51" s="90">
        <v>70.070999999999998</v>
      </c>
    </row>
    <row r="52" spans="1:11" ht="15" customHeight="1" x14ac:dyDescent="0.35">
      <c r="A52" s="221" t="s">
        <v>31</v>
      </c>
      <c r="B52" s="94"/>
      <c r="C52" s="94"/>
      <c r="D52" s="94"/>
      <c r="E52" s="116"/>
      <c r="F52" s="90"/>
      <c r="G52" s="116">
        <v>22.960000000000004</v>
      </c>
      <c r="H52" s="90">
        <v>24.565999999999999</v>
      </c>
      <c r="I52" s="90">
        <v>22.64</v>
      </c>
      <c r="J52" s="90">
        <v>29.003</v>
      </c>
      <c r="K52" s="90">
        <v>22.861000000000001</v>
      </c>
    </row>
    <row r="53" spans="1:11" ht="15" customHeight="1" x14ac:dyDescent="0.35">
      <c r="A53" s="221" t="s">
        <v>32</v>
      </c>
      <c r="B53" s="94"/>
      <c r="C53" s="94"/>
      <c r="D53" s="94"/>
      <c r="E53" s="116"/>
      <c r="F53" s="90"/>
      <c r="G53" s="116">
        <v>1.7430000000000001</v>
      </c>
      <c r="H53" s="90">
        <v>3.4820000000000002</v>
      </c>
      <c r="I53" s="90">
        <v>4.899</v>
      </c>
      <c r="J53" s="90">
        <v>5.2240000000000002</v>
      </c>
      <c r="K53" s="90">
        <v>1.29</v>
      </c>
    </row>
    <row r="54" spans="1:11" ht="15" customHeight="1" x14ac:dyDescent="0.35">
      <c r="A54" s="223" t="s">
        <v>278</v>
      </c>
      <c r="B54" s="98"/>
      <c r="C54" s="98"/>
      <c r="D54" s="98"/>
      <c r="E54" s="117"/>
      <c r="F54" s="91"/>
      <c r="G54" s="117">
        <v>0</v>
      </c>
      <c r="H54" s="91">
        <v>0</v>
      </c>
      <c r="I54" s="91">
        <v>0</v>
      </c>
      <c r="J54" s="91">
        <v>0</v>
      </c>
      <c r="K54" s="91">
        <v>0</v>
      </c>
    </row>
    <row r="55" spans="1:11" ht="15" customHeight="1" x14ac:dyDescent="0.35">
      <c r="A55" s="218" t="s">
        <v>261</v>
      </c>
      <c r="B55" s="110"/>
      <c r="C55" s="110"/>
      <c r="D55" s="110"/>
      <c r="E55" s="115"/>
      <c r="F55" s="88"/>
      <c r="G55" s="115">
        <f>SUM(G47:G54)</f>
        <v>136.31399999999999</v>
      </c>
      <c r="H55" s="89">
        <f>SUM(H47:H54)</f>
        <v>132.15199999999999</v>
      </c>
      <c r="I55" s="93">
        <f>SUM(I47:I54)</f>
        <v>131.27199999999999</v>
      </c>
      <c r="J55" s="93">
        <f>SUM(J47:J54)</f>
        <v>140.81200000000001</v>
      </c>
      <c r="K55" s="93">
        <f>SUM(K47:K54)</f>
        <v>131.708</v>
      </c>
    </row>
    <row r="56" spans="1:11" ht="16.5" x14ac:dyDescent="0.35">
      <c r="A56" s="221"/>
      <c r="B56" s="110"/>
      <c r="C56" s="110"/>
      <c r="D56" s="110"/>
      <c r="E56" s="49"/>
      <c r="F56" s="49"/>
      <c r="G56" s="49"/>
      <c r="H56" s="49"/>
      <c r="I56" s="49"/>
      <c r="J56" s="49"/>
      <c r="K56" s="49"/>
    </row>
    <row r="57" spans="1:11" ht="16.5" x14ac:dyDescent="0.35">
      <c r="A57" s="108"/>
      <c r="B57" s="99"/>
      <c r="C57" s="101"/>
      <c r="D57" s="101"/>
      <c r="E57" s="102">
        <v>2015</v>
      </c>
      <c r="F57" s="102">
        <v>2014</v>
      </c>
      <c r="G57" s="102">
        <v>2015</v>
      </c>
      <c r="H57" s="102">
        <v>2014</v>
      </c>
      <c r="I57" s="102">
        <v>2013</v>
      </c>
      <c r="J57" s="102">
        <v>2012</v>
      </c>
      <c r="K57" s="102">
        <v>2011</v>
      </c>
    </row>
    <row r="58" spans="1:11" ht="16.5" x14ac:dyDescent="0.35">
      <c r="A58" s="103"/>
      <c r="B58" s="103"/>
      <c r="C58" s="101"/>
      <c r="D58" s="101"/>
      <c r="E58" s="105" t="s">
        <v>201</v>
      </c>
      <c r="F58" s="105" t="s">
        <v>201</v>
      </c>
      <c r="G58" s="105">
        <v>0</v>
      </c>
      <c r="H58" s="105"/>
      <c r="I58" s="105"/>
      <c r="J58" s="105"/>
      <c r="K58" s="105"/>
    </row>
    <row r="59" spans="1:11" ht="16.5" x14ac:dyDescent="0.35">
      <c r="A59" s="100" t="s">
        <v>277</v>
      </c>
      <c r="B59" s="106"/>
      <c r="C59" s="100"/>
      <c r="D59" s="100"/>
      <c r="E59" s="107"/>
      <c r="F59" s="107"/>
      <c r="G59" s="107"/>
      <c r="H59" s="107"/>
      <c r="I59" s="107"/>
      <c r="J59" s="107"/>
      <c r="K59" s="107"/>
    </row>
    <row r="60" spans="1:11" ht="3" customHeight="1" x14ac:dyDescent="0.35">
      <c r="A60" s="221"/>
      <c r="B60" s="97"/>
      <c r="C60" s="97"/>
      <c r="D60" s="97"/>
      <c r="E60" s="95"/>
      <c r="F60" s="95"/>
      <c r="G60" s="95"/>
      <c r="H60" s="95"/>
      <c r="I60" s="95"/>
      <c r="J60" s="95"/>
      <c r="K60" s="95"/>
    </row>
    <row r="61" spans="1:11" ht="34.9" customHeight="1" x14ac:dyDescent="0.35">
      <c r="A61" s="231" t="s">
        <v>33</v>
      </c>
      <c r="B61" s="231"/>
      <c r="C61" s="231"/>
      <c r="D61" s="231"/>
      <c r="E61" s="116">
        <v>-2.9689999999999896</v>
      </c>
      <c r="F61" s="90">
        <v>2.5949999999999989</v>
      </c>
      <c r="G61" s="116">
        <v>-0.10299999999997</v>
      </c>
      <c r="H61" s="90">
        <v>9.141000000000016</v>
      </c>
      <c r="I61" s="90">
        <v>7.5469999999999935</v>
      </c>
      <c r="J61" s="90">
        <v>10.556000000000001</v>
      </c>
      <c r="K61" s="90">
        <v>1.2650000000000028</v>
      </c>
    </row>
    <row r="62" spans="1:11" ht="15" customHeight="1" x14ac:dyDescent="0.35">
      <c r="A62" s="232" t="s">
        <v>34</v>
      </c>
      <c r="B62" s="232"/>
      <c r="C62" s="233"/>
      <c r="D62" s="233"/>
      <c r="E62" s="117">
        <v>3.8109999999999991</v>
      </c>
      <c r="F62" s="91">
        <v>-0.86499999999999932</v>
      </c>
      <c r="G62" s="117">
        <v>7.508</v>
      </c>
      <c r="H62" s="91">
        <v>-0.39699999999999985</v>
      </c>
      <c r="I62" s="91">
        <v>-0.16400000000000015</v>
      </c>
      <c r="J62" s="91">
        <v>-0.94599999999999929</v>
      </c>
      <c r="K62" s="91">
        <v>3.2759999999999998</v>
      </c>
    </row>
    <row r="63" spans="1:11" ht="15" customHeight="1" x14ac:dyDescent="0.35">
      <c r="A63" s="293" t="s">
        <v>35</v>
      </c>
      <c r="B63" s="234"/>
      <c r="C63" s="235"/>
      <c r="D63" s="235"/>
      <c r="E63" s="249">
        <f t="shared" ref="E63:K63" si="6">SUM(E61:E62)</f>
        <v>0.84200000000000941</v>
      </c>
      <c r="F63" s="88">
        <f t="shared" si="6"/>
        <v>1.7299999999999995</v>
      </c>
      <c r="G63" s="115">
        <f t="shared" si="6"/>
        <v>7.4050000000000296</v>
      </c>
      <c r="H63" s="89">
        <f t="shared" si="6"/>
        <v>8.7440000000000158</v>
      </c>
      <c r="I63" s="93">
        <f t="shared" si="6"/>
        <v>7.3829999999999938</v>
      </c>
      <c r="J63" s="93">
        <f t="shared" si="6"/>
        <v>9.6100000000000012</v>
      </c>
      <c r="K63" s="93">
        <f t="shared" si="6"/>
        <v>4.5410000000000021</v>
      </c>
    </row>
    <row r="64" spans="1:11" ht="15" customHeight="1" x14ac:dyDescent="0.35">
      <c r="A64" s="231" t="s">
        <v>270</v>
      </c>
      <c r="B64" s="231"/>
      <c r="C64" s="94"/>
      <c r="D64" s="94"/>
      <c r="E64" s="116">
        <v>-1.1930000000000001</v>
      </c>
      <c r="F64" s="90">
        <v>-0.71400000000000008</v>
      </c>
      <c r="G64" s="116">
        <v>-2.6180000000000003</v>
      </c>
      <c r="H64" s="90">
        <v>-3.6840000000000002</v>
      </c>
      <c r="I64" s="90">
        <v>-2.9749999999999996</v>
      </c>
      <c r="J64" s="90">
        <v>-2.4670000000000001</v>
      </c>
      <c r="K64" s="90">
        <v>-1.1259999999999999</v>
      </c>
    </row>
    <row r="65" spans="1:12" ht="15" customHeight="1" x14ac:dyDescent="0.35">
      <c r="A65" s="232" t="s">
        <v>271</v>
      </c>
      <c r="B65" s="232"/>
      <c r="C65" s="98"/>
      <c r="D65" s="98"/>
      <c r="E65" s="117">
        <v>6.2E-2</v>
      </c>
      <c r="F65" s="91">
        <v>4.3999999999999997E-2</v>
      </c>
      <c r="G65" s="117">
        <v>0.156</v>
      </c>
      <c r="H65" s="91">
        <v>9.4E-2</v>
      </c>
      <c r="I65" s="91">
        <v>6.5000000000000002E-2</v>
      </c>
      <c r="J65" s="91">
        <v>8.1000000000000003E-2</v>
      </c>
      <c r="K65" s="91">
        <v>0</v>
      </c>
    </row>
    <row r="66" spans="1:12" ht="15" customHeight="1" x14ac:dyDescent="0.35">
      <c r="A66" s="236" t="s">
        <v>276</v>
      </c>
      <c r="B66" s="236"/>
      <c r="C66" s="237"/>
      <c r="D66" s="237"/>
      <c r="E66" s="249">
        <f t="shared" ref="E66:K66" si="7">SUM(E63:E65)</f>
        <v>-0.28899999999999065</v>
      </c>
      <c r="F66" s="88">
        <f t="shared" si="7"/>
        <v>1.0599999999999996</v>
      </c>
      <c r="G66" s="115">
        <f t="shared" si="7"/>
        <v>4.9430000000000289</v>
      </c>
      <c r="H66" s="89">
        <f t="shared" si="7"/>
        <v>5.1540000000000159</v>
      </c>
      <c r="I66" s="93">
        <f t="shared" si="7"/>
        <v>4.4729999999999945</v>
      </c>
      <c r="J66" s="93">
        <f t="shared" si="7"/>
        <v>7.2240000000000011</v>
      </c>
      <c r="K66" s="93">
        <f t="shared" si="7"/>
        <v>3.4150000000000023</v>
      </c>
    </row>
    <row r="67" spans="1:12" ht="15" customHeight="1" x14ac:dyDescent="0.35">
      <c r="A67" s="232" t="s">
        <v>36</v>
      </c>
      <c r="B67" s="232"/>
      <c r="C67" s="238"/>
      <c r="D67" s="238"/>
      <c r="E67" s="117">
        <v>-6.3390000000000004</v>
      </c>
      <c r="F67" s="91">
        <v>0</v>
      </c>
      <c r="G67" s="117">
        <v>-6.3390000000000004</v>
      </c>
      <c r="H67" s="91">
        <v>0</v>
      </c>
      <c r="I67" s="91">
        <v>0</v>
      </c>
      <c r="J67" s="91">
        <v>0</v>
      </c>
      <c r="K67" s="91">
        <v>0</v>
      </c>
    </row>
    <row r="68" spans="1:12" ht="15" customHeight="1" x14ac:dyDescent="0.35">
      <c r="A68" s="293" t="s">
        <v>37</v>
      </c>
      <c r="B68" s="234"/>
      <c r="C68" s="110"/>
      <c r="D68" s="110"/>
      <c r="E68" s="249">
        <f t="shared" ref="E68:K68" si="8">SUM(E66:E67)</f>
        <v>-6.6279999999999912</v>
      </c>
      <c r="F68" s="88">
        <f t="shared" si="8"/>
        <v>1.0599999999999996</v>
      </c>
      <c r="G68" s="115">
        <f t="shared" si="8"/>
        <v>-1.3959999999999715</v>
      </c>
      <c r="H68" s="89">
        <f t="shared" si="8"/>
        <v>5.1540000000000159</v>
      </c>
      <c r="I68" s="93">
        <f t="shared" si="8"/>
        <v>4.4729999999999945</v>
      </c>
      <c r="J68" s="93">
        <f t="shared" si="8"/>
        <v>7.2240000000000011</v>
      </c>
      <c r="K68" s="93">
        <f t="shared" si="8"/>
        <v>3.4150000000000023</v>
      </c>
    </row>
    <row r="69" spans="1:12" ht="15" customHeight="1" x14ac:dyDescent="0.35">
      <c r="A69" s="231" t="s">
        <v>38</v>
      </c>
      <c r="B69" s="231"/>
      <c r="C69" s="94"/>
      <c r="D69" s="94"/>
      <c r="E69" s="116">
        <v>1.2290000000000001</v>
      </c>
      <c r="F69" s="90">
        <v>-0.46700000000000141</v>
      </c>
      <c r="G69" s="116">
        <v>-1.23</v>
      </c>
      <c r="H69" s="90">
        <v>-6.5120000000000005</v>
      </c>
      <c r="I69" s="90">
        <v>-8.3719999999999999</v>
      </c>
      <c r="J69" s="90">
        <v>-6.8250000000000011</v>
      </c>
      <c r="K69" s="90">
        <v>-7.73</v>
      </c>
    </row>
    <row r="70" spans="1:12" ht="15" customHeight="1" x14ac:dyDescent="0.35">
      <c r="A70" s="231" t="s">
        <v>39</v>
      </c>
      <c r="B70" s="231"/>
      <c r="C70" s="94"/>
      <c r="D70" s="94"/>
      <c r="E70" s="116">
        <v>0</v>
      </c>
      <c r="F70" s="90">
        <v>0</v>
      </c>
      <c r="G70" s="116">
        <v>0</v>
      </c>
      <c r="H70" s="90">
        <v>0</v>
      </c>
      <c r="I70" s="90">
        <v>0</v>
      </c>
      <c r="J70" s="90">
        <v>0</v>
      </c>
      <c r="K70" s="90">
        <v>0</v>
      </c>
    </row>
    <row r="71" spans="1:12" ht="15" customHeight="1" x14ac:dyDescent="0.35">
      <c r="A71" s="231" t="s">
        <v>40</v>
      </c>
      <c r="B71" s="231"/>
      <c r="C71" s="94"/>
      <c r="D71" s="94"/>
      <c r="E71" s="116">
        <v>0</v>
      </c>
      <c r="F71" s="90">
        <v>0</v>
      </c>
      <c r="G71" s="116">
        <v>0</v>
      </c>
      <c r="H71" s="90">
        <v>0</v>
      </c>
      <c r="I71" s="90">
        <v>0</v>
      </c>
      <c r="J71" s="90">
        <v>0</v>
      </c>
      <c r="K71" s="90">
        <v>0</v>
      </c>
    </row>
    <row r="72" spans="1:12" ht="15" customHeight="1" x14ac:dyDescent="0.35">
      <c r="A72" s="232" t="s">
        <v>41</v>
      </c>
      <c r="B72" s="232"/>
      <c r="C72" s="98"/>
      <c r="D72" s="98"/>
      <c r="E72" s="117">
        <v>6.0940000000000003</v>
      </c>
      <c r="F72" s="91">
        <v>0</v>
      </c>
      <c r="G72" s="117">
        <v>6.226</v>
      </c>
      <c r="H72" s="91">
        <v>0.8660000000000001</v>
      </c>
      <c r="I72" s="91">
        <v>-3.9E-2</v>
      </c>
      <c r="J72" s="91">
        <v>0</v>
      </c>
      <c r="K72" s="91">
        <v>6</v>
      </c>
    </row>
    <row r="73" spans="1:12" ht="15" customHeight="1" x14ac:dyDescent="0.35">
      <c r="A73" s="317" t="s">
        <v>42</v>
      </c>
      <c r="B73" s="316"/>
      <c r="C73" s="240"/>
      <c r="D73" s="240"/>
      <c r="E73" s="122">
        <f t="shared" ref="E73:K73" si="9">SUM(E69:E72)</f>
        <v>7.3230000000000004</v>
      </c>
      <c r="F73" s="92">
        <f t="shared" si="9"/>
        <v>-0.46700000000000141</v>
      </c>
      <c r="G73" s="122">
        <f t="shared" si="9"/>
        <v>4.9960000000000004</v>
      </c>
      <c r="H73" s="306">
        <f t="shared" si="9"/>
        <v>-5.6460000000000008</v>
      </c>
      <c r="I73" s="282">
        <f t="shared" si="9"/>
        <v>-8.4109999999999996</v>
      </c>
      <c r="J73" s="282">
        <f t="shared" si="9"/>
        <v>-6.8250000000000011</v>
      </c>
      <c r="K73" s="282">
        <f t="shared" si="9"/>
        <v>-1.7300000000000004</v>
      </c>
    </row>
    <row r="74" spans="1:12" ht="15" customHeight="1" x14ac:dyDescent="0.35">
      <c r="A74" s="234" t="s">
        <v>43</v>
      </c>
      <c r="B74" s="234"/>
      <c r="C74" s="110"/>
      <c r="D74" s="110"/>
      <c r="E74" s="249">
        <f t="shared" ref="E74:K74" si="10">SUM(E73+E68)</f>
        <v>0.69500000000000917</v>
      </c>
      <c r="F74" s="88">
        <f t="shared" si="10"/>
        <v>0.5929999999999982</v>
      </c>
      <c r="G74" s="115">
        <f t="shared" si="10"/>
        <v>3.600000000000029</v>
      </c>
      <c r="H74" s="89">
        <f t="shared" si="10"/>
        <v>-0.49199999999998489</v>
      </c>
      <c r="I74" s="93">
        <f t="shared" si="10"/>
        <v>-3.9380000000000051</v>
      </c>
      <c r="J74" s="93">
        <f t="shared" si="10"/>
        <v>0.39900000000000002</v>
      </c>
      <c r="K74" s="93">
        <f t="shared" si="10"/>
        <v>1.6850000000000018</v>
      </c>
    </row>
    <row r="75" spans="1:12" ht="15" customHeight="1" x14ac:dyDescent="0.35">
      <c r="A75" s="232" t="s">
        <v>234</v>
      </c>
      <c r="B75" s="232"/>
      <c r="C75" s="98"/>
      <c r="D75" s="98"/>
      <c r="E75" s="117">
        <v>0</v>
      </c>
      <c r="F75" s="91">
        <v>0</v>
      </c>
      <c r="G75" s="117">
        <v>0</v>
      </c>
      <c r="H75" s="91">
        <v>1.3</v>
      </c>
      <c r="I75" s="91">
        <v>0</v>
      </c>
      <c r="J75" s="91">
        <v>0</v>
      </c>
      <c r="K75" s="91">
        <v>0</v>
      </c>
      <c r="L75" s="286"/>
    </row>
    <row r="76" spans="1:12" ht="15" customHeight="1" x14ac:dyDescent="0.35">
      <c r="A76" s="293" t="s">
        <v>235</v>
      </c>
      <c r="B76" s="237"/>
      <c r="C76" s="110"/>
      <c r="D76" s="110"/>
      <c r="E76" s="249">
        <f t="shared" ref="E76:K76" si="11">SUM(E74:E75)</f>
        <v>0.69500000000000917</v>
      </c>
      <c r="F76" s="88">
        <f t="shared" si="11"/>
        <v>0.5929999999999982</v>
      </c>
      <c r="G76" s="115">
        <f t="shared" si="11"/>
        <v>3.600000000000029</v>
      </c>
      <c r="H76" s="89">
        <f t="shared" si="11"/>
        <v>0.80800000000001515</v>
      </c>
      <c r="I76" s="93">
        <f t="shared" si="11"/>
        <v>-3.9380000000000051</v>
      </c>
      <c r="J76" s="93">
        <f t="shared" si="11"/>
        <v>0.39900000000000002</v>
      </c>
      <c r="K76" s="93">
        <f t="shared" si="11"/>
        <v>1.6850000000000018</v>
      </c>
    </row>
    <row r="77" spans="1:12" ht="16.5" x14ac:dyDescent="0.35">
      <c r="A77" s="221"/>
      <c r="B77" s="110"/>
      <c r="C77" s="110"/>
      <c r="D77" s="110"/>
      <c r="E77" s="111"/>
      <c r="F77" s="111"/>
      <c r="G77" s="111"/>
      <c r="H77" s="111"/>
      <c r="I77" s="111"/>
      <c r="J77" s="111"/>
      <c r="K77" s="111"/>
    </row>
    <row r="78" spans="1:12" ht="16.5" x14ac:dyDescent="0.35">
      <c r="A78" s="108"/>
      <c r="B78" s="99"/>
      <c r="C78" s="101"/>
      <c r="D78" s="101"/>
      <c r="E78" s="102">
        <v>2015</v>
      </c>
      <c r="F78" s="102">
        <v>2014</v>
      </c>
      <c r="G78" s="102">
        <v>2015</v>
      </c>
      <c r="H78" s="102">
        <v>2014</v>
      </c>
      <c r="I78" s="102">
        <v>2013</v>
      </c>
      <c r="J78" s="102">
        <v>2012</v>
      </c>
      <c r="K78" s="102">
        <v>2011</v>
      </c>
    </row>
    <row r="79" spans="1:12" ht="16.5" x14ac:dyDescent="0.35">
      <c r="A79" s="103"/>
      <c r="B79" s="103"/>
      <c r="C79" s="101"/>
      <c r="D79" s="101"/>
      <c r="E79" s="102" t="s">
        <v>201</v>
      </c>
      <c r="F79" s="102" t="s">
        <v>201</v>
      </c>
      <c r="G79" s="105">
        <v>0</v>
      </c>
      <c r="H79" s="102"/>
      <c r="I79" s="102"/>
      <c r="J79" s="102"/>
      <c r="K79" s="102"/>
    </row>
    <row r="80" spans="1:12" ht="16.5" x14ac:dyDescent="0.35">
      <c r="A80" s="100" t="s">
        <v>204</v>
      </c>
      <c r="B80" s="106"/>
      <c r="C80" s="100"/>
      <c r="D80" s="100"/>
      <c r="E80" s="104"/>
      <c r="F80" s="104"/>
      <c r="G80" s="104"/>
      <c r="H80" s="104"/>
      <c r="I80" s="104"/>
      <c r="J80" s="104"/>
      <c r="K80" s="104"/>
    </row>
    <row r="81" spans="1:11" ht="1.5" customHeight="1" x14ac:dyDescent="0.35">
      <c r="A81" s="221" t="s">
        <v>46</v>
      </c>
      <c r="B81" s="97"/>
      <c r="C81" s="97"/>
      <c r="D81" s="97"/>
      <c r="E81" s="97"/>
      <c r="F81" s="97"/>
      <c r="G81" s="97"/>
      <c r="H81" s="97"/>
      <c r="I81" s="97"/>
      <c r="J81" s="97"/>
      <c r="K81" s="97"/>
    </row>
    <row r="82" spans="1:11" ht="15" customHeight="1" x14ac:dyDescent="0.35">
      <c r="A82" s="257" t="s">
        <v>44</v>
      </c>
      <c r="B82" s="231"/>
      <c r="C82" s="222"/>
      <c r="D82" s="222"/>
      <c r="E82" s="116">
        <v>-8.3762886597937758</v>
      </c>
      <c r="F82" s="90">
        <v>8.0000000000000036</v>
      </c>
      <c r="G82" s="116">
        <v>1.0112189567723777</v>
      </c>
      <c r="H82" s="90">
        <v>7.636919501431799</v>
      </c>
      <c r="I82" s="90">
        <v>6.737055553613251</v>
      </c>
      <c r="J82" s="90">
        <v>9.100921685699392</v>
      </c>
      <c r="K82" s="90">
        <v>2.8886607653731033</v>
      </c>
    </row>
    <row r="83" spans="1:11" ht="15" customHeight="1" x14ac:dyDescent="0.35">
      <c r="A83" s="221" t="s">
        <v>228</v>
      </c>
      <c r="B83" s="231"/>
      <c r="C83" s="222"/>
      <c r="D83" s="222"/>
      <c r="E83" s="116">
        <v>-5.8200827455235649</v>
      </c>
      <c r="F83" s="90">
        <v>8.0000000000000036</v>
      </c>
      <c r="G83" s="116">
        <v>2.2531662300642572</v>
      </c>
      <c r="H83" s="90">
        <v>7.8119163888389407</v>
      </c>
      <c r="I83" s="90">
        <v>6.737055553613251</v>
      </c>
      <c r="J83" s="90">
        <v>9.100921685699392</v>
      </c>
      <c r="K83" s="90">
        <v>2.8886607653731033</v>
      </c>
    </row>
    <row r="84" spans="1:11" ht="15" customHeight="1" x14ac:dyDescent="0.35">
      <c r="A84" s="221" t="s">
        <v>45</v>
      </c>
      <c r="B84" s="231"/>
      <c r="C84" s="222"/>
      <c r="D84" s="222"/>
      <c r="E84" s="116">
        <v>-10.119370591426978</v>
      </c>
      <c r="F84" s="90">
        <v>9.9186351706036735</v>
      </c>
      <c r="G84" s="116">
        <v>0.92283682747968165</v>
      </c>
      <c r="H84" s="90">
        <v>6.9549158216553568</v>
      </c>
      <c r="I84" s="90">
        <v>4.6100059434325038</v>
      </c>
      <c r="J84" s="90">
        <v>3.2320187557565183</v>
      </c>
      <c r="K84" s="90">
        <v>-1.2167210797347687</v>
      </c>
    </row>
    <row r="85" spans="1:11" ht="15" customHeight="1" x14ac:dyDescent="0.35">
      <c r="A85" s="221" t="s">
        <v>46</v>
      </c>
      <c r="B85" s="231"/>
      <c r="C85" s="229"/>
      <c r="D85" s="229"/>
      <c r="E85" s="123" t="s">
        <v>67</v>
      </c>
      <c r="F85" s="76" t="s">
        <v>67</v>
      </c>
      <c r="G85" s="116">
        <v>2.5254247663020748</v>
      </c>
      <c r="H85" s="90">
        <v>18.845582627543898</v>
      </c>
      <c r="I85" s="90">
        <v>11.791987142693122</v>
      </c>
      <c r="J85" s="90">
        <v>9.0770771291467831</v>
      </c>
      <c r="K85" s="90">
        <v>-4</v>
      </c>
    </row>
    <row r="86" spans="1:11" ht="15" customHeight="1" x14ac:dyDescent="0.35">
      <c r="A86" s="221" t="s">
        <v>47</v>
      </c>
      <c r="B86" s="231"/>
      <c r="C86" s="229"/>
      <c r="D86" s="229"/>
      <c r="E86" s="123" t="s">
        <v>67</v>
      </c>
      <c r="F86" s="76" t="s">
        <v>67</v>
      </c>
      <c r="G86" s="116">
        <v>2.9118558152633112</v>
      </c>
      <c r="H86" s="90">
        <v>12.252254012288404</v>
      </c>
      <c r="I86" s="90">
        <v>9.7222087742910102</v>
      </c>
      <c r="J86" s="90">
        <v>13.585038144760315</v>
      </c>
      <c r="K86" s="90">
        <v>4.2</v>
      </c>
    </row>
    <row r="87" spans="1:11" ht="15" customHeight="1" x14ac:dyDescent="0.35">
      <c r="A87" s="221" t="s">
        <v>48</v>
      </c>
      <c r="B87" s="231"/>
      <c r="C87" s="222"/>
      <c r="D87" s="222"/>
      <c r="E87" s="124" t="s">
        <v>67</v>
      </c>
      <c r="F87" s="78" t="s">
        <v>67</v>
      </c>
      <c r="G87" s="113">
        <v>44.744486993265539</v>
      </c>
      <c r="H87" s="48">
        <v>40.380773654579606</v>
      </c>
      <c r="I87" s="48">
        <v>35.261137180815389</v>
      </c>
      <c r="J87" s="48">
        <v>28.990426952248399</v>
      </c>
      <c r="K87" s="48">
        <v>27.390135754851645</v>
      </c>
    </row>
    <row r="88" spans="1:11" ht="15" customHeight="1" x14ac:dyDescent="0.35">
      <c r="A88" s="221" t="s">
        <v>49</v>
      </c>
      <c r="B88" s="231"/>
      <c r="C88" s="222"/>
      <c r="D88" s="222"/>
      <c r="E88" s="125" t="s">
        <v>67</v>
      </c>
      <c r="F88" s="80" t="s">
        <v>67</v>
      </c>
      <c r="G88" s="116">
        <v>38.442</v>
      </c>
      <c r="H88" s="90">
        <v>42.54</v>
      </c>
      <c r="I88" s="90">
        <v>48.418999999999997</v>
      </c>
      <c r="J88" s="90">
        <v>52.304000000000002</v>
      </c>
      <c r="K88" s="48">
        <v>59.193999999999996</v>
      </c>
    </row>
    <row r="89" spans="1:11" ht="15" customHeight="1" x14ac:dyDescent="0.35">
      <c r="A89" s="221" t="s">
        <v>50</v>
      </c>
      <c r="B89" s="231"/>
      <c r="C89" s="94"/>
      <c r="D89" s="94"/>
      <c r="E89" s="126" t="s">
        <v>67</v>
      </c>
      <c r="F89" s="82" t="s">
        <v>67</v>
      </c>
      <c r="G89" s="116">
        <v>0.80701064056531091</v>
      </c>
      <c r="H89" s="90">
        <v>0.92723558953601637</v>
      </c>
      <c r="I89" s="90">
        <v>1.2014561009332874</v>
      </c>
      <c r="J89" s="90">
        <v>1.5637401401205226</v>
      </c>
      <c r="K89" s="90">
        <v>1.9416216216216213</v>
      </c>
    </row>
    <row r="90" spans="1:11" ht="15" customHeight="1" x14ac:dyDescent="0.35">
      <c r="A90" s="223" t="s">
        <v>51</v>
      </c>
      <c r="B90" s="232"/>
      <c r="C90" s="98"/>
      <c r="D90" s="98"/>
      <c r="E90" s="254" t="s">
        <v>67</v>
      </c>
      <c r="F90" s="255" t="s">
        <v>67</v>
      </c>
      <c r="G90" s="128">
        <v>694</v>
      </c>
      <c r="H90" s="48">
        <v>693</v>
      </c>
      <c r="I90" s="48">
        <v>673</v>
      </c>
      <c r="J90" s="48">
        <v>636</v>
      </c>
      <c r="K90" s="48">
        <v>608</v>
      </c>
    </row>
    <row r="91" spans="1:11" ht="16.5" x14ac:dyDescent="0.35">
      <c r="A91" s="225">
        <v>0</v>
      </c>
      <c r="B91" s="96"/>
      <c r="C91" s="96"/>
      <c r="D91" s="96"/>
      <c r="E91" s="96"/>
      <c r="F91" s="96"/>
      <c r="G91" s="96"/>
      <c r="H91" s="96"/>
      <c r="I91" s="96"/>
      <c r="J91" s="96"/>
      <c r="K91" s="96"/>
    </row>
    <row r="92" spans="1:11" ht="16.5" x14ac:dyDescent="0.35">
      <c r="A92" s="225">
        <v>0</v>
      </c>
      <c r="B92" s="241"/>
      <c r="C92" s="241"/>
      <c r="D92" s="241"/>
      <c r="E92" s="241"/>
      <c r="F92" s="241"/>
      <c r="G92" s="241"/>
      <c r="H92" s="241"/>
      <c r="I92" s="241"/>
      <c r="J92" s="241"/>
      <c r="K92" s="241"/>
    </row>
    <row r="93" spans="1:11" ht="16.5" x14ac:dyDescent="0.35">
      <c r="A93" s="225"/>
      <c r="B93" s="241"/>
      <c r="C93" s="241"/>
      <c r="D93" s="241"/>
      <c r="E93" s="241"/>
      <c r="F93" s="241"/>
      <c r="G93" s="241"/>
      <c r="H93" s="241"/>
      <c r="I93" s="241"/>
      <c r="J93" s="241"/>
      <c r="K93" s="241"/>
    </row>
    <row r="94" spans="1:11" ht="16.5" x14ac:dyDescent="0.35">
      <c r="A94" s="242"/>
      <c r="B94" s="242"/>
      <c r="C94" s="242"/>
      <c r="D94" s="242"/>
      <c r="E94" s="242"/>
      <c r="F94" s="242"/>
      <c r="G94" s="242"/>
      <c r="H94" s="242"/>
      <c r="I94" s="242"/>
      <c r="J94" s="242"/>
      <c r="K94" s="242"/>
    </row>
    <row r="95" spans="1:11" x14ac:dyDescent="0.25">
      <c r="C95" s="246"/>
      <c r="E95" s="213"/>
      <c r="F95" s="213"/>
      <c r="G95" s="213"/>
      <c r="H95" s="213"/>
      <c r="I95" s="213"/>
      <c r="J95" s="213"/>
      <c r="K95" s="213"/>
    </row>
    <row r="96" spans="1:11" x14ac:dyDescent="0.25">
      <c r="C96" s="35"/>
      <c r="E96" s="213"/>
      <c r="F96" s="213"/>
      <c r="G96" s="213"/>
      <c r="H96" s="213"/>
      <c r="I96" s="213"/>
      <c r="J96" s="213"/>
      <c r="K96" s="213"/>
    </row>
    <row r="97" spans="1:11" ht="16.5" x14ac:dyDescent="0.35">
      <c r="A97" s="242"/>
      <c r="B97" s="242"/>
      <c r="C97" s="242"/>
      <c r="D97" s="242"/>
      <c r="E97" s="242"/>
      <c r="F97" s="242"/>
      <c r="G97" s="242"/>
      <c r="H97" s="242"/>
      <c r="I97" s="242"/>
      <c r="J97" s="242"/>
      <c r="K97" s="242"/>
    </row>
    <row r="98" spans="1:11" ht="16.5" x14ac:dyDescent="0.35">
      <c r="A98" s="242"/>
      <c r="B98" s="242"/>
      <c r="C98" s="242"/>
      <c r="D98" s="242"/>
      <c r="E98" s="242"/>
      <c r="F98" s="242"/>
      <c r="G98" s="242"/>
      <c r="H98" s="242"/>
      <c r="I98" s="242"/>
      <c r="J98" s="242"/>
      <c r="K98" s="242"/>
    </row>
    <row r="99" spans="1:11" ht="16.5" x14ac:dyDescent="0.35">
      <c r="A99" s="242"/>
      <c r="B99" s="242"/>
      <c r="C99" s="242"/>
      <c r="D99" s="242"/>
      <c r="E99" s="242"/>
      <c r="F99" s="242"/>
      <c r="G99" s="242"/>
      <c r="H99" s="242"/>
      <c r="I99" s="242"/>
      <c r="J99" s="242"/>
      <c r="K99" s="242"/>
    </row>
    <row r="100" spans="1:11" ht="16.5" x14ac:dyDescent="0.35">
      <c r="A100" s="242"/>
      <c r="B100" s="242"/>
      <c r="C100" s="242"/>
      <c r="D100" s="242"/>
      <c r="E100" s="242"/>
      <c r="F100" s="242"/>
      <c r="G100" s="242"/>
      <c r="H100" s="242"/>
      <c r="I100" s="242"/>
      <c r="J100" s="242"/>
      <c r="K100" s="242"/>
    </row>
    <row r="101" spans="1:11" x14ac:dyDescent="0.25">
      <c r="A101" s="243"/>
      <c r="B101" s="243"/>
      <c r="C101" s="243"/>
      <c r="D101" s="243"/>
      <c r="E101" s="243"/>
      <c r="F101" s="243"/>
      <c r="G101" s="243"/>
      <c r="H101" s="243"/>
      <c r="I101" s="243"/>
      <c r="J101" s="243"/>
      <c r="K101" s="243"/>
    </row>
    <row r="102" spans="1:11" x14ac:dyDescent="0.25">
      <c r="A102" s="243"/>
      <c r="B102" s="243"/>
      <c r="C102" s="243"/>
      <c r="D102" s="243"/>
      <c r="E102" s="243"/>
      <c r="F102" s="243"/>
      <c r="G102" s="243"/>
      <c r="H102" s="243"/>
      <c r="I102" s="243"/>
      <c r="J102" s="243"/>
      <c r="K102" s="243"/>
    </row>
    <row r="103" spans="1:11" x14ac:dyDescent="0.25">
      <c r="A103" s="243"/>
      <c r="B103" s="243"/>
      <c r="C103" s="243"/>
      <c r="D103" s="243"/>
      <c r="E103" s="243"/>
      <c r="F103" s="243"/>
      <c r="G103" s="243"/>
      <c r="H103" s="243"/>
      <c r="I103" s="243"/>
      <c r="J103" s="243"/>
      <c r="K103" s="243"/>
    </row>
    <row r="104" spans="1:11" x14ac:dyDescent="0.25">
      <c r="A104" s="243"/>
      <c r="B104" s="243"/>
      <c r="C104" s="243"/>
      <c r="D104" s="243"/>
      <c r="E104" s="243"/>
      <c r="F104" s="243"/>
      <c r="G104" s="243"/>
      <c r="H104" s="243"/>
      <c r="I104" s="243"/>
      <c r="J104" s="243"/>
      <c r="K104" s="243"/>
    </row>
    <row r="105" spans="1:11" x14ac:dyDescent="0.25">
      <c r="A105" s="243"/>
      <c r="B105" s="243"/>
      <c r="C105" s="243"/>
      <c r="D105" s="243"/>
      <c r="E105" s="243"/>
      <c r="F105" s="243"/>
      <c r="G105" s="243"/>
      <c r="H105" s="243"/>
      <c r="I105" s="243"/>
      <c r="J105" s="243"/>
      <c r="K105" s="243"/>
    </row>
    <row r="106" spans="1:11" x14ac:dyDescent="0.25">
      <c r="A106" s="213"/>
      <c r="B106" s="213"/>
      <c r="C106" s="213"/>
      <c r="D106" s="213"/>
      <c r="E106" s="213"/>
      <c r="F106" s="213"/>
      <c r="G106" s="213"/>
      <c r="H106" s="213"/>
      <c r="I106" s="213"/>
      <c r="J106" s="213"/>
      <c r="K106" s="213"/>
    </row>
    <row r="107" spans="1:11" x14ac:dyDescent="0.25">
      <c r="A107" s="213"/>
      <c r="B107" s="213"/>
      <c r="C107" s="213"/>
      <c r="D107" s="213"/>
      <c r="E107" s="213"/>
      <c r="F107" s="213"/>
      <c r="G107" s="213"/>
      <c r="H107" s="213"/>
      <c r="I107" s="213"/>
      <c r="J107" s="213"/>
      <c r="K107" s="213"/>
    </row>
    <row r="108" spans="1:11" x14ac:dyDescent="0.25">
      <c r="A108" s="213"/>
      <c r="B108" s="213"/>
      <c r="C108" s="213"/>
      <c r="D108" s="213"/>
      <c r="E108" s="213"/>
      <c r="F108" s="213"/>
      <c r="G108" s="213"/>
      <c r="H108" s="213"/>
      <c r="I108" s="213"/>
      <c r="J108" s="213"/>
      <c r="K108" s="213"/>
    </row>
    <row r="109" spans="1:11" x14ac:dyDescent="0.25">
      <c r="A109" s="213"/>
      <c r="B109" s="213"/>
      <c r="C109" s="213"/>
      <c r="D109" s="213"/>
      <c r="E109" s="213"/>
      <c r="F109" s="213"/>
      <c r="G109" s="213"/>
      <c r="H109" s="213"/>
      <c r="I109" s="213"/>
      <c r="J109" s="213"/>
      <c r="K109" s="213"/>
    </row>
    <row r="110" spans="1:11" x14ac:dyDescent="0.25">
      <c r="A110" s="213"/>
      <c r="B110" s="213"/>
      <c r="C110" s="213"/>
      <c r="D110" s="213"/>
      <c r="E110" s="213"/>
      <c r="F110" s="213"/>
      <c r="G110" s="213"/>
      <c r="H110" s="213"/>
      <c r="I110" s="213"/>
      <c r="J110" s="213"/>
      <c r="K110" s="213"/>
    </row>
    <row r="111" spans="1:11" x14ac:dyDescent="0.25">
      <c r="A111" s="213"/>
      <c r="B111" s="213"/>
      <c r="C111" s="213"/>
      <c r="D111" s="213"/>
      <c r="E111" s="213"/>
      <c r="F111" s="213"/>
      <c r="G111" s="213"/>
      <c r="H111" s="213"/>
      <c r="I111" s="213"/>
      <c r="J111" s="213"/>
      <c r="K111" s="213"/>
    </row>
    <row r="112" spans="1:11" x14ac:dyDescent="0.25">
      <c r="A112" s="213"/>
      <c r="B112" s="213"/>
      <c r="C112" s="213"/>
      <c r="D112" s="213"/>
      <c r="E112" s="213"/>
      <c r="F112" s="213"/>
      <c r="G112" s="213"/>
      <c r="H112" s="213"/>
      <c r="I112" s="213"/>
      <c r="J112" s="213"/>
      <c r="K112" s="213"/>
    </row>
    <row r="113" spans="1:11" x14ac:dyDescent="0.25">
      <c r="A113" s="213"/>
      <c r="B113" s="213"/>
      <c r="C113" s="213"/>
      <c r="D113" s="213"/>
      <c r="E113" s="213"/>
      <c r="F113" s="213"/>
      <c r="G113" s="213"/>
      <c r="H113" s="213"/>
      <c r="I113" s="213"/>
      <c r="J113" s="213"/>
      <c r="K113" s="213"/>
    </row>
    <row r="114" spans="1:11" x14ac:dyDescent="0.25">
      <c r="A114" s="213"/>
      <c r="B114" s="213"/>
      <c r="C114" s="213"/>
      <c r="D114" s="213"/>
      <c r="E114" s="213"/>
      <c r="F114" s="213"/>
      <c r="G114" s="213"/>
      <c r="H114" s="213"/>
      <c r="I114" s="213"/>
      <c r="J114" s="213"/>
      <c r="K114" s="213"/>
    </row>
    <row r="115" spans="1:11" x14ac:dyDescent="0.25">
      <c r="A115" s="213"/>
      <c r="B115" s="213"/>
      <c r="C115" s="213"/>
      <c r="D115" s="213"/>
      <c r="E115" s="213"/>
      <c r="F115" s="213"/>
      <c r="G115" s="213"/>
      <c r="H115" s="213"/>
      <c r="I115" s="213"/>
      <c r="J115" s="213"/>
      <c r="K115" s="213"/>
    </row>
    <row r="116" spans="1:11" x14ac:dyDescent="0.25">
      <c r="A116" s="213"/>
      <c r="B116" s="213"/>
      <c r="C116" s="213"/>
      <c r="D116" s="213"/>
      <c r="E116" s="213"/>
      <c r="F116" s="213"/>
      <c r="G116" s="213"/>
      <c r="H116" s="213"/>
      <c r="I116" s="213"/>
      <c r="J116" s="213"/>
      <c r="K116" s="213"/>
    </row>
    <row r="117" spans="1:11" x14ac:dyDescent="0.25">
      <c r="A117" s="213"/>
      <c r="B117" s="213"/>
      <c r="C117" s="213"/>
      <c r="D117" s="213"/>
      <c r="E117" s="213"/>
      <c r="F117" s="213"/>
      <c r="G117" s="213"/>
      <c r="H117" s="213"/>
      <c r="I117" s="213"/>
      <c r="J117" s="213"/>
      <c r="K117" s="213"/>
    </row>
    <row r="118" spans="1:11" x14ac:dyDescent="0.25">
      <c r="A118" s="213"/>
      <c r="B118" s="213"/>
      <c r="C118" s="213"/>
      <c r="D118" s="213"/>
      <c r="E118" s="213"/>
      <c r="F118" s="213"/>
      <c r="G118" s="213"/>
      <c r="H118" s="213"/>
      <c r="I118" s="213"/>
      <c r="J118" s="213"/>
      <c r="K118" s="213"/>
    </row>
  </sheetData>
  <mergeCells count="2">
    <mergeCell ref="A1:K1"/>
    <mergeCell ref="A73:B73"/>
  </mergeCells>
  <pageMargins left="0.7" right="0.7" top="0.75" bottom="0.75" header="0.3" footer="0.3"/>
  <pageSetup paperSize="9" scale="53" orientation="portrait" r:id="rId1"/>
  <rowBreaks count="1" manualBreakCount="1">
    <brk id="93" max="11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10"/>
  <sheetViews>
    <sheetView showZeros="0" zoomScaleNormal="100" workbookViewId="0">
      <selection sqref="A1:L1"/>
    </sheetView>
  </sheetViews>
  <sheetFormatPr defaultColWidth="9.140625" defaultRowHeight="15" x14ac:dyDescent="0.25"/>
  <cols>
    <col min="1" max="1" width="26" style="209" customWidth="1"/>
    <col min="2" max="2" width="16" style="209" customWidth="1"/>
    <col min="3" max="3" width="8.28515625" style="209" customWidth="1"/>
    <col min="4" max="4" width="4.85546875" style="209" customWidth="1"/>
    <col min="5" max="12" width="9.7109375" style="209" customWidth="1"/>
    <col min="13" max="13" width="9.140625" style="209"/>
    <col min="14" max="14" width="9.5703125" style="209" bestFit="1" customWidth="1"/>
    <col min="15" max="16384" width="9.140625" style="209"/>
  </cols>
  <sheetData>
    <row r="1" spans="1:14" ht="21" x14ac:dyDescent="0.35">
      <c r="A1" s="314" t="s">
        <v>153</v>
      </c>
      <c r="B1" s="314"/>
      <c r="C1" s="314"/>
      <c r="D1" s="314"/>
      <c r="E1" s="314"/>
      <c r="F1" s="314"/>
      <c r="G1" s="314"/>
      <c r="H1" s="314"/>
      <c r="I1" s="314"/>
      <c r="J1" s="314"/>
      <c r="K1" s="314"/>
      <c r="L1" s="314"/>
    </row>
    <row r="2" spans="1:14" ht="15.95" x14ac:dyDescent="0.5">
      <c r="A2" s="218" t="s">
        <v>126</v>
      </c>
      <c r="B2" s="219"/>
      <c r="C2" s="219"/>
      <c r="D2" s="219"/>
      <c r="E2" s="213"/>
      <c r="F2" s="213"/>
      <c r="G2" s="213"/>
      <c r="H2" s="213"/>
      <c r="I2" s="213"/>
      <c r="J2" s="213"/>
      <c r="K2" s="213"/>
      <c r="L2" s="213"/>
    </row>
    <row r="3" spans="1:14" ht="15.95" x14ac:dyDescent="0.5">
      <c r="A3" s="99"/>
      <c r="B3" s="99"/>
      <c r="C3" s="100"/>
      <c r="D3" s="101"/>
      <c r="E3" s="102">
        <v>2015</v>
      </c>
      <c r="F3" s="102">
        <v>2014</v>
      </c>
      <c r="G3" s="102">
        <v>2015</v>
      </c>
      <c r="H3" s="102">
        <v>2014</v>
      </c>
      <c r="I3" s="102">
        <v>2013</v>
      </c>
      <c r="J3" s="102">
        <v>2012</v>
      </c>
      <c r="K3" s="102">
        <v>2012</v>
      </c>
      <c r="L3" s="102">
        <v>2011</v>
      </c>
      <c r="N3" s="268"/>
    </row>
    <row r="4" spans="1:14" ht="15.95" x14ac:dyDescent="0.5">
      <c r="A4" s="103"/>
      <c r="B4" s="103"/>
      <c r="C4" s="100"/>
      <c r="D4" s="101"/>
      <c r="E4" s="102" t="s">
        <v>201</v>
      </c>
      <c r="F4" s="102" t="s">
        <v>201</v>
      </c>
      <c r="G4" s="102">
        <v>0</v>
      </c>
      <c r="H4" s="102"/>
      <c r="I4" s="102"/>
      <c r="J4" s="102"/>
      <c r="K4" s="102"/>
      <c r="L4" s="102"/>
      <c r="N4" s="210"/>
    </row>
    <row r="5" spans="1:14" ht="15.95" x14ac:dyDescent="0.5">
      <c r="A5" s="100" t="s">
        <v>1</v>
      </c>
      <c r="B5" s="103"/>
      <c r="C5" s="100"/>
      <c r="D5" s="100" t="s">
        <v>202</v>
      </c>
      <c r="E5" s="104" t="s">
        <v>56</v>
      </c>
      <c r="F5" s="104" t="s">
        <v>56</v>
      </c>
      <c r="G5" s="104" t="s">
        <v>56</v>
      </c>
      <c r="H5" s="104" t="s">
        <v>56</v>
      </c>
      <c r="I5" s="104" t="s">
        <v>224</v>
      </c>
      <c r="J5" s="104" t="s">
        <v>263</v>
      </c>
      <c r="K5" s="104"/>
      <c r="L5" s="104"/>
      <c r="N5" s="210"/>
    </row>
    <row r="6" spans="1:14" ht="3.75" customHeight="1" x14ac:dyDescent="0.35">
      <c r="A6" s="97"/>
      <c r="B6" s="97"/>
      <c r="C6" s="97"/>
      <c r="D6" s="97"/>
      <c r="E6" s="97"/>
      <c r="F6" s="97"/>
      <c r="G6" s="97"/>
      <c r="H6" s="97"/>
      <c r="I6" s="97"/>
      <c r="J6" s="97"/>
      <c r="K6" s="97"/>
      <c r="L6" s="97"/>
      <c r="N6" s="210" t="s">
        <v>225</v>
      </c>
    </row>
    <row r="7" spans="1:14" ht="15.95" x14ac:dyDescent="0.5">
      <c r="A7" s="221" t="s">
        <v>2</v>
      </c>
      <c r="B7" s="222"/>
      <c r="C7" s="222"/>
      <c r="D7" s="222"/>
      <c r="E7" s="112">
        <v>1587.636</v>
      </c>
      <c r="F7" s="44">
        <v>1172.5719999999997</v>
      </c>
      <c r="G7" s="112">
        <v>5461.7420000000002</v>
      </c>
      <c r="H7" s="44">
        <v>4466.1109999999999</v>
      </c>
      <c r="I7" s="44">
        <v>3797.154</v>
      </c>
      <c r="J7" s="44">
        <v>2886.0439999999999</v>
      </c>
      <c r="K7" s="44">
        <v>2886.0439999999999</v>
      </c>
      <c r="L7" s="44">
        <v>3089.538</v>
      </c>
    </row>
    <row r="8" spans="1:14" ht="15.95" x14ac:dyDescent="0.5">
      <c r="A8" s="221" t="s">
        <v>3</v>
      </c>
      <c r="B8" s="94"/>
      <c r="C8" s="94"/>
      <c r="D8" s="94"/>
      <c r="E8" s="113">
        <v>-1523.1820000000002</v>
      </c>
      <c r="F8" s="48">
        <v>-1127.9879999999998</v>
      </c>
      <c r="G8" s="113">
        <v>-5196.8240000000005</v>
      </c>
      <c r="H8" s="48">
        <v>-4260.2940000000008</v>
      </c>
      <c r="I8" s="48">
        <v>-3623.4250000000002</v>
      </c>
      <c r="J8" s="48">
        <v>-2731.259</v>
      </c>
      <c r="K8" s="48">
        <v>-2731.259</v>
      </c>
      <c r="L8" s="48">
        <v>-2953.2239999999997</v>
      </c>
    </row>
    <row r="9" spans="1:14" ht="15.95" x14ac:dyDescent="0.5">
      <c r="A9" s="221" t="s">
        <v>4</v>
      </c>
      <c r="B9" s="94"/>
      <c r="C9" s="94"/>
      <c r="D9" s="94"/>
      <c r="E9" s="113">
        <v>-22.722000000000001</v>
      </c>
      <c r="F9" s="48">
        <v>-18.895999999999994</v>
      </c>
      <c r="G9" s="113">
        <v>-79.272000000000006</v>
      </c>
      <c r="H9" s="48">
        <v>-65.22</v>
      </c>
      <c r="I9" s="48">
        <v>-61.86</v>
      </c>
      <c r="J9" s="48">
        <v>-53.204999999999998</v>
      </c>
      <c r="K9" s="48">
        <v>-53.204999999999998</v>
      </c>
      <c r="L9" s="48">
        <v>-49.23</v>
      </c>
    </row>
    <row r="10" spans="1:14" ht="15.95" x14ac:dyDescent="0.5">
      <c r="A10" s="221" t="s">
        <v>5</v>
      </c>
      <c r="B10" s="94"/>
      <c r="C10" s="94"/>
      <c r="D10" s="94"/>
      <c r="E10" s="113">
        <v>0</v>
      </c>
      <c r="F10" s="48">
        <v>-4.9999999999999975E-3</v>
      </c>
      <c r="G10" s="113">
        <v>7.0000000000000007E-2</v>
      </c>
      <c r="H10" s="48">
        <v>-3.5999999999999997E-2</v>
      </c>
      <c r="I10" s="48">
        <v>0.153</v>
      </c>
      <c r="J10" s="48">
        <v>-0.183</v>
      </c>
      <c r="K10" s="48">
        <v>-0.183</v>
      </c>
      <c r="L10" s="48">
        <v>5.5E-2</v>
      </c>
    </row>
    <row r="11" spans="1:14" ht="15.95" x14ac:dyDescent="0.5">
      <c r="A11" s="223" t="s">
        <v>6</v>
      </c>
      <c r="B11" s="98"/>
      <c r="C11" s="98"/>
      <c r="D11" s="98"/>
      <c r="E11" s="114">
        <v>0</v>
      </c>
      <c r="F11" s="52">
        <v>0</v>
      </c>
      <c r="G11" s="114">
        <v>0</v>
      </c>
      <c r="H11" s="52">
        <v>9.9979999999999993</v>
      </c>
      <c r="I11" s="52">
        <v>0</v>
      </c>
      <c r="J11" s="52">
        <v>0</v>
      </c>
      <c r="K11" s="52">
        <v>0</v>
      </c>
      <c r="L11" s="52">
        <v>0</v>
      </c>
    </row>
    <row r="12" spans="1:14" x14ac:dyDescent="0.35">
      <c r="A12" s="224" t="s">
        <v>7</v>
      </c>
      <c r="B12" s="224"/>
      <c r="C12" s="224"/>
      <c r="D12" s="224"/>
      <c r="E12" s="112">
        <f t="shared" ref="E12:L12" si="0">SUM(E7:E11)</f>
        <v>41.731999999999722</v>
      </c>
      <c r="F12" s="43">
        <f t="shared" si="0"/>
        <v>25.68299999999984</v>
      </c>
      <c r="G12" s="112">
        <f t="shared" si="0"/>
        <v>185.71599999999967</v>
      </c>
      <c r="H12" s="44">
        <f t="shared" si="0"/>
        <v>150.55899999999909</v>
      </c>
      <c r="I12" s="45">
        <f t="shared" si="0"/>
        <v>112.02199999999982</v>
      </c>
      <c r="J12" s="45">
        <f t="shared" si="0"/>
        <v>101.39699999999985</v>
      </c>
      <c r="K12" s="45">
        <f t="shared" si="0"/>
        <v>101.39699999999985</v>
      </c>
      <c r="L12" s="45">
        <f t="shared" si="0"/>
        <v>87.139000000000323</v>
      </c>
    </row>
    <row r="13" spans="1:14" ht="15.95" x14ac:dyDescent="0.5">
      <c r="A13" s="223" t="s">
        <v>132</v>
      </c>
      <c r="B13" s="98"/>
      <c r="C13" s="98"/>
      <c r="D13" s="98"/>
      <c r="E13" s="114">
        <v>-1.621</v>
      </c>
      <c r="F13" s="52">
        <v>-1.06</v>
      </c>
      <c r="G13" s="114">
        <v>-5.2969999999999997</v>
      </c>
      <c r="H13" s="52">
        <v>-4.2930000000000001</v>
      </c>
      <c r="I13" s="52">
        <v>-4.1459999999999999</v>
      </c>
      <c r="J13" s="52">
        <v>-4.0739999999999998</v>
      </c>
      <c r="K13" s="52">
        <v>-4.0739999999999998</v>
      </c>
      <c r="L13" s="52">
        <v>-9.17</v>
      </c>
    </row>
    <row r="14" spans="1:14" x14ac:dyDescent="0.35">
      <c r="A14" s="224" t="s">
        <v>8</v>
      </c>
      <c r="B14" s="224"/>
      <c r="C14" s="224"/>
      <c r="D14" s="224"/>
      <c r="E14" s="112">
        <f t="shared" ref="E14:L14" si="1">SUM(E12:E13)</f>
        <v>40.11099999999972</v>
      </c>
      <c r="F14" s="43">
        <f t="shared" si="1"/>
        <v>24.622999999999841</v>
      </c>
      <c r="G14" s="112">
        <f t="shared" si="1"/>
        <v>180.41899999999967</v>
      </c>
      <c r="H14" s="44">
        <f t="shared" si="1"/>
        <v>146.26599999999908</v>
      </c>
      <c r="I14" s="45">
        <f t="shared" si="1"/>
        <v>107.87599999999982</v>
      </c>
      <c r="J14" s="45">
        <f t="shared" si="1"/>
        <v>97.322999999999851</v>
      </c>
      <c r="K14" s="45">
        <f t="shared" si="1"/>
        <v>97.322999999999851</v>
      </c>
      <c r="L14" s="45">
        <f t="shared" si="1"/>
        <v>77.969000000000321</v>
      </c>
    </row>
    <row r="15" spans="1:14" ht="16.5" x14ac:dyDescent="0.35">
      <c r="A15" s="221" t="s">
        <v>9</v>
      </c>
      <c r="B15" s="225"/>
      <c r="C15" s="225"/>
      <c r="D15" s="225"/>
      <c r="E15" s="113">
        <v>0</v>
      </c>
      <c r="F15" s="48">
        <v>0</v>
      </c>
      <c r="G15" s="113">
        <v>0</v>
      </c>
      <c r="H15" s="48">
        <v>0</v>
      </c>
      <c r="I15" s="48">
        <v>0</v>
      </c>
      <c r="J15" s="48">
        <v>0</v>
      </c>
      <c r="K15" s="48">
        <v>0</v>
      </c>
      <c r="L15" s="48">
        <v>0</v>
      </c>
    </row>
    <row r="16" spans="1:14" ht="16.5" x14ac:dyDescent="0.35">
      <c r="A16" s="223" t="s">
        <v>10</v>
      </c>
      <c r="B16" s="98"/>
      <c r="C16" s="98"/>
      <c r="D16" s="98"/>
      <c r="E16" s="114">
        <v>0</v>
      </c>
      <c r="F16" s="52">
        <v>0</v>
      </c>
      <c r="G16" s="114">
        <v>0</v>
      </c>
      <c r="H16" s="52">
        <v>0</v>
      </c>
      <c r="I16" s="52">
        <v>0</v>
      </c>
      <c r="J16" s="52">
        <v>0</v>
      </c>
      <c r="K16" s="52">
        <v>0</v>
      </c>
      <c r="L16" s="52">
        <v>0</v>
      </c>
    </row>
    <row r="17" spans="1:12" ht="15.75" x14ac:dyDescent="0.25">
      <c r="A17" s="224" t="s">
        <v>11</v>
      </c>
      <c r="B17" s="224"/>
      <c r="C17" s="224"/>
      <c r="D17" s="224"/>
      <c r="E17" s="112">
        <f t="shared" ref="E17:L17" si="2">SUM(E14:E16)</f>
        <v>40.11099999999972</v>
      </c>
      <c r="F17" s="43">
        <f t="shared" si="2"/>
        <v>24.622999999999841</v>
      </c>
      <c r="G17" s="112">
        <f t="shared" si="2"/>
        <v>180.41899999999967</v>
      </c>
      <c r="H17" s="44">
        <f t="shared" si="2"/>
        <v>146.26599999999908</v>
      </c>
      <c r="I17" s="45">
        <f t="shared" si="2"/>
        <v>107.87599999999982</v>
      </c>
      <c r="J17" s="45">
        <f t="shared" si="2"/>
        <v>97.322999999999851</v>
      </c>
      <c r="K17" s="45">
        <f t="shared" si="2"/>
        <v>97.322999999999851</v>
      </c>
      <c r="L17" s="45">
        <f t="shared" si="2"/>
        <v>77.969000000000321</v>
      </c>
    </row>
    <row r="18" spans="1:12" ht="16.5" x14ac:dyDescent="0.35">
      <c r="A18" s="221" t="s">
        <v>12</v>
      </c>
      <c r="B18" s="94"/>
      <c r="C18" s="94"/>
      <c r="D18" s="94"/>
      <c r="E18" s="113">
        <v>1.280999999999999</v>
      </c>
      <c r="F18" s="48">
        <v>-1.1340000000000008</v>
      </c>
      <c r="G18" s="113">
        <v>17.178999999999998</v>
      </c>
      <c r="H18" s="48">
        <v>13.465999999999999</v>
      </c>
      <c r="I18" s="48">
        <v>22.048000000000002</v>
      </c>
      <c r="J18" s="48">
        <v>9.64</v>
      </c>
      <c r="K18" s="48">
        <v>9.64</v>
      </c>
      <c r="L18" s="48">
        <v>12.752000000000001</v>
      </c>
    </row>
    <row r="19" spans="1:12" ht="16.5" x14ac:dyDescent="0.35">
      <c r="A19" s="223" t="s">
        <v>13</v>
      </c>
      <c r="B19" s="98"/>
      <c r="C19" s="98"/>
      <c r="D19" s="98"/>
      <c r="E19" s="114">
        <v>-2.2839999999999994</v>
      </c>
      <c r="F19" s="52">
        <v>-3.2069999999999981</v>
      </c>
      <c r="G19" s="114">
        <v>-11.518999999999998</v>
      </c>
      <c r="H19" s="52">
        <v>-31.531000000000002</v>
      </c>
      <c r="I19" s="52">
        <v>-31.477</v>
      </c>
      <c r="J19" s="52">
        <v>-26.385000000000002</v>
      </c>
      <c r="K19" s="52">
        <v>-12.417</v>
      </c>
      <c r="L19" s="52">
        <v>-14.763999999999999</v>
      </c>
    </row>
    <row r="20" spans="1:12" ht="15.75" x14ac:dyDescent="0.25">
      <c r="A20" s="224" t="s">
        <v>14</v>
      </c>
      <c r="B20" s="224"/>
      <c r="C20" s="224"/>
      <c r="D20" s="224"/>
      <c r="E20" s="112">
        <f t="shared" ref="E20:L20" si="3">SUM(E17:E19)</f>
        <v>39.10799999999972</v>
      </c>
      <c r="F20" s="43">
        <f t="shared" si="3"/>
        <v>20.281999999999844</v>
      </c>
      <c r="G20" s="112">
        <f t="shared" si="3"/>
        <v>186.07899999999967</v>
      </c>
      <c r="H20" s="44">
        <f t="shared" si="3"/>
        <v>128.20099999999908</v>
      </c>
      <c r="I20" s="45">
        <f t="shared" si="3"/>
        <v>98.446999999999804</v>
      </c>
      <c r="J20" s="45">
        <f t="shared" si="3"/>
        <v>80.577999999999847</v>
      </c>
      <c r="K20" s="45">
        <f t="shared" si="3"/>
        <v>94.54599999999985</v>
      </c>
      <c r="L20" s="45">
        <f t="shared" si="3"/>
        <v>75.95700000000032</v>
      </c>
    </row>
    <row r="21" spans="1:12" ht="16.5" x14ac:dyDescent="0.35">
      <c r="A21" s="221" t="s">
        <v>15</v>
      </c>
      <c r="B21" s="94"/>
      <c r="C21" s="94"/>
      <c r="D21" s="94"/>
      <c r="E21" s="113">
        <v>-1.992999999999995</v>
      </c>
      <c r="F21" s="48">
        <v>-3.3890000000000011</v>
      </c>
      <c r="G21" s="113">
        <v>-41.442999999999998</v>
      </c>
      <c r="H21" s="48">
        <v>-31.679000000000002</v>
      </c>
      <c r="I21" s="48">
        <v>-25.265000000000001</v>
      </c>
      <c r="J21" s="48">
        <v>-26.935000000000002</v>
      </c>
      <c r="K21" s="48">
        <v>-26.935000000000002</v>
      </c>
      <c r="L21" s="48">
        <v>-22.914999999999999</v>
      </c>
    </row>
    <row r="22" spans="1:12" ht="16.5" x14ac:dyDescent="0.35">
      <c r="A22" s="223" t="s">
        <v>16</v>
      </c>
      <c r="B22" s="226"/>
      <c r="C22" s="226"/>
      <c r="D22" s="226"/>
      <c r="E22" s="114">
        <v>0</v>
      </c>
      <c r="F22" s="52">
        <v>0</v>
      </c>
      <c r="G22" s="114">
        <v>0</v>
      </c>
      <c r="H22" s="52">
        <v>0</v>
      </c>
      <c r="I22" s="52">
        <v>0</v>
      </c>
      <c r="J22" s="52">
        <v>0</v>
      </c>
      <c r="K22" s="52">
        <v>0</v>
      </c>
      <c r="L22" s="52">
        <v>0</v>
      </c>
    </row>
    <row r="23" spans="1:12" ht="16.5" x14ac:dyDescent="0.35">
      <c r="A23" s="227" t="s">
        <v>262</v>
      </c>
      <c r="B23" s="228"/>
      <c r="C23" s="228"/>
      <c r="D23" s="228"/>
      <c r="E23" s="112">
        <f t="shared" ref="E23:L23" si="4">SUM(E20:E22)</f>
        <v>37.114999999999725</v>
      </c>
      <c r="F23" s="43">
        <f t="shared" si="4"/>
        <v>16.892999999999844</v>
      </c>
      <c r="G23" s="112">
        <f t="shared" si="4"/>
        <v>144.63599999999968</v>
      </c>
      <c r="H23" s="44">
        <f t="shared" si="4"/>
        <v>96.521999999999082</v>
      </c>
      <c r="I23" s="45">
        <f t="shared" si="4"/>
        <v>73.181999999999803</v>
      </c>
      <c r="J23" s="45">
        <f t="shared" si="4"/>
        <v>53.642999999999844</v>
      </c>
      <c r="K23" s="45">
        <f t="shared" si="4"/>
        <v>67.610999999999848</v>
      </c>
      <c r="L23" s="45">
        <f t="shared" si="4"/>
        <v>53.042000000000321</v>
      </c>
    </row>
    <row r="24" spans="1:12" ht="16.5" x14ac:dyDescent="0.35">
      <c r="A24" s="221" t="s">
        <v>279</v>
      </c>
      <c r="B24" s="94"/>
      <c r="C24" s="94"/>
      <c r="D24" s="94"/>
      <c r="E24" s="113">
        <v>37.041999999999881</v>
      </c>
      <c r="F24" s="48">
        <v>16.89099999999981</v>
      </c>
      <c r="G24" s="113">
        <v>144.4980000000005</v>
      </c>
      <c r="H24" s="48">
        <v>96.454000000000477</v>
      </c>
      <c r="I24" s="48">
        <v>73.205000000000027</v>
      </c>
      <c r="J24" s="48">
        <v>53.582999999999572</v>
      </c>
      <c r="K24" s="48">
        <v>67.550999999999576</v>
      </c>
      <c r="L24" s="48">
        <v>52.939000000000128</v>
      </c>
    </row>
    <row r="25" spans="1:12" ht="16.5" x14ac:dyDescent="0.35">
      <c r="A25" s="221" t="s">
        <v>274</v>
      </c>
      <c r="B25" s="94"/>
      <c r="C25" s="94"/>
      <c r="D25" s="94"/>
      <c r="E25" s="113">
        <v>7.3000000000000009E-2</v>
      </c>
      <c r="F25" s="48">
        <v>2.0000000000000018E-3</v>
      </c>
      <c r="G25" s="113">
        <v>0.13800000000000001</v>
      </c>
      <c r="H25" s="48">
        <v>6.8000000000000005E-2</v>
      </c>
      <c r="I25" s="48">
        <v>-2.3E-2</v>
      </c>
      <c r="J25" s="48">
        <v>0.06</v>
      </c>
      <c r="K25" s="48">
        <v>0.06</v>
      </c>
      <c r="L25" s="48">
        <v>0.10299999999999999</v>
      </c>
    </row>
    <row r="26" spans="1:12" ht="16.5" x14ac:dyDescent="0.35">
      <c r="A26" s="259"/>
      <c r="B26" s="259"/>
      <c r="C26" s="259"/>
      <c r="D26" s="259"/>
      <c r="E26" s="260"/>
      <c r="F26" s="261"/>
      <c r="G26" s="260"/>
      <c r="H26" s="261"/>
      <c r="I26" s="261"/>
      <c r="J26" s="261"/>
      <c r="K26" s="261"/>
      <c r="L26" s="261"/>
    </row>
    <row r="27" spans="1:12" ht="16.5" x14ac:dyDescent="0.35">
      <c r="A27" s="257" t="s">
        <v>148</v>
      </c>
      <c r="B27" s="94"/>
      <c r="C27" s="94"/>
      <c r="D27" s="94"/>
      <c r="E27" s="113">
        <v>-0.37871100000000008</v>
      </c>
      <c r="F27" s="48">
        <v>-0.372</v>
      </c>
      <c r="G27" s="113">
        <v>-0.71130730000000009</v>
      </c>
      <c r="H27" s="48">
        <v>9.1280000000000001</v>
      </c>
      <c r="I27" s="48">
        <v>-13.05</v>
      </c>
      <c r="J27" s="48">
        <v>0</v>
      </c>
      <c r="K27" s="48">
        <v>0</v>
      </c>
      <c r="L27" s="48">
        <v>0</v>
      </c>
    </row>
    <row r="28" spans="1:12" ht="16.5" x14ac:dyDescent="0.35">
      <c r="A28" s="258" t="s">
        <v>273</v>
      </c>
      <c r="B28" s="259"/>
      <c r="C28" s="259"/>
      <c r="D28" s="259"/>
      <c r="E28" s="276">
        <f t="shared" ref="E28:L28" si="5">E14-E27</f>
        <v>40.489710999999723</v>
      </c>
      <c r="F28" s="277">
        <f t="shared" si="5"/>
        <v>24.994999999999841</v>
      </c>
      <c r="G28" s="276">
        <f t="shared" si="5"/>
        <v>181.13030729999966</v>
      </c>
      <c r="H28" s="277">
        <f t="shared" si="5"/>
        <v>137.13799999999907</v>
      </c>
      <c r="I28" s="277">
        <f t="shared" si="5"/>
        <v>120.92599999999982</v>
      </c>
      <c r="J28" s="277">
        <f t="shared" si="5"/>
        <v>97.322999999999851</v>
      </c>
      <c r="K28" s="277">
        <f t="shared" si="5"/>
        <v>97.322999999999851</v>
      </c>
      <c r="L28" s="277">
        <f t="shared" si="5"/>
        <v>77.969000000000321</v>
      </c>
    </row>
    <row r="29" spans="1:12" ht="16.5" x14ac:dyDescent="0.35">
      <c r="A29" s="221"/>
      <c r="B29" s="94"/>
      <c r="C29" s="94"/>
      <c r="D29" s="94"/>
      <c r="E29" s="49"/>
      <c r="F29" s="49"/>
      <c r="G29" s="49"/>
      <c r="H29" s="49"/>
      <c r="I29" s="49"/>
      <c r="J29" s="49"/>
      <c r="K29" s="49"/>
      <c r="L29" s="49"/>
    </row>
    <row r="30" spans="1:12" ht="16.5" x14ac:dyDescent="0.35">
      <c r="A30" s="99"/>
      <c r="B30" s="99"/>
      <c r="C30" s="100"/>
      <c r="D30" s="101"/>
      <c r="E30" s="102">
        <v>2015</v>
      </c>
      <c r="F30" s="102">
        <v>2014</v>
      </c>
      <c r="G30" s="102">
        <v>2015</v>
      </c>
      <c r="H30" s="102">
        <v>2014</v>
      </c>
      <c r="I30" s="102">
        <v>2013</v>
      </c>
      <c r="J30" s="102">
        <v>2012</v>
      </c>
      <c r="K30" s="102">
        <v>2012</v>
      </c>
      <c r="L30" s="102">
        <v>2011</v>
      </c>
    </row>
    <row r="31" spans="1:12" ht="16.5" x14ac:dyDescent="0.35">
      <c r="A31" s="103"/>
      <c r="B31" s="103"/>
      <c r="C31" s="100"/>
      <c r="D31" s="101"/>
      <c r="E31" s="105" t="s">
        <v>201</v>
      </c>
      <c r="F31" s="105" t="s">
        <v>201</v>
      </c>
      <c r="G31" s="105">
        <v>0</v>
      </c>
      <c r="H31" s="105"/>
      <c r="I31" s="105"/>
      <c r="J31" s="105"/>
      <c r="K31" s="105"/>
      <c r="L31" s="105"/>
    </row>
    <row r="32" spans="1:12" ht="16.5" x14ac:dyDescent="0.35">
      <c r="A32" s="100" t="s">
        <v>259</v>
      </c>
      <c r="B32" s="106"/>
      <c r="C32" s="100"/>
      <c r="D32" s="100"/>
      <c r="E32" s="107"/>
      <c r="F32" s="107"/>
      <c r="G32" s="107"/>
      <c r="H32" s="107"/>
      <c r="I32" s="107"/>
      <c r="J32" s="107"/>
      <c r="K32" s="107"/>
      <c r="L32" s="107"/>
    </row>
    <row r="33" spans="1:12" ht="3" customHeight="1" x14ac:dyDescent="0.35">
      <c r="A33" s="221"/>
      <c r="B33" s="97"/>
      <c r="C33" s="97"/>
      <c r="D33" s="97"/>
      <c r="E33" s="95"/>
      <c r="F33" s="95"/>
      <c r="G33" s="95"/>
      <c r="H33" s="95"/>
      <c r="I33" s="95"/>
      <c r="J33" s="95"/>
      <c r="K33" s="95"/>
      <c r="L33" s="95"/>
    </row>
    <row r="34" spans="1:12" ht="15" customHeight="1" x14ac:dyDescent="0.35">
      <c r="A34" s="221" t="s">
        <v>17</v>
      </c>
      <c r="B34" s="229"/>
      <c r="C34" s="229"/>
      <c r="D34" s="229"/>
      <c r="E34" s="113"/>
      <c r="F34" s="48"/>
      <c r="G34" s="113">
        <v>870.27</v>
      </c>
      <c r="H34" s="48">
        <v>870.27</v>
      </c>
      <c r="I34" s="48">
        <v>870.27</v>
      </c>
      <c r="J34" s="48">
        <v>0</v>
      </c>
      <c r="K34" s="48">
        <v>486.22699999999998</v>
      </c>
      <c r="L34" s="48">
        <v>486.22699999999998</v>
      </c>
    </row>
    <row r="35" spans="1:12" ht="15" customHeight="1" x14ac:dyDescent="0.35">
      <c r="A35" s="221" t="s">
        <v>18</v>
      </c>
      <c r="B35" s="222"/>
      <c r="C35" s="222"/>
      <c r="D35" s="222"/>
      <c r="E35" s="113"/>
      <c r="F35" s="48"/>
      <c r="G35" s="113">
        <v>2.2330000000000001</v>
      </c>
      <c r="H35" s="48">
        <v>2.5459999999999998</v>
      </c>
      <c r="I35" s="48">
        <v>2.7</v>
      </c>
      <c r="J35" s="48">
        <v>0</v>
      </c>
      <c r="K35" s="48">
        <v>1.214</v>
      </c>
      <c r="L35" s="48">
        <v>0.88</v>
      </c>
    </row>
    <row r="36" spans="1:12" ht="15" customHeight="1" x14ac:dyDescent="0.35">
      <c r="A36" s="221" t="s">
        <v>272</v>
      </c>
      <c r="B36" s="222"/>
      <c r="C36" s="222"/>
      <c r="D36" s="222"/>
      <c r="E36" s="113"/>
      <c r="F36" s="48"/>
      <c r="G36" s="113">
        <v>18.245999999999999</v>
      </c>
      <c r="H36" s="48">
        <v>10.266</v>
      </c>
      <c r="I36" s="48">
        <v>32.095999999999997</v>
      </c>
      <c r="J36" s="48">
        <v>0</v>
      </c>
      <c r="K36" s="48">
        <v>19.871000000000002</v>
      </c>
      <c r="L36" s="48">
        <v>20.77</v>
      </c>
    </row>
    <row r="37" spans="1:12" ht="15" customHeight="1" x14ac:dyDescent="0.35">
      <c r="A37" s="221" t="s">
        <v>19</v>
      </c>
      <c r="B37" s="222"/>
      <c r="C37" s="222"/>
      <c r="D37" s="222"/>
      <c r="E37" s="113"/>
      <c r="F37" s="48"/>
      <c r="G37" s="113">
        <v>14.42</v>
      </c>
      <c r="H37" s="48">
        <v>27.187000000000001</v>
      </c>
      <c r="I37" s="48">
        <v>14.114000000000001</v>
      </c>
      <c r="J37" s="48">
        <v>0</v>
      </c>
      <c r="K37" s="48">
        <v>11.259</v>
      </c>
      <c r="L37" s="48">
        <v>12.004</v>
      </c>
    </row>
    <row r="38" spans="1:12" ht="15" customHeight="1" x14ac:dyDescent="0.35">
      <c r="A38" s="223" t="s">
        <v>20</v>
      </c>
      <c r="B38" s="98"/>
      <c r="C38" s="98"/>
      <c r="D38" s="98"/>
      <c r="E38" s="114"/>
      <c r="F38" s="52"/>
      <c r="G38" s="114">
        <v>41.185000000000002</v>
      </c>
      <c r="H38" s="52">
        <v>28.055</v>
      </c>
      <c r="I38" s="52">
        <v>2.524</v>
      </c>
      <c r="J38" s="52">
        <v>0</v>
      </c>
      <c r="K38" s="52">
        <v>7.4379999999999997</v>
      </c>
      <c r="L38" s="52">
        <v>12.119</v>
      </c>
    </row>
    <row r="39" spans="1:12" ht="15" customHeight="1" x14ac:dyDescent="0.35">
      <c r="A39" s="218" t="s">
        <v>21</v>
      </c>
      <c r="B39" s="224"/>
      <c r="C39" s="224"/>
      <c r="D39" s="224"/>
      <c r="E39" s="118"/>
      <c r="F39" s="43"/>
      <c r="G39" s="118">
        <f>SUM(G34:G38)</f>
        <v>946.35399999999981</v>
      </c>
      <c r="H39" s="308">
        <f>SUM(H34:H38)</f>
        <v>938.32399999999996</v>
      </c>
      <c r="I39" s="45">
        <f>SUM(I34:I38)</f>
        <v>921.70400000000006</v>
      </c>
      <c r="J39" s="45" t="s">
        <v>67</v>
      </c>
      <c r="K39" s="45">
        <f>SUM(K34:K38)</f>
        <v>526.0089999999999</v>
      </c>
      <c r="L39" s="45">
        <f>SUM(L34:L38)</f>
        <v>532</v>
      </c>
    </row>
    <row r="40" spans="1:12" ht="15" customHeight="1" x14ac:dyDescent="0.35">
      <c r="A40" s="221" t="s">
        <v>22</v>
      </c>
      <c r="B40" s="94"/>
      <c r="C40" s="94"/>
      <c r="D40" s="94"/>
      <c r="E40" s="113"/>
      <c r="F40" s="48"/>
      <c r="G40" s="113">
        <v>0</v>
      </c>
      <c r="H40" s="48">
        <v>0</v>
      </c>
      <c r="I40" s="48">
        <v>0</v>
      </c>
      <c r="J40" s="48">
        <v>0</v>
      </c>
      <c r="K40" s="48">
        <v>0</v>
      </c>
      <c r="L40" s="48">
        <v>0</v>
      </c>
    </row>
    <row r="41" spans="1:12" ht="15" customHeight="1" x14ac:dyDescent="0.35">
      <c r="A41" s="221" t="s">
        <v>23</v>
      </c>
      <c r="B41" s="94"/>
      <c r="C41" s="94"/>
      <c r="D41" s="94"/>
      <c r="E41" s="113"/>
      <c r="F41" s="48"/>
      <c r="G41" s="113">
        <v>0</v>
      </c>
      <c r="H41" s="48">
        <v>8.2000000000000003E-2</v>
      </c>
      <c r="I41" s="48">
        <v>20.408999999999999</v>
      </c>
      <c r="J41" s="48">
        <v>0</v>
      </c>
      <c r="K41" s="48">
        <v>119.012</v>
      </c>
      <c r="L41" s="48">
        <v>108.749</v>
      </c>
    </row>
    <row r="42" spans="1:12" ht="15" customHeight="1" x14ac:dyDescent="0.35">
      <c r="A42" s="221" t="s">
        <v>24</v>
      </c>
      <c r="B42" s="94"/>
      <c r="C42" s="94"/>
      <c r="D42" s="94"/>
      <c r="E42" s="113"/>
      <c r="F42" s="48"/>
      <c r="G42" s="113">
        <v>823.31999999999994</v>
      </c>
      <c r="H42" s="48">
        <v>463.84999999999997</v>
      </c>
      <c r="I42" s="48">
        <v>340.52</v>
      </c>
      <c r="J42" s="48">
        <v>0</v>
      </c>
      <c r="K42" s="48">
        <v>432.70100000000002</v>
      </c>
      <c r="L42" s="48">
        <v>408.86499999999995</v>
      </c>
    </row>
    <row r="43" spans="1:12" ht="15" customHeight="1" x14ac:dyDescent="0.35">
      <c r="A43" s="221" t="s">
        <v>25</v>
      </c>
      <c r="B43" s="94"/>
      <c r="C43" s="94"/>
      <c r="D43" s="94"/>
      <c r="E43" s="113"/>
      <c r="F43" s="48"/>
      <c r="G43" s="113">
        <v>756.25599999999997</v>
      </c>
      <c r="H43" s="48">
        <v>689.4</v>
      </c>
      <c r="I43" s="48">
        <v>665.11199999999997</v>
      </c>
      <c r="J43" s="48">
        <v>0</v>
      </c>
      <c r="K43" s="48">
        <v>331.82400000000001</v>
      </c>
      <c r="L43" s="48">
        <v>184.52500000000001</v>
      </c>
    </row>
    <row r="44" spans="1:12" ht="15" customHeight="1" x14ac:dyDescent="0.35">
      <c r="A44" s="223" t="s">
        <v>26</v>
      </c>
      <c r="B44" s="98"/>
      <c r="C44" s="98"/>
      <c r="D44" s="98"/>
      <c r="E44" s="114"/>
      <c r="F44" s="52"/>
      <c r="G44" s="114">
        <v>0</v>
      </c>
      <c r="H44" s="52">
        <v>0</v>
      </c>
      <c r="I44" s="52">
        <v>0</v>
      </c>
      <c r="J44" s="52">
        <v>0</v>
      </c>
      <c r="K44" s="52">
        <v>0</v>
      </c>
      <c r="L44" s="52">
        <v>0</v>
      </c>
    </row>
    <row r="45" spans="1:12" ht="15" customHeight="1" x14ac:dyDescent="0.35">
      <c r="A45" s="230" t="s">
        <v>27</v>
      </c>
      <c r="B45" s="109"/>
      <c r="C45" s="109"/>
      <c r="D45" s="109"/>
      <c r="E45" s="119"/>
      <c r="F45" s="63"/>
      <c r="G45" s="119">
        <f>SUM(G40:G44)</f>
        <v>1579.576</v>
      </c>
      <c r="H45" s="309">
        <f>SUM(H40:H44)</f>
        <v>1153.3319999999999</v>
      </c>
      <c r="I45" s="64">
        <f>SUM(I40:I44)</f>
        <v>1026.0409999999999</v>
      </c>
      <c r="J45" s="64" t="s">
        <v>67</v>
      </c>
      <c r="K45" s="64">
        <f>SUM(K40:K44)</f>
        <v>883.53700000000003</v>
      </c>
      <c r="L45" s="64">
        <f>SUM(L40:L44)</f>
        <v>702.1389999999999</v>
      </c>
    </row>
    <row r="46" spans="1:12" ht="15" customHeight="1" x14ac:dyDescent="0.35">
      <c r="A46" s="218" t="s">
        <v>260</v>
      </c>
      <c r="B46" s="110"/>
      <c r="C46" s="110"/>
      <c r="D46" s="110"/>
      <c r="E46" s="118"/>
      <c r="F46" s="43"/>
      <c r="G46" s="118">
        <f>G39+G45</f>
        <v>2525.9299999999998</v>
      </c>
      <c r="H46" s="308">
        <f>H39+H45</f>
        <v>2091.6559999999999</v>
      </c>
      <c r="I46" s="45">
        <f>I39+I45</f>
        <v>1947.7449999999999</v>
      </c>
      <c r="J46" s="45" t="s">
        <v>67</v>
      </c>
      <c r="K46" s="45">
        <f>K39+K45</f>
        <v>1409.5459999999998</v>
      </c>
      <c r="L46" s="45">
        <f>L39+L45</f>
        <v>1234.1389999999999</v>
      </c>
    </row>
    <row r="47" spans="1:12" ht="15" customHeight="1" x14ac:dyDescent="0.35">
      <c r="A47" s="221" t="s">
        <v>280</v>
      </c>
      <c r="B47" s="94"/>
      <c r="C47" s="94"/>
      <c r="D47" s="94"/>
      <c r="E47" s="113"/>
      <c r="F47" s="48"/>
      <c r="G47" s="113">
        <v>259.66000000000003</v>
      </c>
      <c r="H47" s="48">
        <v>524.57500000000005</v>
      </c>
      <c r="I47" s="48">
        <v>428.34100000000001</v>
      </c>
      <c r="J47" s="48">
        <v>0</v>
      </c>
      <c r="K47" s="48">
        <v>435.267</v>
      </c>
      <c r="L47" s="47">
        <v>411.26</v>
      </c>
    </row>
    <row r="48" spans="1:12" ht="15" customHeight="1" x14ac:dyDescent="0.35">
      <c r="A48" s="221" t="s">
        <v>275</v>
      </c>
      <c r="B48" s="94"/>
      <c r="C48" s="94"/>
      <c r="D48" s="94"/>
      <c r="E48" s="113"/>
      <c r="F48" s="48"/>
      <c r="G48" s="113">
        <v>0.25600000000000001</v>
      </c>
      <c r="H48" s="48">
        <v>0.442</v>
      </c>
      <c r="I48" s="48">
        <v>0.374</v>
      </c>
      <c r="J48" s="48"/>
      <c r="K48" s="90">
        <v>0.62999999999999989</v>
      </c>
      <c r="L48" s="90">
        <v>0.57100000000000006</v>
      </c>
    </row>
    <row r="49" spans="1:12" ht="15" customHeight="1" x14ac:dyDescent="0.35">
      <c r="A49" s="221" t="s">
        <v>28</v>
      </c>
      <c r="B49" s="94"/>
      <c r="C49" s="94"/>
      <c r="D49" s="94"/>
      <c r="E49" s="113"/>
      <c r="F49" s="48"/>
      <c r="G49" s="113">
        <v>0</v>
      </c>
      <c r="H49" s="48">
        <v>0.72599999999999998</v>
      </c>
      <c r="I49" s="48">
        <v>0.49299999999999999</v>
      </c>
      <c r="J49" s="48">
        <v>0</v>
      </c>
      <c r="K49" s="90">
        <v>1.847</v>
      </c>
      <c r="L49" s="90">
        <v>2.1019999999999999</v>
      </c>
    </row>
    <row r="50" spans="1:12" ht="15" customHeight="1" x14ac:dyDescent="0.35">
      <c r="A50" s="221" t="s">
        <v>29</v>
      </c>
      <c r="B50" s="94"/>
      <c r="C50" s="94"/>
      <c r="D50" s="94"/>
      <c r="E50" s="113"/>
      <c r="F50" s="48"/>
      <c r="G50" s="113">
        <v>433.63</v>
      </c>
      <c r="H50" s="48">
        <v>311.40899999999993</v>
      </c>
      <c r="I50" s="48">
        <v>260.31200000000001</v>
      </c>
      <c r="J50" s="48">
        <v>0</v>
      </c>
      <c r="K50" s="48">
        <v>166.809</v>
      </c>
      <c r="L50" s="48">
        <v>122.748</v>
      </c>
    </row>
    <row r="51" spans="1:12" ht="15" customHeight="1" x14ac:dyDescent="0.35">
      <c r="A51" s="221" t="s">
        <v>30</v>
      </c>
      <c r="B51" s="94"/>
      <c r="C51" s="94"/>
      <c r="D51" s="94"/>
      <c r="E51" s="113"/>
      <c r="F51" s="48"/>
      <c r="G51" s="113">
        <v>266.82</v>
      </c>
      <c r="H51" s="48">
        <v>252.435</v>
      </c>
      <c r="I51" s="48">
        <v>302.09500000000003</v>
      </c>
      <c r="J51" s="48">
        <v>0</v>
      </c>
      <c r="K51" s="48">
        <v>13.456</v>
      </c>
      <c r="L51" s="48">
        <v>28.333000000000002</v>
      </c>
    </row>
    <row r="52" spans="1:12" ht="15" customHeight="1" x14ac:dyDescent="0.35">
      <c r="A52" s="221" t="s">
        <v>31</v>
      </c>
      <c r="B52" s="94"/>
      <c r="C52" s="94"/>
      <c r="D52" s="94"/>
      <c r="E52" s="113"/>
      <c r="F52" s="48"/>
      <c r="G52" s="113">
        <v>1565.556</v>
      </c>
      <c r="H52" s="48">
        <v>1002.0690000000001</v>
      </c>
      <c r="I52" s="48">
        <v>956.13</v>
      </c>
      <c r="J52" s="48">
        <v>0</v>
      </c>
      <c r="K52" s="48">
        <v>791.53699999999992</v>
      </c>
      <c r="L52" s="48">
        <v>669.12499999999989</v>
      </c>
    </row>
    <row r="53" spans="1:12" ht="15" customHeight="1" x14ac:dyDescent="0.35">
      <c r="A53" s="221" t="s">
        <v>32</v>
      </c>
      <c r="B53" s="94"/>
      <c r="C53" s="94"/>
      <c r="D53" s="94"/>
      <c r="E53" s="113"/>
      <c r="F53" s="48"/>
      <c r="G53" s="113">
        <v>0</v>
      </c>
      <c r="H53" s="48">
        <v>0</v>
      </c>
      <c r="I53" s="48">
        <v>0</v>
      </c>
      <c r="J53" s="48">
        <v>0</v>
      </c>
      <c r="K53" s="48">
        <v>0</v>
      </c>
      <c r="L53" s="48">
        <v>0</v>
      </c>
    </row>
    <row r="54" spans="1:12" ht="15" customHeight="1" x14ac:dyDescent="0.35">
      <c r="A54" s="223" t="s">
        <v>278</v>
      </c>
      <c r="B54" s="98"/>
      <c r="C54" s="98"/>
      <c r="D54" s="98"/>
      <c r="E54" s="114"/>
      <c r="F54" s="52"/>
      <c r="G54" s="114">
        <v>0</v>
      </c>
      <c r="H54" s="52">
        <v>0</v>
      </c>
      <c r="I54" s="52">
        <v>0</v>
      </c>
      <c r="J54" s="52">
        <v>0</v>
      </c>
      <c r="K54" s="52">
        <v>0</v>
      </c>
      <c r="L54" s="52">
        <v>0</v>
      </c>
    </row>
    <row r="55" spans="1:12" ht="15" customHeight="1" x14ac:dyDescent="0.35">
      <c r="A55" s="218" t="s">
        <v>261</v>
      </c>
      <c r="B55" s="110"/>
      <c r="C55" s="110"/>
      <c r="D55" s="110"/>
      <c r="E55" s="118"/>
      <c r="F55" s="43"/>
      <c r="G55" s="118">
        <f>SUM(G47:G54)</f>
        <v>2525.922</v>
      </c>
      <c r="H55" s="308">
        <f>SUM(H47:H54)</f>
        <v>2091.6559999999999</v>
      </c>
      <c r="I55" s="45">
        <f>SUM(I47:I54)</f>
        <v>1947.7449999999999</v>
      </c>
      <c r="J55" s="45" t="s">
        <v>67</v>
      </c>
      <c r="K55" s="45">
        <f>SUM(K47:K54)</f>
        <v>1409.5459999999998</v>
      </c>
      <c r="L55" s="45">
        <f>SUM(L47:L54)</f>
        <v>1234.1389999999999</v>
      </c>
    </row>
    <row r="56" spans="1:12" ht="16.5" x14ac:dyDescent="0.35">
      <c r="A56" s="221"/>
      <c r="B56" s="110"/>
      <c r="C56" s="110"/>
      <c r="D56" s="110"/>
      <c r="E56" s="49"/>
      <c r="F56" s="49"/>
      <c r="G56" s="49"/>
      <c r="H56" s="49"/>
      <c r="I56" s="49"/>
      <c r="J56" s="49"/>
      <c r="K56" s="49"/>
      <c r="L56" s="49"/>
    </row>
    <row r="57" spans="1:12" ht="16.5" x14ac:dyDescent="0.35">
      <c r="A57" s="108"/>
      <c r="B57" s="99"/>
      <c r="C57" s="101"/>
      <c r="D57" s="101"/>
      <c r="E57" s="102">
        <v>2015</v>
      </c>
      <c r="F57" s="102">
        <v>2014</v>
      </c>
      <c r="G57" s="102">
        <v>2015</v>
      </c>
      <c r="H57" s="102">
        <v>2014</v>
      </c>
      <c r="I57" s="102">
        <v>2013</v>
      </c>
      <c r="J57" s="102">
        <v>2012</v>
      </c>
      <c r="K57" s="102">
        <v>2012</v>
      </c>
      <c r="L57" s="102">
        <v>2011</v>
      </c>
    </row>
    <row r="58" spans="1:12" ht="16.5" x14ac:dyDescent="0.35">
      <c r="A58" s="103"/>
      <c r="B58" s="103"/>
      <c r="C58" s="101"/>
      <c r="D58" s="101"/>
      <c r="E58" s="105" t="s">
        <v>201</v>
      </c>
      <c r="F58" s="105" t="s">
        <v>201</v>
      </c>
      <c r="G58" s="105">
        <v>0</v>
      </c>
      <c r="H58" s="105"/>
      <c r="I58" s="105"/>
      <c r="J58" s="105"/>
      <c r="K58" s="105"/>
      <c r="L58" s="105"/>
    </row>
    <row r="59" spans="1:12" ht="16.5" x14ac:dyDescent="0.35">
      <c r="A59" s="100" t="s">
        <v>277</v>
      </c>
      <c r="B59" s="106"/>
      <c r="C59" s="100"/>
      <c r="D59" s="100"/>
      <c r="E59" s="107"/>
      <c r="F59" s="107"/>
      <c r="G59" s="107"/>
      <c r="H59" s="107"/>
      <c r="I59" s="107"/>
      <c r="J59" s="107"/>
      <c r="K59" s="107"/>
      <c r="L59" s="107"/>
    </row>
    <row r="60" spans="1:12" ht="3" customHeight="1" x14ac:dyDescent="0.35">
      <c r="A60" s="221"/>
      <c r="B60" s="97"/>
      <c r="C60" s="97"/>
      <c r="D60" s="97"/>
      <c r="E60" s="95"/>
      <c r="F60" s="95"/>
      <c r="G60" s="95"/>
      <c r="H60" s="95"/>
      <c r="I60" s="95"/>
      <c r="J60" s="95"/>
      <c r="K60" s="95"/>
      <c r="L60" s="95"/>
    </row>
    <row r="61" spans="1:12" ht="34.9" customHeight="1" x14ac:dyDescent="0.35">
      <c r="A61" s="231" t="s">
        <v>33</v>
      </c>
      <c r="B61" s="231"/>
      <c r="C61" s="231"/>
      <c r="D61" s="231"/>
      <c r="E61" s="113">
        <v>48.933999999999976</v>
      </c>
      <c r="F61" s="48">
        <v>50.371999999999872</v>
      </c>
      <c r="G61" s="113">
        <v>252.17500000000007</v>
      </c>
      <c r="H61" s="48">
        <v>163.40999999999946</v>
      </c>
      <c r="I61" s="48"/>
      <c r="J61" s="48"/>
      <c r="K61" s="48"/>
      <c r="L61" s="48"/>
    </row>
    <row r="62" spans="1:12" ht="15" customHeight="1" x14ac:dyDescent="0.35">
      <c r="A62" s="232" t="s">
        <v>34</v>
      </c>
      <c r="B62" s="232"/>
      <c r="C62" s="233"/>
      <c r="D62" s="233"/>
      <c r="E62" s="114">
        <v>105.90099999999995</v>
      </c>
      <c r="F62" s="52">
        <v>28.267999999999972</v>
      </c>
      <c r="G62" s="114">
        <v>221.17199999999997</v>
      </c>
      <c r="H62" s="52">
        <v>-73.227000000000032</v>
      </c>
      <c r="I62" s="52">
        <v>0</v>
      </c>
      <c r="J62" s="52">
        <v>0</v>
      </c>
      <c r="K62" s="52">
        <v>0</v>
      </c>
      <c r="L62" s="52">
        <v>0</v>
      </c>
    </row>
    <row r="63" spans="1:12" ht="15" customHeight="1" x14ac:dyDescent="0.35">
      <c r="A63" s="294" t="s">
        <v>35</v>
      </c>
      <c r="B63" s="234"/>
      <c r="C63" s="235"/>
      <c r="D63" s="235"/>
      <c r="E63" s="120">
        <f>SUM(E61:E62)</f>
        <v>154.83499999999992</v>
      </c>
      <c r="F63" s="43">
        <f>SUM(F61:F62)</f>
        <v>78.639999999999844</v>
      </c>
      <c r="G63" s="112">
        <f>SUM(G61:G62)</f>
        <v>473.34700000000004</v>
      </c>
      <c r="H63" s="44">
        <f>SUM(H61:H62)</f>
        <v>90.182999999999424</v>
      </c>
      <c r="I63" s="45" t="s">
        <v>67</v>
      </c>
      <c r="J63" s="45" t="s">
        <v>67</v>
      </c>
      <c r="K63" s="45" t="s">
        <v>67</v>
      </c>
      <c r="L63" s="45">
        <f>SUM(L61:L62)</f>
        <v>0</v>
      </c>
    </row>
    <row r="64" spans="1:12" ht="15" customHeight="1" x14ac:dyDescent="0.35">
      <c r="A64" s="231" t="s">
        <v>270</v>
      </c>
      <c r="B64" s="231"/>
      <c r="C64" s="94"/>
      <c r="D64" s="94"/>
      <c r="E64" s="113">
        <v>-6.9660000000000002</v>
      </c>
      <c r="F64" s="48">
        <v>-0.502</v>
      </c>
      <c r="G64" s="113">
        <v>-12.985000000000001</v>
      </c>
      <c r="H64" s="48">
        <v>-4.4189999999999996</v>
      </c>
      <c r="I64" s="48">
        <v>0</v>
      </c>
      <c r="J64" s="48">
        <v>0</v>
      </c>
      <c r="K64" s="48">
        <v>0</v>
      </c>
      <c r="L64" s="48">
        <v>0</v>
      </c>
    </row>
    <row r="65" spans="1:12" ht="15" customHeight="1" x14ac:dyDescent="0.35">
      <c r="A65" s="232" t="s">
        <v>271</v>
      </c>
      <c r="B65" s="232"/>
      <c r="C65" s="98"/>
      <c r="D65" s="98"/>
      <c r="E65" s="114">
        <v>2.2999999999999965E-2</v>
      </c>
      <c r="F65" s="52">
        <v>7.8999999999999959E-2</v>
      </c>
      <c r="G65" s="114">
        <v>0.48699999999999999</v>
      </c>
      <c r="H65" s="52">
        <v>1.0249999999999999</v>
      </c>
      <c r="I65" s="52">
        <v>0</v>
      </c>
      <c r="J65" s="52">
        <v>0</v>
      </c>
      <c r="K65" s="52">
        <v>0</v>
      </c>
      <c r="L65" s="52">
        <v>0</v>
      </c>
    </row>
    <row r="66" spans="1:12" ht="15" customHeight="1" x14ac:dyDescent="0.35">
      <c r="A66" s="236" t="s">
        <v>276</v>
      </c>
      <c r="B66" s="236"/>
      <c r="C66" s="237"/>
      <c r="D66" s="237"/>
      <c r="E66" s="120">
        <f>SUM(E63:E65)</f>
        <v>147.89199999999991</v>
      </c>
      <c r="F66" s="43">
        <f>SUM(F63:F65)</f>
        <v>78.216999999999842</v>
      </c>
      <c r="G66" s="112">
        <f>SUM(G63:G65)</f>
        <v>460.84900000000005</v>
      </c>
      <c r="H66" s="44">
        <f>SUM(H63:H65)</f>
        <v>86.788999999999433</v>
      </c>
      <c r="I66" s="45" t="s">
        <v>67</v>
      </c>
      <c r="J66" s="45" t="s">
        <v>67</v>
      </c>
      <c r="K66" s="45" t="s">
        <v>67</v>
      </c>
      <c r="L66" s="45" t="s">
        <v>67</v>
      </c>
    </row>
    <row r="67" spans="1:12" ht="15" customHeight="1" x14ac:dyDescent="0.35">
      <c r="A67" s="232" t="s">
        <v>36</v>
      </c>
      <c r="B67" s="232"/>
      <c r="C67" s="238"/>
      <c r="D67" s="238"/>
      <c r="E67" s="114">
        <v>0</v>
      </c>
      <c r="F67" s="52">
        <v>0</v>
      </c>
      <c r="G67" s="114">
        <v>0</v>
      </c>
      <c r="H67" s="52">
        <v>-0.81400000000000006</v>
      </c>
      <c r="I67" s="52">
        <v>0</v>
      </c>
      <c r="J67" s="52">
        <v>0</v>
      </c>
      <c r="K67" s="52">
        <v>0</v>
      </c>
      <c r="L67" s="52">
        <v>0</v>
      </c>
    </row>
    <row r="68" spans="1:12" ht="15" customHeight="1" x14ac:dyDescent="0.35">
      <c r="A68" s="294" t="s">
        <v>37</v>
      </c>
      <c r="B68" s="234"/>
      <c r="C68" s="110"/>
      <c r="D68" s="110"/>
      <c r="E68" s="120">
        <f>SUM(E66:E67)</f>
        <v>147.89199999999991</v>
      </c>
      <c r="F68" s="43">
        <f>SUM(F66:F67)</f>
        <v>78.216999999999842</v>
      </c>
      <c r="G68" s="112">
        <f>SUM(G66:G67)</f>
        <v>460.84900000000005</v>
      </c>
      <c r="H68" s="44">
        <f>SUM(H66:H67)</f>
        <v>85.974999999999426</v>
      </c>
      <c r="I68" s="45" t="s">
        <v>67</v>
      </c>
      <c r="J68" s="45" t="s">
        <v>67</v>
      </c>
      <c r="K68" s="45" t="s">
        <v>67</v>
      </c>
      <c r="L68" s="45" t="s">
        <v>67</v>
      </c>
    </row>
    <row r="69" spans="1:12" ht="15" customHeight="1" x14ac:dyDescent="0.35">
      <c r="A69" s="231" t="s">
        <v>38</v>
      </c>
      <c r="B69" s="231"/>
      <c r="C69" s="94"/>
      <c r="D69" s="94"/>
      <c r="E69" s="113">
        <v>150</v>
      </c>
      <c r="F69" s="48">
        <v>-25</v>
      </c>
      <c r="G69" s="113">
        <v>-29.747000000000014</v>
      </c>
      <c r="H69" s="48">
        <v>-62</v>
      </c>
      <c r="I69" s="48">
        <v>0</v>
      </c>
      <c r="J69" s="48">
        <v>0</v>
      </c>
      <c r="K69" s="48">
        <v>0</v>
      </c>
      <c r="L69" s="48">
        <v>0</v>
      </c>
    </row>
    <row r="70" spans="1:12" ht="15" customHeight="1" x14ac:dyDescent="0.35">
      <c r="A70" s="231" t="s">
        <v>39</v>
      </c>
      <c r="B70" s="231"/>
      <c r="C70" s="94"/>
      <c r="D70" s="94"/>
      <c r="E70" s="113">
        <v>0</v>
      </c>
      <c r="F70" s="48">
        <v>0</v>
      </c>
      <c r="G70" s="113">
        <v>0</v>
      </c>
      <c r="H70" s="48">
        <v>0</v>
      </c>
      <c r="I70" s="48">
        <v>0</v>
      </c>
      <c r="J70" s="48">
        <v>0</v>
      </c>
      <c r="K70" s="48">
        <v>0</v>
      </c>
      <c r="L70" s="48">
        <v>0</v>
      </c>
    </row>
    <row r="71" spans="1:12" ht="15" customHeight="1" x14ac:dyDescent="0.35">
      <c r="A71" s="231" t="s">
        <v>40</v>
      </c>
      <c r="B71" s="231"/>
      <c r="C71" s="94"/>
      <c r="D71" s="94"/>
      <c r="E71" s="113">
        <v>-365.58100000000002</v>
      </c>
      <c r="F71" s="48">
        <v>0</v>
      </c>
      <c r="G71" s="113">
        <v>-365.755</v>
      </c>
      <c r="H71" s="48">
        <v>0</v>
      </c>
      <c r="I71" s="48">
        <v>0</v>
      </c>
      <c r="J71" s="48">
        <v>0</v>
      </c>
      <c r="K71" s="48">
        <v>0</v>
      </c>
      <c r="L71" s="48">
        <v>0</v>
      </c>
    </row>
    <row r="72" spans="1:12" ht="15" customHeight="1" x14ac:dyDescent="0.35">
      <c r="A72" s="232" t="s">
        <v>41</v>
      </c>
      <c r="B72" s="232"/>
      <c r="C72" s="98"/>
      <c r="D72" s="98"/>
      <c r="E72" s="114">
        <v>0</v>
      </c>
      <c r="F72" s="52">
        <v>-0.129</v>
      </c>
      <c r="G72" s="114">
        <v>0</v>
      </c>
      <c r="H72" s="52">
        <v>-0.129</v>
      </c>
      <c r="I72" s="52">
        <v>0</v>
      </c>
      <c r="J72" s="52">
        <v>0</v>
      </c>
      <c r="K72" s="52">
        <v>0</v>
      </c>
      <c r="L72" s="52">
        <v>0</v>
      </c>
    </row>
    <row r="73" spans="1:12" ht="15" customHeight="1" x14ac:dyDescent="0.35">
      <c r="A73" s="317" t="s">
        <v>42</v>
      </c>
      <c r="B73" s="316"/>
      <c r="C73" s="240"/>
      <c r="D73" s="240"/>
      <c r="E73" s="121">
        <f>SUM(E69:E72)</f>
        <v>-215.58100000000002</v>
      </c>
      <c r="F73" s="63">
        <f>SUM(F69:F72)</f>
        <v>-25.129000000000001</v>
      </c>
      <c r="G73" s="121">
        <f>SUM(G69:G72)</f>
        <v>-395.50200000000001</v>
      </c>
      <c r="H73" s="256">
        <f>SUM(H69:H72)</f>
        <v>-62.128999999999998</v>
      </c>
      <c r="I73" s="281" t="s">
        <v>67</v>
      </c>
      <c r="J73" s="281" t="s">
        <v>67</v>
      </c>
      <c r="K73" s="281" t="s">
        <v>67</v>
      </c>
      <c r="L73" s="64" t="s">
        <v>67</v>
      </c>
    </row>
    <row r="74" spans="1:12" ht="15" customHeight="1" x14ac:dyDescent="0.35">
      <c r="A74" s="234" t="s">
        <v>43</v>
      </c>
      <c r="B74" s="234"/>
      <c r="C74" s="110"/>
      <c r="D74" s="110"/>
      <c r="E74" s="120">
        <f>SUM(E73+E68)</f>
        <v>-67.689000000000107</v>
      </c>
      <c r="F74" s="43">
        <f>SUM(F73+F68)</f>
        <v>53.087999999999838</v>
      </c>
      <c r="G74" s="112">
        <f>SUM(G73+G68)</f>
        <v>65.347000000000037</v>
      </c>
      <c r="H74" s="44">
        <f>SUM(H73+H68)</f>
        <v>23.845999999999428</v>
      </c>
      <c r="I74" s="45" t="s">
        <v>67</v>
      </c>
      <c r="J74" s="45" t="s">
        <v>67</v>
      </c>
      <c r="K74" s="45" t="s">
        <v>67</v>
      </c>
      <c r="L74" s="45" t="s">
        <v>67</v>
      </c>
    </row>
    <row r="75" spans="1:12" ht="15" customHeight="1" x14ac:dyDescent="0.35">
      <c r="A75" s="232" t="s">
        <v>234</v>
      </c>
      <c r="B75" s="232"/>
      <c r="C75" s="98"/>
      <c r="D75" s="98"/>
      <c r="E75" s="114">
        <v>0</v>
      </c>
      <c r="F75" s="52">
        <v>0</v>
      </c>
      <c r="G75" s="114">
        <v>0</v>
      </c>
      <c r="H75" s="52"/>
      <c r="I75" s="52">
        <v>0</v>
      </c>
      <c r="J75" s="52">
        <v>0</v>
      </c>
      <c r="K75" s="52">
        <v>0</v>
      </c>
      <c r="L75" s="52"/>
    </row>
    <row r="76" spans="1:12" ht="15" customHeight="1" x14ac:dyDescent="0.35">
      <c r="A76" s="294" t="s">
        <v>235</v>
      </c>
      <c r="B76" s="237"/>
      <c r="C76" s="110"/>
      <c r="D76" s="110"/>
      <c r="E76" s="120">
        <f>SUM(E74:E75)</f>
        <v>-67.689000000000107</v>
      </c>
      <c r="F76" s="43">
        <f>SUM(F74:F75)</f>
        <v>53.087999999999838</v>
      </c>
      <c r="G76" s="112">
        <f>SUM(G74:G75)</f>
        <v>65.347000000000037</v>
      </c>
      <c r="H76" s="44">
        <f>SUM(H74:H75)</f>
        <v>23.845999999999428</v>
      </c>
      <c r="I76" s="45" t="s">
        <v>67</v>
      </c>
      <c r="J76" s="45" t="s">
        <v>67</v>
      </c>
      <c r="K76" s="45" t="s">
        <v>67</v>
      </c>
      <c r="L76" s="45" t="s">
        <v>67</v>
      </c>
    </row>
    <row r="77" spans="1:12" ht="16.5" x14ac:dyDescent="0.35">
      <c r="A77" s="221"/>
      <c r="B77" s="110"/>
      <c r="C77" s="110"/>
      <c r="D77" s="110"/>
      <c r="E77" s="111"/>
      <c r="F77" s="111"/>
      <c r="G77" s="111"/>
      <c r="H77" s="111"/>
      <c r="I77" s="111"/>
      <c r="J77" s="111"/>
      <c r="K77" s="111"/>
      <c r="L77" s="111"/>
    </row>
    <row r="78" spans="1:12" ht="16.5" x14ac:dyDescent="0.35">
      <c r="A78" s="108"/>
      <c r="B78" s="99"/>
      <c r="C78" s="101"/>
      <c r="D78" s="101"/>
      <c r="E78" s="102">
        <v>2015</v>
      </c>
      <c r="F78" s="102">
        <v>2014</v>
      </c>
      <c r="G78" s="102">
        <v>2015</v>
      </c>
      <c r="H78" s="102">
        <v>2014</v>
      </c>
      <c r="I78" s="102">
        <v>2013</v>
      </c>
      <c r="J78" s="102">
        <v>2012</v>
      </c>
      <c r="K78" s="102">
        <v>2012</v>
      </c>
      <c r="L78" s="102">
        <v>2011</v>
      </c>
    </row>
    <row r="79" spans="1:12" ht="16.5" x14ac:dyDescent="0.35">
      <c r="A79" s="103"/>
      <c r="B79" s="103"/>
      <c r="C79" s="101"/>
      <c r="D79" s="101"/>
      <c r="E79" s="102" t="s">
        <v>201</v>
      </c>
      <c r="F79" s="102" t="s">
        <v>201</v>
      </c>
      <c r="G79" s="105">
        <v>0</v>
      </c>
      <c r="H79" s="102"/>
      <c r="I79" s="102"/>
      <c r="J79" s="102"/>
      <c r="K79" s="102"/>
      <c r="L79" s="102"/>
    </row>
    <row r="80" spans="1:12" ht="16.5" x14ac:dyDescent="0.35">
      <c r="A80" s="100" t="s">
        <v>204</v>
      </c>
      <c r="B80" s="106"/>
      <c r="C80" s="100"/>
      <c r="D80" s="100"/>
      <c r="E80" s="104"/>
      <c r="F80" s="104"/>
      <c r="G80" s="104"/>
      <c r="H80" s="104"/>
      <c r="I80" s="104"/>
      <c r="J80" s="104"/>
      <c r="K80" s="104"/>
      <c r="L80" s="104"/>
    </row>
    <row r="81" spans="1:12" ht="1.5" customHeight="1" x14ac:dyDescent="0.35">
      <c r="A81" s="221" t="s">
        <v>46</v>
      </c>
      <c r="B81" s="97"/>
      <c r="C81" s="97"/>
      <c r="D81" s="97"/>
      <c r="E81" s="97"/>
      <c r="F81" s="97"/>
      <c r="G81" s="97"/>
      <c r="H81" s="97"/>
      <c r="I81" s="97"/>
      <c r="J81" s="97"/>
      <c r="K81" s="97"/>
      <c r="L81" s="97"/>
    </row>
    <row r="82" spans="1:12" ht="15" customHeight="1" x14ac:dyDescent="0.35">
      <c r="A82" s="257" t="s">
        <v>44</v>
      </c>
      <c r="B82" s="231"/>
      <c r="C82" s="222"/>
      <c r="D82" s="222"/>
      <c r="E82" s="116">
        <v>2.5264607252543887</v>
      </c>
      <c r="F82" s="90">
        <v>2.0999136939991629</v>
      </c>
      <c r="G82" s="116">
        <v>3.3033233719205315</v>
      </c>
      <c r="H82" s="90">
        <v>3.2750193624833508</v>
      </c>
      <c r="I82" s="90">
        <v>2.8409698421502041</v>
      </c>
      <c r="J82" s="90">
        <v>3.3721939097255573</v>
      </c>
      <c r="K82" s="90">
        <v>3.3721939097255551</v>
      </c>
      <c r="L82" s="90">
        <v>2.523645930232953</v>
      </c>
    </row>
    <row r="83" spans="1:12" ht="15" customHeight="1" x14ac:dyDescent="0.35">
      <c r="A83" s="221" t="s">
        <v>228</v>
      </c>
      <c r="B83" s="231"/>
      <c r="C83" s="222"/>
      <c r="D83" s="222"/>
      <c r="E83" s="116">
        <v>2.5503144927426438</v>
      </c>
      <c r="F83" s="90">
        <v>2.131638824737403</v>
      </c>
      <c r="G83" s="116">
        <v>3.3163468230465649</v>
      </c>
      <c r="H83" s="90">
        <v>3.0706357275938467</v>
      </c>
      <c r="I83" s="90">
        <v>3.1846482918522745</v>
      </c>
      <c r="J83" s="90">
        <v>3.3721939097255573</v>
      </c>
      <c r="K83" s="90">
        <v>3.3721939097255551</v>
      </c>
      <c r="L83" s="90">
        <v>2.523645930232953</v>
      </c>
    </row>
    <row r="84" spans="1:12" ht="15" customHeight="1" x14ac:dyDescent="0.35">
      <c r="A84" s="221" t="s">
        <v>45</v>
      </c>
      <c r="B84" s="231"/>
      <c r="C84" s="222"/>
      <c r="D84" s="222"/>
      <c r="E84" s="116">
        <v>2.4632850351087927</v>
      </c>
      <c r="F84" s="90">
        <v>1.7297018861101825</v>
      </c>
      <c r="G84" s="116">
        <v>3.4069533126976652</v>
      </c>
      <c r="H84" s="90">
        <v>2.87052874413556</v>
      </c>
      <c r="I84" s="90">
        <v>2.5926522864229482</v>
      </c>
      <c r="J84" s="90">
        <v>2.791987925340004</v>
      </c>
      <c r="K84" s="90">
        <v>3.2759722304995957</v>
      </c>
      <c r="L84" s="90">
        <v>2.4585229247868221</v>
      </c>
    </row>
    <row r="85" spans="1:12" ht="15" customHeight="1" x14ac:dyDescent="0.35">
      <c r="A85" s="221" t="s">
        <v>46</v>
      </c>
      <c r="B85" s="231"/>
      <c r="C85" s="229"/>
      <c r="D85" s="229"/>
      <c r="E85" s="123" t="s">
        <v>67</v>
      </c>
      <c r="F85" s="76" t="s">
        <v>67</v>
      </c>
      <c r="G85" s="116">
        <v>36.850688887897206</v>
      </c>
      <c r="H85" s="90">
        <v>20.243966939373557</v>
      </c>
      <c r="I85" s="90" t="s">
        <v>67</v>
      </c>
      <c r="J85" s="90" t="s">
        <v>67</v>
      </c>
      <c r="K85" s="291">
        <v>15.959561833231451</v>
      </c>
      <c r="L85" s="90">
        <v>13.3</v>
      </c>
    </row>
    <row r="86" spans="1:12" ht="15" customHeight="1" x14ac:dyDescent="0.35">
      <c r="A86" s="221" t="s">
        <v>47</v>
      </c>
      <c r="B86" s="231"/>
      <c r="C86" s="229"/>
      <c r="D86" s="229"/>
      <c r="E86" s="123" t="s">
        <v>67</v>
      </c>
      <c r="F86" s="76" t="s">
        <v>67</v>
      </c>
      <c r="G86" s="116">
        <v>30.257204150913868</v>
      </c>
      <c r="H86" s="90">
        <v>21.163830482132472</v>
      </c>
      <c r="I86" s="90" t="s">
        <v>67</v>
      </c>
      <c r="J86" s="90" t="s">
        <v>67</v>
      </c>
      <c r="K86" s="291">
        <v>23.943384527223134</v>
      </c>
      <c r="L86" s="90">
        <v>20.6</v>
      </c>
    </row>
    <row r="87" spans="1:12" ht="15" customHeight="1" x14ac:dyDescent="0.35">
      <c r="A87" s="221" t="s">
        <v>48</v>
      </c>
      <c r="B87" s="231"/>
      <c r="C87" s="222"/>
      <c r="D87" s="222"/>
      <c r="E87" s="124" t="s">
        <v>67</v>
      </c>
      <c r="F87" s="78" t="s">
        <v>67</v>
      </c>
      <c r="G87" s="113">
        <v>10.332828148927852</v>
      </c>
      <c r="H87" s="48">
        <v>25.100542345395247</v>
      </c>
      <c r="I87" s="48">
        <v>22.010838174401663</v>
      </c>
      <c r="J87" s="48" t="s">
        <v>67</v>
      </c>
      <c r="K87" s="48">
        <v>30.92463814589944</v>
      </c>
      <c r="L87" s="48">
        <v>33.369904038361987</v>
      </c>
    </row>
    <row r="88" spans="1:12" ht="15" customHeight="1" x14ac:dyDescent="0.35">
      <c r="A88" s="221" t="s">
        <v>49</v>
      </c>
      <c r="B88" s="231"/>
      <c r="C88" s="222"/>
      <c r="D88" s="222"/>
      <c r="E88" s="125" t="s">
        <v>67</v>
      </c>
      <c r="F88" s="80" t="s">
        <v>67</v>
      </c>
      <c r="G88" s="113">
        <v>-503.85599999999999</v>
      </c>
      <c r="H88" s="48">
        <v>-463.50800000000004</v>
      </c>
      <c r="I88" s="48">
        <v>-397.04699999999997</v>
      </c>
      <c r="J88" s="48" t="s">
        <v>67</v>
      </c>
      <c r="K88" s="48">
        <v>-446.79200000000003</v>
      </c>
      <c r="L88" s="48">
        <v>-274.84300000000002</v>
      </c>
    </row>
    <row r="89" spans="1:12" ht="15" customHeight="1" x14ac:dyDescent="0.35">
      <c r="A89" s="221" t="s">
        <v>50</v>
      </c>
      <c r="B89" s="231"/>
      <c r="C89" s="94"/>
      <c r="D89" s="94"/>
      <c r="E89" s="126" t="s">
        <v>67</v>
      </c>
      <c r="F89" s="82" t="s">
        <v>67</v>
      </c>
      <c r="G89" s="116">
        <v>1.0218133913389784</v>
      </c>
      <c r="H89" s="90">
        <v>0.48219581461171684</v>
      </c>
      <c r="I89" s="90">
        <v>0.70580222292198824</v>
      </c>
      <c r="J89" s="90" t="s">
        <v>67</v>
      </c>
      <c r="K89" s="90">
        <v>3.5106917459858666E-2</v>
      </c>
      <c r="L89" s="90">
        <v>7.3901673259176709E-2</v>
      </c>
    </row>
    <row r="90" spans="1:12" ht="15" customHeight="1" x14ac:dyDescent="0.35">
      <c r="A90" s="223" t="s">
        <v>51</v>
      </c>
      <c r="B90" s="232"/>
      <c r="C90" s="98"/>
      <c r="D90" s="98"/>
      <c r="E90" s="127" t="s">
        <v>67</v>
      </c>
      <c r="F90" s="84" t="s">
        <v>67</v>
      </c>
      <c r="G90" s="128">
        <v>637</v>
      </c>
      <c r="H90" s="48">
        <v>528</v>
      </c>
      <c r="I90" s="48">
        <v>468</v>
      </c>
      <c r="J90" s="48">
        <v>397</v>
      </c>
      <c r="K90" s="48">
        <v>397</v>
      </c>
      <c r="L90" s="48">
        <v>397</v>
      </c>
    </row>
    <row r="91" spans="1:12" ht="16.5" x14ac:dyDescent="0.35">
      <c r="A91" s="225" t="s">
        <v>258</v>
      </c>
      <c r="B91" s="96"/>
      <c r="C91" s="96"/>
      <c r="D91" s="96"/>
      <c r="E91" s="96"/>
      <c r="F91" s="96"/>
      <c r="G91" s="96"/>
      <c r="H91" s="96"/>
      <c r="I91" s="96"/>
      <c r="J91" s="96"/>
      <c r="K91" s="96"/>
      <c r="L91" s="96"/>
    </row>
    <row r="92" spans="1:12" ht="16.5" x14ac:dyDescent="0.35">
      <c r="A92" s="225" t="s">
        <v>251</v>
      </c>
      <c r="B92" s="241"/>
      <c r="C92" s="241"/>
      <c r="D92" s="241"/>
      <c r="E92" s="241"/>
      <c r="F92" s="241"/>
      <c r="G92" s="241"/>
      <c r="H92" s="241"/>
      <c r="I92" s="241"/>
      <c r="J92" s="241"/>
      <c r="K92" s="241"/>
      <c r="L92" s="241"/>
    </row>
    <row r="93" spans="1:12" ht="16.5" x14ac:dyDescent="0.35">
      <c r="A93" s="225">
        <v>0</v>
      </c>
      <c r="B93" s="241"/>
      <c r="C93" s="241"/>
      <c r="D93" s="241"/>
      <c r="E93" s="241"/>
      <c r="F93" s="241"/>
      <c r="G93" s="241"/>
      <c r="H93" s="241"/>
      <c r="I93" s="241"/>
      <c r="J93" s="241"/>
      <c r="K93" s="241"/>
      <c r="L93" s="241"/>
    </row>
    <row r="94" spans="1:12" ht="16.5" x14ac:dyDescent="0.35">
      <c r="A94" s="225"/>
      <c r="B94" s="242"/>
      <c r="C94" s="242"/>
      <c r="D94" s="242"/>
      <c r="E94" s="242"/>
      <c r="F94" s="242"/>
      <c r="G94" s="242"/>
      <c r="H94" s="242"/>
      <c r="I94" s="242"/>
      <c r="J94" s="242"/>
      <c r="K94" s="242"/>
      <c r="L94" s="242"/>
    </row>
    <row r="97" spans="1:12" x14ac:dyDescent="0.25">
      <c r="A97" s="243"/>
      <c r="B97" s="243"/>
      <c r="C97" s="243"/>
      <c r="D97" s="243"/>
      <c r="E97" s="243"/>
      <c r="F97" s="243"/>
      <c r="G97" s="243"/>
      <c r="H97" s="243"/>
      <c r="I97" s="243"/>
      <c r="J97" s="243"/>
      <c r="K97" s="243"/>
      <c r="L97" s="243"/>
    </row>
    <row r="98" spans="1:12" x14ac:dyDescent="0.25">
      <c r="A98" s="213"/>
      <c r="B98" s="213"/>
      <c r="C98" s="213"/>
      <c r="D98" s="213"/>
      <c r="E98" s="213"/>
      <c r="F98" s="213"/>
      <c r="G98" s="213"/>
      <c r="H98" s="213"/>
      <c r="I98" s="213"/>
      <c r="J98" s="213"/>
      <c r="K98" s="213"/>
      <c r="L98" s="213"/>
    </row>
    <row r="99" spans="1:12" x14ac:dyDescent="0.25">
      <c r="A99" s="213"/>
      <c r="B99" s="213"/>
      <c r="C99" s="213"/>
      <c r="D99" s="213"/>
      <c r="E99" s="213"/>
      <c r="F99" s="213"/>
      <c r="G99" s="213"/>
      <c r="H99" s="213"/>
      <c r="I99" s="213"/>
      <c r="J99" s="213"/>
      <c r="K99" s="213"/>
      <c r="L99" s="213"/>
    </row>
    <row r="100" spans="1:12" x14ac:dyDescent="0.25">
      <c r="A100" s="213"/>
      <c r="B100" s="213"/>
      <c r="C100" s="213"/>
      <c r="D100" s="213"/>
      <c r="E100" s="213"/>
      <c r="F100" s="213"/>
      <c r="G100" s="213"/>
      <c r="H100" s="213"/>
      <c r="I100" s="213"/>
      <c r="J100" s="213"/>
      <c r="K100" s="213"/>
      <c r="L100" s="213"/>
    </row>
    <row r="101" spans="1:12" x14ac:dyDescent="0.25">
      <c r="A101" s="213"/>
      <c r="B101" s="213"/>
      <c r="C101" s="213"/>
      <c r="D101" s="213"/>
      <c r="E101" s="213"/>
      <c r="F101" s="213"/>
      <c r="G101" s="213"/>
      <c r="H101" s="213"/>
      <c r="I101" s="213"/>
      <c r="J101" s="213"/>
      <c r="K101" s="213"/>
      <c r="L101" s="213"/>
    </row>
    <row r="102" spans="1:12" x14ac:dyDescent="0.25">
      <c r="A102" s="213"/>
      <c r="B102" s="213"/>
      <c r="C102" s="213"/>
      <c r="D102" s="213"/>
      <c r="E102" s="213"/>
      <c r="F102" s="213"/>
      <c r="G102" s="213"/>
      <c r="H102" s="213"/>
      <c r="I102" s="213"/>
      <c r="J102" s="213"/>
      <c r="K102" s="213"/>
      <c r="L102" s="213"/>
    </row>
    <row r="103" spans="1:12" x14ac:dyDescent="0.25">
      <c r="A103" s="213"/>
      <c r="B103" s="213"/>
      <c r="C103" s="213"/>
      <c r="D103" s="213"/>
      <c r="E103" s="213"/>
      <c r="F103" s="213"/>
      <c r="G103" s="213"/>
      <c r="H103" s="213"/>
      <c r="I103" s="213"/>
      <c r="J103" s="213"/>
      <c r="K103" s="213"/>
      <c r="L103" s="213"/>
    </row>
    <row r="104" spans="1:12" x14ac:dyDescent="0.25">
      <c r="A104" s="213"/>
      <c r="B104" s="213"/>
      <c r="C104" s="213"/>
      <c r="D104" s="213"/>
      <c r="E104" s="213"/>
      <c r="F104" s="213"/>
      <c r="G104" s="213"/>
      <c r="H104" s="213"/>
      <c r="I104" s="213"/>
      <c r="J104" s="213"/>
      <c r="K104" s="213"/>
      <c r="L104" s="213"/>
    </row>
    <row r="105" spans="1:12" x14ac:dyDescent="0.25">
      <c r="A105" s="213"/>
      <c r="B105" s="213"/>
      <c r="C105" s="213"/>
      <c r="D105" s="213"/>
      <c r="E105" s="213"/>
      <c r="F105" s="213"/>
      <c r="G105" s="213"/>
      <c r="H105" s="213"/>
      <c r="I105" s="213"/>
      <c r="J105" s="213"/>
      <c r="K105" s="213"/>
      <c r="L105" s="213"/>
    </row>
    <row r="106" spans="1:12" x14ac:dyDescent="0.25">
      <c r="A106" s="213"/>
      <c r="B106" s="213"/>
      <c r="C106" s="213"/>
      <c r="D106" s="213"/>
      <c r="E106" s="213"/>
      <c r="F106" s="213"/>
      <c r="G106" s="213"/>
      <c r="H106" s="213"/>
      <c r="I106" s="213"/>
      <c r="J106" s="213"/>
      <c r="K106" s="213"/>
      <c r="L106" s="213"/>
    </row>
    <row r="107" spans="1:12" x14ac:dyDescent="0.25">
      <c r="A107" s="213"/>
      <c r="B107" s="213"/>
      <c r="C107" s="213"/>
      <c r="D107" s="213"/>
      <c r="E107" s="213"/>
      <c r="F107" s="213"/>
      <c r="G107" s="213"/>
      <c r="H107" s="213"/>
      <c r="I107" s="213"/>
      <c r="J107" s="213"/>
      <c r="K107" s="213"/>
      <c r="L107" s="213"/>
    </row>
    <row r="108" spans="1:12" x14ac:dyDescent="0.25">
      <c r="A108" s="213"/>
      <c r="B108" s="213"/>
      <c r="C108" s="213"/>
      <c r="D108" s="213"/>
      <c r="E108" s="213"/>
      <c r="F108" s="213"/>
      <c r="G108" s="213"/>
      <c r="H108" s="213"/>
      <c r="I108" s="213"/>
      <c r="J108" s="213"/>
      <c r="K108" s="213"/>
      <c r="L108" s="213"/>
    </row>
    <row r="109" spans="1:12" x14ac:dyDescent="0.25">
      <c r="A109" s="213"/>
      <c r="B109" s="213"/>
      <c r="C109" s="213"/>
      <c r="D109" s="213"/>
      <c r="E109" s="213"/>
      <c r="F109" s="213"/>
      <c r="G109" s="213"/>
      <c r="H109" s="213"/>
      <c r="I109" s="213"/>
      <c r="J109" s="213"/>
      <c r="K109" s="213"/>
      <c r="L109" s="213"/>
    </row>
    <row r="110" spans="1:12" x14ac:dyDescent="0.25">
      <c r="A110" s="213"/>
      <c r="B110" s="213"/>
      <c r="C110" s="213"/>
      <c r="D110" s="213"/>
      <c r="E110" s="213"/>
      <c r="F110" s="213"/>
      <c r="G110" s="213"/>
      <c r="H110" s="213"/>
      <c r="I110" s="213"/>
      <c r="J110" s="213"/>
      <c r="K110" s="213"/>
      <c r="L110" s="213"/>
    </row>
  </sheetData>
  <mergeCells count="2">
    <mergeCell ref="A1:L1"/>
    <mergeCell ref="A73:B73"/>
  </mergeCells>
  <pageMargins left="0.7" right="0.7" top="0.75" bottom="0.75" header="0.3" footer="0.3"/>
  <pageSetup paperSize="9" scale="52" orientation="portrait" r:id="rId1"/>
  <rowBreaks count="1" manualBreakCount="1">
    <brk id="94" max="12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12"/>
  <sheetViews>
    <sheetView showZeros="0" zoomScaleNormal="100" workbookViewId="0">
      <selection sqref="A1:K1"/>
    </sheetView>
  </sheetViews>
  <sheetFormatPr defaultColWidth="9.140625" defaultRowHeight="15" x14ac:dyDescent="0.25"/>
  <cols>
    <col min="1" max="1" width="26" style="209" customWidth="1"/>
    <col min="2" max="2" width="16" style="209" customWidth="1"/>
    <col min="3" max="3" width="8.28515625" style="209" customWidth="1"/>
    <col min="4" max="4" width="4.85546875" style="209" customWidth="1"/>
    <col min="5" max="11" width="9.7109375" style="209" customWidth="1"/>
    <col min="12" max="16384" width="9.140625" style="209"/>
  </cols>
  <sheetData>
    <row r="1" spans="1:11" ht="21" x14ac:dyDescent="0.35">
      <c r="A1" s="314" t="s">
        <v>52</v>
      </c>
      <c r="B1" s="314"/>
      <c r="C1" s="314"/>
      <c r="D1" s="314"/>
      <c r="E1" s="314"/>
      <c r="F1" s="314"/>
      <c r="G1" s="314"/>
      <c r="H1" s="314"/>
      <c r="I1" s="314"/>
      <c r="J1" s="314"/>
      <c r="K1" s="314"/>
    </row>
    <row r="2" spans="1:11" ht="15.95" x14ac:dyDescent="0.5">
      <c r="A2" s="218" t="s">
        <v>0</v>
      </c>
      <c r="B2" s="219"/>
      <c r="C2" s="219"/>
      <c r="D2" s="219"/>
      <c r="E2" s="213"/>
      <c r="F2" s="213"/>
      <c r="G2" s="213"/>
      <c r="H2" s="213"/>
      <c r="I2" s="213"/>
      <c r="J2" s="213"/>
      <c r="K2" s="213"/>
    </row>
    <row r="3" spans="1:11" ht="15.95" x14ac:dyDescent="0.5">
      <c r="A3" s="99"/>
      <c r="B3" s="99"/>
      <c r="C3" s="100"/>
      <c r="D3" s="101"/>
      <c r="E3" s="102">
        <v>2015</v>
      </c>
      <c r="F3" s="102">
        <v>2014</v>
      </c>
      <c r="G3" s="102">
        <v>2015</v>
      </c>
      <c r="H3" s="102">
        <v>2014</v>
      </c>
      <c r="I3" s="102">
        <v>2013</v>
      </c>
      <c r="J3" s="102">
        <v>2012</v>
      </c>
      <c r="K3" s="102">
        <v>2011</v>
      </c>
    </row>
    <row r="4" spans="1:11" ht="15.95" x14ac:dyDescent="0.5">
      <c r="A4" s="103"/>
      <c r="B4" s="103"/>
      <c r="C4" s="100"/>
      <c r="D4" s="101"/>
      <c r="E4" s="102" t="s">
        <v>201</v>
      </c>
      <c r="F4" s="102" t="s">
        <v>201</v>
      </c>
      <c r="G4" s="102">
        <v>0</v>
      </c>
      <c r="H4" s="102"/>
      <c r="I4" s="102"/>
      <c r="J4" s="102"/>
      <c r="K4" s="102"/>
    </row>
    <row r="5" spans="1:11" ht="15.95" x14ac:dyDescent="0.5">
      <c r="A5" s="100" t="s">
        <v>1</v>
      </c>
      <c r="B5" s="103"/>
      <c r="C5" s="100"/>
      <c r="D5" s="100" t="s">
        <v>202</v>
      </c>
      <c r="E5" s="104"/>
      <c r="F5" s="104"/>
      <c r="G5" s="104"/>
      <c r="H5" s="104"/>
      <c r="I5" s="104"/>
      <c r="J5" s="104"/>
      <c r="K5" s="104"/>
    </row>
    <row r="6" spans="1:11" ht="3.75" customHeight="1" x14ac:dyDescent="0.5">
      <c r="A6" s="97"/>
      <c r="B6" s="97"/>
      <c r="C6" s="97"/>
      <c r="D6" s="97"/>
      <c r="E6" s="97"/>
      <c r="F6" s="97"/>
      <c r="G6" s="97"/>
      <c r="H6" s="97"/>
      <c r="I6" s="97"/>
      <c r="J6" s="97"/>
      <c r="K6" s="97"/>
    </row>
    <row r="7" spans="1:11" ht="15.95" x14ac:dyDescent="0.5">
      <c r="A7" s="221" t="s">
        <v>2</v>
      </c>
      <c r="B7" s="222"/>
      <c r="C7" s="222"/>
      <c r="D7" s="222"/>
      <c r="E7" s="112">
        <v>399.04999999999995</v>
      </c>
      <c r="F7" s="44">
        <v>370.69100000000003</v>
      </c>
      <c r="G7" s="112">
        <v>1488.364</v>
      </c>
      <c r="H7" s="44">
        <v>1509.173</v>
      </c>
      <c r="I7" s="44">
        <v>1595.847</v>
      </c>
      <c r="J7" s="44">
        <v>1656.875</v>
      </c>
      <c r="K7" s="44">
        <v>1643.317</v>
      </c>
    </row>
    <row r="8" spans="1:11" ht="15.95" x14ac:dyDescent="0.5">
      <c r="A8" s="221" t="s">
        <v>3</v>
      </c>
      <c r="B8" s="94"/>
      <c r="C8" s="94"/>
      <c r="D8" s="94"/>
      <c r="E8" s="113">
        <v>-382.88599999999997</v>
      </c>
      <c r="F8" s="48">
        <v>-346.65700000000004</v>
      </c>
      <c r="G8" s="113">
        <v>-1433.9649999999999</v>
      </c>
      <c r="H8" s="48">
        <v>-1395.8420000000001</v>
      </c>
      <c r="I8" s="48">
        <v>-1421.7419999999997</v>
      </c>
      <c r="J8" s="48">
        <v>-1513.4819999999997</v>
      </c>
      <c r="K8" s="48">
        <v>-1515.2819999999999</v>
      </c>
    </row>
    <row r="9" spans="1:11" ht="15.95" x14ac:dyDescent="0.5">
      <c r="A9" s="221" t="s">
        <v>4</v>
      </c>
      <c r="B9" s="94"/>
      <c r="C9" s="94"/>
      <c r="D9" s="94"/>
      <c r="E9" s="113">
        <v>-0.34499999999999842</v>
      </c>
      <c r="F9" s="48">
        <v>-10.668999999999999</v>
      </c>
      <c r="G9" s="113">
        <v>-7.5779999999999994</v>
      </c>
      <c r="H9" s="48">
        <v>-13.950000000000001</v>
      </c>
      <c r="I9" s="48">
        <v>-8.36</v>
      </c>
      <c r="J9" s="48">
        <v>-1.4670000000000007</v>
      </c>
      <c r="K9" s="48">
        <v>-27.854000000000003</v>
      </c>
    </row>
    <row r="10" spans="1:11" ht="15.95" x14ac:dyDescent="0.5">
      <c r="A10" s="221" t="s">
        <v>5</v>
      </c>
      <c r="B10" s="94"/>
      <c r="C10" s="94"/>
      <c r="D10" s="94"/>
      <c r="E10" s="113">
        <v>0</v>
      </c>
      <c r="F10" s="48">
        <v>0</v>
      </c>
      <c r="G10" s="113">
        <v>0</v>
      </c>
      <c r="H10" s="48">
        <v>0</v>
      </c>
      <c r="I10" s="48">
        <v>0</v>
      </c>
      <c r="J10" s="48">
        <v>0</v>
      </c>
      <c r="K10" s="48">
        <v>0</v>
      </c>
    </row>
    <row r="11" spans="1:11" ht="15.95" x14ac:dyDescent="0.5">
      <c r="A11" s="223" t="s">
        <v>6</v>
      </c>
      <c r="B11" s="98"/>
      <c r="C11" s="98"/>
      <c r="D11" s="98"/>
      <c r="E11" s="114">
        <v>-4.0000000000000001E-3</v>
      </c>
      <c r="F11" s="52">
        <v>0</v>
      </c>
      <c r="G11" s="114">
        <v>-0.02</v>
      </c>
      <c r="H11" s="52">
        <v>0</v>
      </c>
      <c r="I11" s="52">
        <v>0</v>
      </c>
      <c r="J11" s="52">
        <v>0.32400000000000001</v>
      </c>
      <c r="K11" s="52">
        <v>0</v>
      </c>
    </row>
    <row r="12" spans="1:11" x14ac:dyDescent="0.35">
      <c r="A12" s="224" t="s">
        <v>7</v>
      </c>
      <c r="B12" s="224"/>
      <c r="C12" s="224"/>
      <c r="D12" s="224"/>
      <c r="E12" s="112">
        <f t="shared" ref="E12:K12" si="0">SUM(E7:E11)</f>
        <v>15.814999999999989</v>
      </c>
      <c r="F12" s="43">
        <f t="shared" si="0"/>
        <v>13.364999999999993</v>
      </c>
      <c r="G12" s="112">
        <f t="shared" si="0"/>
        <v>46.801000000000109</v>
      </c>
      <c r="H12" s="44">
        <f t="shared" si="0"/>
        <v>99.380999999999901</v>
      </c>
      <c r="I12" s="45">
        <f t="shared" si="0"/>
        <v>165.74500000000023</v>
      </c>
      <c r="J12" s="45">
        <f t="shared" si="0"/>
        <v>142.25000000000026</v>
      </c>
      <c r="K12" s="45">
        <f t="shared" si="0"/>
        <v>100.18100000000008</v>
      </c>
    </row>
    <row r="13" spans="1:11" ht="15.95" x14ac:dyDescent="0.5">
      <c r="A13" s="223" t="s">
        <v>132</v>
      </c>
      <c r="B13" s="98"/>
      <c r="C13" s="98"/>
      <c r="D13" s="98"/>
      <c r="E13" s="114">
        <v>-10.006999999999998</v>
      </c>
      <c r="F13" s="52">
        <v>-9.8410000000000011</v>
      </c>
      <c r="G13" s="114">
        <v>-39.204000000000001</v>
      </c>
      <c r="H13" s="52">
        <v>-39.746000000000002</v>
      </c>
      <c r="I13" s="52">
        <v>-38.055999999999997</v>
      </c>
      <c r="J13" s="52">
        <v>-38.21</v>
      </c>
      <c r="K13" s="52">
        <v>-35.875999999999998</v>
      </c>
    </row>
    <row r="14" spans="1:11" x14ac:dyDescent="0.35">
      <c r="A14" s="224" t="s">
        <v>8</v>
      </c>
      <c r="B14" s="224"/>
      <c r="C14" s="224"/>
      <c r="D14" s="224"/>
      <c r="E14" s="112">
        <f t="shared" ref="E14:K14" si="1">SUM(E12:E13)</f>
        <v>5.8079999999999909</v>
      </c>
      <c r="F14" s="43">
        <f t="shared" si="1"/>
        <v>3.523999999999992</v>
      </c>
      <c r="G14" s="112">
        <f t="shared" si="1"/>
        <v>7.5970000000001079</v>
      </c>
      <c r="H14" s="44">
        <f t="shared" si="1"/>
        <v>59.634999999999899</v>
      </c>
      <c r="I14" s="45">
        <f t="shared" si="1"/>
        <v>127.68900000000023</v>
      </c>
      <c r="J14" s="45">
        <f t="shared" si="1"/>
        <v>104.04000000000025</v>
      </c>
      <c r="K14" s="45">
        <f t="shared" si="1"/>
        <v>64.305000000000092</v>
      </c>
    </row>
    <row r="15" spans="1:11" ht="16.5" x14ac:dyDescent="0.35">
      <c r="A15" s="221" t="s">
        <v>9</v>
      </c>
      <c r="B15" s="225"/>
      <c r="C15" s="225"/>
      <c r="D15" s="225"/>
      <c r="E15" s="113">
        <v>-6.4999999999999974E-2</v>
      </c>
      <c r="F15" s="48">
        <v>-7.1000000000000008E-2</v>
      </c>
      <c r="G15" s="113">
        <v>-0.28699999999999998</v>
      </c>
      <c r="H15" s="48">
        <v>-0.377</v>
      </c>
      <c r="I15" s="48">
        <v>-1.3009999999999999</v>
      </c>
      <c r="J15" s="48">
        <v>-1.345</v>
      </c>
      <c r="K15" s="48">
        <v>-1.671</v>
      </c>
    </row>
    <row r="16" spans="1:11" ht="16.5" x14ac:dyDescent="0.35">
      <c r="A16" s="223" t="s">
        <v>10</v>
      </c>
      <c r="B16" s="98"/>
      <c r="C16" s="98"/>
      <c r="D16" s="98"/>
      <c r="E16" s="114">
        <v>0</v>
      </c>
      <c r="F16" s="52">
        <v>0</v>
      </c>
      <c r="G16" s="114">
        <v>0</v>
      </c>
      <c r="H16" s="52">
        <v>0</v>
      </c>
      <c r="I16" s="52">
        <v>0</v>
      </c>
      <c r="J16" s="52">
        <v>0</v>
      </c>
      <c r="K16" s="52">
        <v>0</v>
      </c>
    </row>
    <row r="17" spans="1:11" ht="15.75" x14ac:dyDescent="0.25">
      <c r="A17" s="224" t="s">
        <v>11</v>
      </c>
      <c r="B17" s="224"/>
      <c r="C17" s="224"/>
      <c r="D17" s="224"/>
      <c r="E17" s="112">
        <f t="shared" ref="E17:K17" si="2">SUM(E14:E16)</f>
        <v>5.7429999999999906</v>
      </c>
      <c r="F17" s="43">
        <f t="shared" si="2"/>
        <v>3.4529999999999919</v>
      </c>
      <c r="G17" s="112">
        <f t="shared" si="2"/>
        <v>7.310000000000108</v>
      </c>
      <c r="H17" s="44">
        <f t="shared" si="2"/>
        <v>59.257999999999896</v>
      </c>
      <c r="I17" s="45">
        <f t="shared" si="2"/>
        <v>126.38800000000023</v>
      </c>
      <c r="J17" s="45">
        <f t="shared" si="2"/>
        <v>102.69500000000025</v>
      </c>
      <c r="K17" s="45">
        <f t="shared" si="2"/>
        <v>62.634000000000093</v>
      </c>
    </row>
    <row r="18" spans="1:11" ht="16.5" x14ac:dyDescent="0.35">
      <c r="A18" s="221" t="s">
        <v>12</v>
      </c>
      <c r="B18" s="94"/>
      <c r="C18" s="94"/>
      <c r="D18" s="94"/>
      <c r="E18" s="113">
        <v>2.1484000000000001</v>
      </c>
      <c r="F18" s="48">
        <v>0.28800000000000003</v>
      </c>
      <c r="G18" s="113">
        <v>6.2683999999999997</v>
      </c>
      <c r="H18" s="48">
        <v>0.67</v>
      </c>
      <c r="I18" s="48">
        <v>4.532</v>
      </c>
      <c r="J18" s="48">
        <v>1.9500000000000002</v>
      </c>
      <c r="K18" s="48">
        <v>2.5989999999999998</v>
      </c>
    </row>
    <row r="19" spans="1:11" ht="16.5" x14ac:dyDescent="0.35">
      <c r="A19" s="223" t="s">
        <v>13</v>
      </c>
      <c r="B19" s="98"/>
      <c r="C19" s="98"/>
      <c r="D19" s="98"/>
      <c r="E19" s="114">
        <v>-9.0579999999999998</v>
      </c>
      <c r="F19" s="52">
        <v>-19.740000000000002</v>
      </c>
      <c r="G19" s="114">
        <v>-41.792000000000002</v>
      </c>
      <c r="H19" s="52">
        <v>-56.857999999999997</v>
      </c>
      <c r="I19" s="52">
        <v>-24.933999999999997</v>
      </c>
      <c r="J19" s="52">
        <v>-35.076999999999998</v>
      </c>
      <c r="K19" s="52">
        <v>-41.010999999999996</v>
      </c>
    </row>
    <row r="20" spans="1:11" ht="15.75" x14ac:dyDescent="0.25">
      <c r="A20" s="224" t="s">
        <v>14</v>
      </c>
      <c r="B20" s="224"/>
      <c r="C20" s="224"/>
      <c r="D20" s="224"/>
      <c r="E20" s="112">
        <f t="shared" ref="E20:K20" si="3">SUM(E17:E19)</f>
        <v>-1.1666000000000096</v>
      </c>
      <c r="F20" s="43">
        <f t="shared" si="3"/>
        <v>-15.999000000000009</v>
      </c>
      <c r="G20" s="112">
        <f t="shared" si="3"/>
        <v>-28.213599999999893</v>
      </c>
      <c r="H20" s="44">
        <f t="shared" si="3"/>
        <v>3.0699999999999008</v>
      </c>
      <c r="I20" s="45">
        <f t="shared" si="3"/>
        <v>105.98600000000025</v>
      </c>
      <c r="J20" s="45">
        <f t="shared" si="3"/>
        <v>69.568000000000254</v>
      </c>
      <c r="K20" s="45">
        <f t="shared" si="3"/>
        <v>24.222000000000094</v>
      </c>
    </row>
    <row r="21" spans="1:11" ht="16.5" x14ac:dyDescent="0.35">
      <c r="A21" s="221" t="s">
        <v>15</v>
      </c>
      <c r="B21" s="94"/>
      <c r="C21" s="94"/>
      <c r="D21" s="94"/>
      <c r="E21" s="113">
        <v>-1.4690000000000021</v>
      </c>
      <c r="F21" s="48">
        <v>7.2809999999999997</v>
      </c>
      <c r="G21" s="113">
        <v>-3.3820000000000014</v>
      </c>
      <c r="H21" s="48">
        <v>7.229000000000001</v>
      </c>
      <c r="I21" s="48">
        <v>-27.627000000000002</v>
      </c>
      <c r="J21" s="48">
        <v>-27.955000000000002</v>
      </c>
      <c r="K21" s="48">
        <v>-5.844000000000003</v>
      </c>
    </row>
    <row r="22" spans="1:11" ht="16.5" x14ac:dyDescent="0.35">
      <c r="A22" s="223" t="s">
        <v>16</v>
      </c>
      <c r="B22" s="226"/>
      <c r="C22" s="226"/>
      <c r="D22" s="226"/>
      <c r="E22" s="114">
        <v>0</v>
      </c>
      <c r="F22" s="52">
        <v>0</v>
      </c>
      <c r="G22" s="114">
        <v>0</v>
      </c>
      <c r="H22" s="52">
        <v>0</v>
      </c>
      <c r="I22" s="52">
        <v>0</v>
      </c>
      <c r="J22" s="52">
        <v>0</v>
      </c>
      <c r="K22" s="52">
        <v>0</v>
      </c>
    </row>
    <row r="23" spans="1:11" ht="16.5" x14ac:dyDescent="0.35">
      <c r="A23" s="227" t="s">
        <v>262</v>
      </c>
      <c r="B23" s="228"/>
      <c r="C23" s="228"/>
      <c r="D23" s="228"/>
      <c r="E23" s="112">
        <f t="shared" ref="E23:K23" si="4">SUM(E20:E22)</f>
        <v>-2.6356000000000117</v>
      </c>
      <c r="F23" s="43">
        <f t="shared" si="4"/>
        <v>-8.7180000000000106</v>
      </c>
      <c r="G23" s="112">
        <f t="shared" si="4"/>
        <v>-31.595599999999894</v>
      </c>
      <c r="H23" s="44">
        <f t="shared" si="4"/>
        <v>10.298999999999902</v>
      </c>
      <c r="I23" s="45">
        <f t="shared" si="4"/>
        <v>78.359000000000236</v>
      </c>
      <c r="J23" s="45">
        <f t="shared" si="4"/>
        <v>41.613000000000255</v>
      </c>
      <c r="K23" s="45">
        <f t="shared" si="4"/>
        <v>18.378000000000092</v>
      </c>
    </row>
    <row r="24" spans="1:11" ht="16.5" x14ac:dyDescent="0.35">
      <c r="A24" s="221" t="s">
        <v>279</v>
      </c>
      <c r="B24" s="94"/>
      <c r="C24" s="94"/>
      <c r="D24" s="94"/>
      <c r="E24" s="113">
        <v>-2.6356000000000459</v>
      </c>
      <c r="F24" s="48">
        <v>-8.717999999999984</v>
      </c>
      <c r="G24" s="113">
        <v>-31.595599999999941</v>
      </c>
      <c r="H24" s="48">
        <v>10.299000000000262</v>
      </c>
      <c r="I24" s="48">
        <v>78.358999999999938</v>
      </c>
      <c r="J24" s="48">
        <v>41.613000000000028</v>
      </c>
      <c r="K24" s="48">
        <v>18.377999999999915</v>
      </c>
    </row>
    <row r="25" spans="1:11" ht="16.5" x14ac:dyDescent="0.35">
      <c r="A25" s="221" t="s">
        <v>274</v>
      </c>
      <c r="B25" s="94"/>
      <c r="C25" s="94"/>
      <c r="D25" s="94"/>
      <c r="E25" s="113">
        <v>0</v>
      </c>
      <c r="F25" s="48">
        <v>0</v>
      </c>
      <c r="G25" s="113">
        <v>0</v>
      </c>
      <c r="H25" s="48">
        <v>0</v>
      </c>
      <c r="I25" s="48">
        <v>0</v>
      </c>
      <c r="J25" s="48">
        <v>0</v>
      </c>
      <c r="K25" s="48">
        <v>0</v>
      </c>
    </row>
    <row r="26" spans="1:11" ht="16.5" x14ac:dyDescent="0.35">
      <c r="A26" s="259"/>
      <c r="B26" s="259"/>
      <c r="C26" s="259"/>
      <c r="D26" s="259"/>
      <c r="E26" s="260"/>
      <c r="F26" s="261"/>
      <c r="G26" s="260"/>
      <c r="H26" s="261"/>
      <c r="I26" s="261"/>
      <c r="J26" s="261"/>
      <c r="K26" s="261"/>
    </row>
    <row r="27" spans="1:11" ht="16.5" x14ac:dyDescent="0.35">
      <c r="A27" s="257" t="s">
        <v>148</v>
      </c>
      <c r="B27" s="94"/>
      <c r="C27" s="94"/>
      <c r="D27" s="94"/>
      <c r="E27" s="113">
        <v>-14.600000000000001</v>
      </c>
      <c r="F27" s="48">
        <v>-6.2999999999999989</v>
      </c>
      <c r="G27" s="113">
        <v>-58.7</v>
      </c>
      <c r="H27" s="48">
        <v>-17.599999999999998</v>
      </c>
      <c r="I27" s="48">
        <v>-11.954000000000001</v>
      </c>
      <c r="J27" s="48">
        <v>-21.3</v>
      </c>
      <c r="K27" s="48">
        <v>-38.774999999999999</v>
      </c>
    </row>
    <row r="28" spans="1:11" ht="16.5" x14ac:dyDescent="0.35">
      <c r="A28" s="258" t="s">
        <v>273</v>
      </c>
      <c r="B28" s="259"/>
      <c r="C28" s="259"/>
      <c r="D28" s="259"/>
      <c r="E28" s="276">
        <f t="shared" ref="E28:K28" si="5">E14-E27</f>
        <v>20.407999999999994</v>
      </c>
      <c r="F28" s="277">
        <f t="shared" si="5"/>
        <v>9.823999999999991</v>
      </c>
      <c r="G28" s="276">
        <f t="shared" si="5"/>
        <v>66.297000000000111</v>
      </c>
      <c r="H28" s="277">
        <f t="shared" si="5"/>
        <v>77.2349999999999</v>
      </c>
      <c r="I28" s="277">
        <f t="shared" si="5"/>
        <v>139.64300000000023</v>
      </c>
      <c r="J28" s="277">
        <f t="shared" si="5"/>
        <v>125.34000000000024</v>
      </c>
      <c r="K28" s="277">
        <f t="shared" si="5"/>
        <v>103.0800000000001</v>
      </c>
    </row>
    <row r="29" spans="1:11" ht="16.5" x14ac:dyDescent="0.35">
      <c r="A29" s="221"/>
      <c r="B29" s="94"/>
      <c r="C29" s="94"/>
      <c r="D29" s="94"/>
      <c r="E29" s="49"/>
      <c r="F29" s="49"/>
      <c r="G29" s="49"/>
      <c r="H29" s="49"/>
      <c r="I29" s="49"/>
      <c r="J29" s="49"/>
      <c r="K29" s="49"/>
    </row>
    <row r="30" spans="1:11" ht="16.5" x14ac:dyDescent="0.35">
      <c r="A30" s="99"/>
      <c r="B30" s="99"/>
      <c r="C30" s="100"/>
      <c r="D30" s="101"/>
      <c r="E30" s="102">
        <v>2015</v>
      </c>
      <c r="F30" s="102">
        <v>2014</v>
      </c>
      <c r="G30" s="102">
        <v>2015</v>
      </c>
      <c r="H30" s="102">
        <v>2014</v>
      </c>
      <c r="I30" s="102">
        <v>2013</v>
      </c>
      <c r="J30" s="102">
        <v>2012</v>
      </c>
      <c r="K30" s="102">
        <v>2011</v>
      </c>
    </row>
    <row r="31" spans="1:11" ht="16.5" x14ac:dyDescent="0.35">
      <c r="A31" s="103"/>
      <c r="B31" s="103"/>
      <c r="C31" s="100"/>
      <c r="D31" s="101"/>
      <c r="E31" s="105" t="s">
        <v>201</v>
      </c>
      <c r="F31" s="105" t="s">
        <v>201</v>
      </c>
      <c r="G31" s="105">
        <v>0</v>
      </c>
      <c r="H31" s="105"/>
      <c r="I31" s="105"/>
      <c r="J31" s="105"/>
      <c r="K31" s="105"/>
    </row>
    <row r="32" spans="1:11" ht="16.5" x14ac:dyDescent="0.35">
      <c r="A32" s="100" t="s">
        <v>259</v>
      </c>
      <c r="B32" s="106"/>
      <c r="C32" s="100"/>
      <c r="D32" s="100"/>
      <c r="E32" s="107"/>
      <c r="F32" s="107"/>
      <c r="G32" s="107"/>
      <c r="H32" s="107"/>
      <c r="I32" s="107"/>
      <c r="J32" s="107"/>
      <c r="K32" s="107"/>
    </row>
    <row r="33" spans="1:11" ht="3" customHeight="1" x14ac:dyDescent="0.35">
      <c r="A33" s="221"/>
      <c r="B33" s="97"/>
      <c r="C33" s="97"/>
      <c r="D33" s="97"/>
      <c r="E33" s="95"/>
      <c r="F33" s="95"/>
      <c r="G33" s="95"/>
      <c r="H33" s="95"/>
      <c r="I33" s="95"/>
      <c r="J33" s="95"/>
      <c r="K33" s="95"/>
    </row>
    <row r="34" spans="1:11" ht="15" customHeight="1" x14ac:dyDescent="0.35">
      <c r="A34" s="221" t="s">
        <v>17</v>
      </c>
      <c r="B34" s="229"/>
      <c r="C34" s="229"/>
      <c r="D34" s="229"/>
      <c r="E34" s="113"/>
      <c r="F34" s="48"/>
      <c r="G34" s="113">
        <v>1181.7829999999999</v>
      </c>
      <c r="H34" s="48">
        <v>1179.1559999999999</v>
      </c>
      <c r="I34" s="48">
        <v>1157.711</v>
      </c>
      <c r="J34" s="48">
        <v>1153.934</v>
      </c>
      <c r="K34" s="48">
        <v>1157.309</v>
      </c>
    </row>
    <row r="35" spans="1:11" ht="15" customHeight="1" x14ac:dyDescent="0.35">
      <c r="A35" s="221" t="s">
        <v>18</v>
      </c>
      <c r="B35" s="222"/>
      <c r="C35" s="222"/>
      <c r="D35" s="222"/>
      <c r="E35" s="113"/>
      <c r="F35" s="48"/>
      <c r="G35" s="113">
        <v>46.531999999999996</v>
      </c>
      <c r="H35" s="48">
        <v>51.113999999999997</v>
      </c>
      <c r="I35" s="48">
        <v>55.242000000000004</v>
      </c>
      <c r="J35" s="48">
        <v>48.853000000000002</v>
      </c>
      <c r="K35" s="48">
        <v>9.6660000000000004</v>
      </c>
    </row>
    <row r="36" spans="1:11" ht="15" customHeight="1" x14ac:dyDescent="0.35">
      <c r="A36" s="221" t="s">
        <v>272</v>
      </c>
      <c r="B36" s="222"/>
      <c r="C36" s="222"/>
      <c r="D36" s="222"/>
      <c r="E36" s="113"/>
      <c r="F36" s="48"/>
      <c r="G36" s="113">
        <v>184.82799999999997</v>
      </c>
      <c r="H36" s="48">
        <v>196.52500000000001</v>
      </c>
      <c r="I36" s="48">
        <v>187.76300000000001</v>
      </c>
      <c r="J36" s="48">
        <v>195.77600000000001</v>
      </c>
      <c r="K36" s="48">
        <v>226.51500000000001</v>
      </c>
    </row>
    <row r="37" spans="1:11" ht="15" customHeight="1" x14ac:dyDescent="0.35">
      <c r="A37" s="221" t="s">
        <v>19</v>
      </c>
      <c r="B37" s="222"/>
      <c r="C37" s="222"/>
      <c r="D37" s="222"/>
      <c r="E37" s="113"/>
      <c r="F37" s="48"/>
      <c r="G37" s="113">
        <v>2.093</v>
      </c>
      <c r="H37" s="48">
        <v>2.3460000000000001</v>
      </c>
      <c r="I37" s="48">
        <v>2.1840000000000002</v>
      </c>
      <c r="J37" s="48">
        <v>2.218</v>
      </c>
      <c r="K37" s="48">
        <v>2.3289999999999997</v>
      </c>
    </row>
    <row r="38" spans="1:11" ht="15" customHeight="1" x14ac:dyDescent="0.35">
      <c r="A38" s="223" t="s">
        <v>20</v>
      </c>
      <c r="B38" s="98"/>
      <c r="C38" s="98"/>
      <c r="D38" s="98"/>
      <c r="E38" s="114"/>
      <c r="F38" s="52"/>
      <c r="G38" s="114">
        <v>33.194000000000003</v>
      </c>
      <c r="H38" s="52">
        <v>26.027000000000001</v>
      </c>
      <c r="I38" s="52">
        <v>12.608000000000001</v>
      </c>
      <c r="J38" s="52">
        <v>22.725000000000001</v>
      </c>
      <c r="K38" s="52">
        <v>34.377000000000002</v>
      </c>
    </row>
    <row r="39" spans="1:11" ht="15" customHeight="1" x14ac:dyDescent="0.35">
      <c r="A39" s="218" t="s">
        <v>21</v>
      </c>
      <c r="B39" s="224"/>
      <c r="C39" s="224"/>
      <c r="D39" s="224"/>
      <c r="E39" s="118"/>
      <c r="F39" s="43"/>
      <c r="G39" s="112">
        <f>SUM(G34:G38)</f>
        <v>1448.4299999999998</v>
      </c>
      <c r="H39" s="308">
        <f>SUM(H34:H38)</f>
        <v>1455.1680000000001</v>
      </c>
      <c r="I39" s="45">
        <f>SUM(I34:I38)</f>
        <v>1415.5079999999998</v>
      </c>
      <c r="J39" s="45">
        <f>SUM(J34:J38)</f>
        <v>1423.5060000000001</v>
      </c>
      <c r="K39" s="45">
        <f>SUM(K34:K38)</f>
        <v>1430.1959999999999</v>
      </c>
    </row>
    <row r="40" spans="1:11" ht="15" customHeight="1" x14ac:dyDescent="0.35">
      <c r="A40" s="221" t="s">
        <v>22</v>
      </c>
      <c r="B40" s="94"/>
      <c r="C40" s="94"/>
      <c r="D40" s="94"/>
      <c r="E40" s="113"/>
      <c r="F40" s="48"/>
      <c r="G40" s="113">
        <v>163.55900000000003</v>
      </c>
      <c r="H40" s="48">
        <v>164.26599999999999</v>
      </c>
      <c r="I40" s="48">
        <v>170.26599999999999</v>
      </c>
      <c r="J40" s="48">
        <v>155.22900000000001</v>
      </c>
      <c r="K40" s="48">
        <v>177.12</v>
      </c>
    </row>
    <row r="41" spans="1:11" ht="15" customHeight="1" x14ac:dyDescent="0.35">
      <c r="A41" s="221" t="s">
        <v>23</v>
      </c>
      <c r="B41" s="94"/>
      <c r="C41" s="94"/>
      <c r="D41" s="94"/>
      <c r="E41" s="113"/>
      <c r="F41" s="48"/>
      <c r="G41" s="113">
        <v>0</v>
      </c>
      <c r="H41" s="48">
        <v>0</v>
      </c>
      <c r="I41" s="48">
        <v>0</v>
      </c>
      <c r="J41" s="48">
        <v>0</v>
      </c>
      <c r="K41" s="48">
        <v>0</v>
      </c>
    </row>
    <row r="42" spans="1:11" ht="15" customHeight="1" x14ac:dyDescent="0.35">
      <c r="A42" s="221" t="s">
        <v>24</v>
      </c>
      <c r="B42" s="94"/>
      <c r="C42" s="94"/>
      <c r="D42" s="94"/>
      <c r="E42" s="113"/>
      <c r="F42" s="48"/>
      <c r="G42" s="113">
        <v>283.935</v>
      </c>
      <c r="H42" s="48">
        <v>328.13900000000007</v>
      </c>
      <c r="I42" s="48">
        <v>333.18399999999997</v>
      </c>
      <c r="J42" s="48">
        <v>318.02900000000005</v>
      </c>
      <c r="K42" s="48">
        <v>332.40600000000001</v>
      </c>
    </row>
    <row r="43" spans="1:11" ht="15" customHeight="1" x14ac:dyDescent="0.35">
      <c r="A43" s="221" t="s">
        <v>25</v>
      </c>
      <c r="B43" s="94"/>
      <c r="C43" s="94"/>
      <c r="D43" s="94"/>
      <c r="E43" s="113"/>
      <c r="F43" s="48"/>
      <c r="G43" s="113">
        <v>111.628</v>
      </c>
      <c r="H43" s="48">
        <v>147.06299999999999</v>
      </c>
      <c r="I43" s="48">
        <v>201.84899999999999</v>
      </c>
      <c r="J43" s="48">
        <v>175.21100000000001</v>
      </c>
      <c r="K43" s="48">
        <v>163.21899999999999</v>
      </c>
    </row>
    <row r="44" spans="1:11" ht="15" customHeight="1" x14ac:dyDescent="0.35">
      <c r="A44" s="223" t="s">
        <v>26</v>
      </c>
      <c r="B44" s="98"/>
      <c r="C44" s="98"/>
      <c r="D44" s="98"/>
      <c r="E44" s="114"/>
      <c r="F44" s="52"/>
      <c r="G44" s="114">
        <v>0</v>
      </c>
      <c r="H44" s="52">
        <v>0</v>
      </c>
      <c r="I44" s="52">
        <v>0</v>
      </c>
      <c r="J44" s="52">
        <v>0</v>
      </c>
      <c r="K44" s="52">
        <v>0</v>
      </c>
    </row>
    <row r="45" spans="1:11" ht="15" customHeight="1" x14ac:dyDescent="0.35">
      <c r="A45" s="230" t="s">
        <v>27</v>
      </c>
      <c r="B45" s="109"/>
      <c r="C45" s="109"/>
      <c r="D45" s="109"/>
      <c r="E45" s="119"/>
      <c r="F45" s="63"/>
      <c r="G45" s="121">
        <f>SUM(G40:G44)</f>
        <v>559.12200000000007</v>
      </c>
      <c r="H45" s="309">
        <f>SUM(H40:H44)</f>
        <v>639.46800000000007</v>
      </c>
      <c r="I45" s="64">
        <f>SUM(I40:I44)</f>
        <v>705.29899999999998</v>
      </c>
      <c r="J45" s="64">
        <f>SUM(J40:J44)</f>
        <v>648.46900000000005</v>
      </c>
      <c r="K45" s="64">
        <f>SUM(K40:K44)</f>
        <v>672.745</v>
      </c>
    </row>
    <row r="46" spans="1:11" ht="15" customHeight="1" x14ac:dyDescent="0.35">
      <c r="A46" s="218" t="s">
        <v>260</v>
      </c>
      <c r="B46" s="110"/>
      <c r="C46" s="110"/>
      <c r="D46" s="110"/>
      <c r="E46" s="118"/>
      <c r="F46" s="43"/>
      <c r="G46" s="112">
        <f>G39+G45</f>
        <v>2007.5519999999999</v>
      </c>
      <c r="H46" s="308">
        <f>H39+H45</f>
        <v>2094.6360000000004</v>
      </c>
      <c r="I46" s="45">
        <f>I39+I45</f>
        <v>2120.8069999999998</v>
      </c>
      <c r="J46" s="45">
        <f>J39+J45</f>
        <v>2071.9750000000004</v>
      </c>
      <c r="K46" s="45">
        <f>K39+K45</f>
        <v>2102.9409999999998</v>
      </c>
    </row>
    <row r="47" spans="1:11" ht="15" customHeight="1" x14ac:dyDescent="0.35">
      <c r="A47" s="221" t="s">
        <v>280</v>
      </c>
      <c r="B47" s="94"/>
      <c r="C47" s="94"/>
      <c r="D47" s="94"/>
      <c r="E47" s="113"/>
      <c r="F47" s="48"/>
      <c r="G47" s="113">
        <v>907.8643999999997</v>
      </c>
      <c r="H47" s="48">
        <v>939.5</v>
      </c>
      <c r="I47" s="48">
        <v>1246.444</v>
      </c>
      <c r="J47" s="48">
        <v>1156.308</v>
      </c>
      <c r="K47" s="48">
        <v>1122.7779999999987</v>
      </c>
    </row>
    <row r="48" spans="1:11" ht="15" customHeight="1" x14ac:dyDescent="0.35">
      <c r="A48" s="221" t="s">
        <v>275</v>
      </c>
      <c r="B48" s="94"/>
      <c r="C48" s="94"/>
      <c r="D48" s="94"/>
      <c r="E48" s="113"/>
      <c r="F48" s="48"/>
      <c r="G48" s="113">
        <v>0</v>
      </c>
      <c r="H48" s="48">
        <v>0</v>
      </c>
      <c r="I48" s="48">
        <v>0</v>
      </c>
      <c r="J48" s="48">
        <v>0</v>
      </c>
      <c r="K48" s="48">
        <v>0</v>
      </c>
    </row>
    <row r="49" spans="1:11" ht="15" customHeight="1" x14ac:dyDescent="0.35">
      <c r="A49" s="221" t="s">
        <v>28</v>
      </c>
      <c r="B49" s="94"/>
      <c r="C49" s="94"/>
      <c r="D49" s="94"/>
      <c r="E49" s="113"/>
      <c r="F49" s="48"/>
      <c r="G49" s="113">
        <v>4.5069999999999997</v>
      </c>
      <c r="H49" s="48">
        <v>4.327</v>
      </c>
      <c r="I49" s="48">
        <v>3.53</v>
      </c>
      <c r="J49" s="48">
        <v>3.47</v>
      </c>
      <c r="K49" s="48">
        <v>2.7530000000000001</v>
      </c>
    </row>
    <row r="50" spans="1:11" ht="15" customHeight="1" x14ac:dyDescent="0.35">
      <c r="A50" s="221" t="s">
        <v>29</v>
      </c>
      <c r="B50" s="94"/>
      <c r="C50" s="94"/>
      <c r="D50" s="94"/>
      <c r="E50" s="113"/>
      <c r="F50" s="48"/>
      <c r="G50" s="113">
        <v>6.83</v>
      </c>
      <c r="H50" s="48">
        <v>8.9290000000000003</v>
      </c>
      <c r="I50" s="48">
        <v>8.5</v>
      </c>
      <c r="J50" s="48">
        <v>11.704000000000001</v>
      </c>
      <c r="K50" s="48">
        <v>21.755000000000003</v>
      </c>
    </row>
    <row r="51" spans="1:11" ht="15" customHeight="1" x14ac:dyDescent="0.35">
      <c r="A51" s="221" t="s">
        <v>30</v>
      </c>
      <c r="B51" s="94"/>
      <c r="C51" s="94"/>
      <c r="D51" s="94"/>
      <c r="E51" s="113"/>
      <c r="F51" s="48"/>
      <c r="G51" s="113">
        <v>736.60500000000002</v>
      </c>
      <c r="H51" s="48">
        <v>779.88200000000006</v>
      </c>
      <c r="I51" s="48">
        <v>496.1</v>
      </c>
      <c r="J51" s="48">
        <v>569.995</v>
      </c>
      <c r="K51" s="48">
        <v>632.053</v>
      </c>
    </row>
    <row r="52" spans="1:11" ht="15" customHeight="1" x14ac:dyDescent="0.35">
      <c r="A52" s="221" t="s">
        <v>31</v>
      </c>
      <c r="B52" s="94"/>
      <c r="C52" s="94"/>
      <c r="D52" s="94"/>
      <c r="E52" s="113"/>
      <c r="F52" s="48"/>
      <c r="G52" s="113">
        <v>351.74599999999998</v>
      </c>
      <c r="H52" s="48">
        <v>361.99799999999999</v>
      </c>
      <c r="I52" s="48">
        <v>366.233</v>
      </c>
      <c r="J52" s="48">
        <v>330.49800000000005</v>
      </c>
      <c r="K52" s="48">
        <v>323.60199999999998</v>
      </c>
    </row>
    <row r="53" spans="1:11" ht="15" customHeight="1" x14ac:dyDescent="0.35">
      <c r="A53" s="221" t="s">
        <v>32</v>
      </c>
      <c r="B53" s="94"/>
      <c r="C53" s="94"/>
      <c r="D53" s="94"/>
      <c r="E53" s="113"/>
      <c r="F53" s="48"/>
      <c r="G53" s="113">
        <v>0</v>
      </c>
      <c r="H53" s="48">
        <v>0</v>
      </c>
      <c r="I53" s="48">
        <v>0</v>
      </c>
      <c r="J53" s="48">
        <v>0</v>
      </c>
      <c r="K53" s="48">
        <v>0</v>
      </c>
    </row>
    <row r="54" spans="1:11" ht="15" customHeight="1" x14ac:dyDescent="0.35">
      <c r="A54" s="223" t="s">
        <v>278</v>
      </c>
      <c r="B54" s="98"/>
      <c r="C54" s="98"/>
      <c r="D54" s="98"/>
      <c r="E54" s="114"/>
      <c r="F54" s="52"/>
      <c r="G54" s="114">
        <v>0</v>
      </c>
      <c r="H54" s="52">
        <v>0</v>
      </c>
      <c r="I54" s="52">
        <v>0</v>
      </c>
      <c r="J54" s="52">
        <v>0</v>
      </c>
      <c r="K54" s="52">
        <v>0</v>
      </c>
    </row>
    <row r="55" spans="1:11" ht="15" customHeight="1" x14ac:dyDescent="0.35">
      <c r="A55" s="218" t="s">
        <v>261</v>
      </c>
      <c r="B55" s="110"/>
      <c r="C55" s="110"/>
      <c r="D55" s="110"/>
      <c r="E55" s="118"/>
      <c r="F55" s="43"/>
      <c r="G55" s="112">
        <f>SUM(G47:G54)</f>
        <v>2007.5523999999996</v>
      </c>
      <c r="H55" s="308">
        <f>SUM(H47:H54)</f>
        <v>2094.636</v>
      </c>
      <c r="I55" s="45">
        <f>SUM(I47:I54)</f>
        <v>2120.8070000000002</v>
      </c>
      <c r="J55" s="45">
        <f>SUM(J47:J54)</f>
        <v>2071.9749999999999</v>
      </c>
      <c r="K55" s="45">
        <f>SUM(K47:K54)</f>
        <v>2102.9409999999984</v>
      </c>
    </row>
    <row r="56" spans="1:11" ht="16.5" x14ac:dyDescent="0.35">
      <c r="A56" s="221"/>
      <c r="B56" s="110"/>
      <c r="C56" s="110"/>
      <c r="D56" s="110"/>
      <c r="E56" s="49"/>
      <c r="F56" s="49"/>
      <c r="G56" s="49"/>
      <c r="H56" s="49"/>
      <c r="I56" s="49"/>
      <c r="J56" s="49"/>
      <c r="K56" s="49"/>
    </row>
    <row r="57" spans="1:11" ht="16.5" x14ac:dyDescent="0.35">
      <c r="A57" s="108"/>
      <c r="B57" s="99"/>
      <c r="C57" s="101"/>
      <c r="D57" s="101"/>
      <c r="E57" s="102">
        <v>2015</v>
      </c>
      <c r="F57" s="102">
        <v>2014</v>
      </c>
      <c r="G57" s="102">
        <v>2015</v>
      </c>
      <c r="H57" s="102">
        <v>2014</v>
      </c>
      <c r="I57" s="102">
        <v>2013</v>
      </c>
      <c r="J57" s="102">
        <v>2012</v>
      </c>
      <c r="K57" s="102">
        <v>2011</v>
      </c>
    </row>
    <row r="58" spans="1:11" ht="16.5" x14ac:dyDescent="0.35">
      <c r="A58" s="103"/>
      <c r="B58" s="103"/>
      <c r="C58" s="101"/>
      <c r="D58" s="101"/>
      <c r="E58" s="105" t="s">
        <v>201</v>
      </c>
      <c r="F58" s="105" t="s">
        <v>201</v>
      </c>
      <c r="G58" s="105">
        <v>0</v>
      </c>
      <c r="H58" s="105"/>
      <c r="I58" s="105"/>
      <c r="J58" s="105"/>
      <c r="K58" s="105"/>
    </row>
    <row r="59" spans="1:11" ht="16.5" x14ac:dyDescent="0.35">
      <c r="A59" s="100" t="s">
        <v>277</v>
      </c>
      <c r="B59" s="106"/>
      <c r="C59" s="100"/>
      <c r="D59" s="100"/>
      <c r="E59" s="107"/>
      <c r="F59" s="107"/>
      <c r="G59" s="107"/>
      <c r="H59" s="107"/>
      <c r="I59" s="107"/>
      <c r="J59" s="107"/>
      <c r="K59" s="107"/>
    </row>
    <row r="60" spans="1:11" ht="3" customHeight="1" x14ac:dyDescent="0.35">
      <c r="A60" s="221"/>
      <c r="B60" s="97"/>
      <c r="C60" s="97"/>
      <c r="D60" s="97"/>
      <c r="E60" s="95"/>
      <c r="F60" s="95"/>
      <c r="G60" s="95"/>
      <c r="H60" s="95"/>
      <c r="I60" s="95"/>
      <c r="J60" s="95"/>
      <c r="K60" s="95"/>
    </row>
    <row r="61" spans="1:11" ht="34.9" customHeight="1" x14ac:dyDescent="0.35">
      <c r="A61" s="231" t="s">
        <v>33</v>
      </c>
      <c r="B61" s="231"/>
      <c r="C61" s="231"/>
      <c r="D61" s="231"/>
      <c r="E61" s="113">
        <v>16.831399999999924</v>
      </c>
      <c r="F61" s="48">
        <v>8.3889999999999869</v>
      </c>
      <c r="G61" s="113">
        <v>46.163400000000074</v>
      </c>
      <c r="H61" s="48">
        <v>65.822000000000173</v>
      </c>
      <c r="I61" s="48">
        <v>127.899</v>
      </c>
      <c r="J61" s="48">
        <v>94.891000000000219</v>
      </c>
      <c r="K61" s="48">
        <v>59.30099999999981</v>
      </c>
    </row>
    <row r="62" spans="1:11" ht="15" customHeight="1" x14ac:dyDescent="0.35">
      <c r="A62" s="232" t="s">
        <v>34</v>
      </c>
      <c r="B62" s="232"/>
      <c r="C62" s="233"/>
      <c r="D62" s="233"/>
      <c r="E62" s="114">
        <v>58.08</v>
      </c>
      <c r="F62" s="52">
        <v>71.894999999999996</v>
      </c>
      <c r="G62" s="114">
        <v>-8.009999999999998</v>
      </c>
      <c r="H62" s="52">
        <v>16.353999999999999</v>
      </c>
      <c r="I62" s="52">
        <v>-0.57200000000000273</v>
      </c>
      <c r="J62" s="52">
        <v>25.286000000000001</v>
      </c>
      <c r="K62" s="52">
        <v>15.591999999999997</v>
      </c>
    </row>
    <row r="63" spans="1:11" ht="15" customHeight="1" x14ac:dyDescent="0.35">
      <c r="A63" s="293" t="s">
        <v>35</v>
      </c>
      <c r="B63" s="234"/>
      <c r="C63" s="235"/>
      <c r="D63" s="235"/>
      <c r="E63" s="120">
        <f t="shared" ref="E63:K63" si="6">SUM(E61:E62)</f>
        <v>74.911399999999929</v>
      </c>
      <c r="F63" s="43">
        <f t="shared" si="6"/>
        <v>80.283999999999978</v>
      </c>
      <c r="G63" s="112">
        <f t="shared" si="6"/>
        <v>38.153400000000076</v>
      </c>
      <c r="H63" s="44">
        <f t="shared" si="6"/>
        <v>82.176000000000172</v>
      </c>
      <c r="I63" s="45">
        <f t="shared" si="6"/>
        <v>127.327</v>
      </c>
      <c r="J63" s="45">
        <f t="shared" si="6"/>
        <v>120.17700000000022</v>
      </c>
      <c r="K63" s="45">
        <f t="shared" si="6"/>
        <v>74.892999999999802</v>
      </c>
    </row>
    <row r="64" spans="1:11" ht="15" customHeight="1" x14ac:dyDescent="0.35">
      <c r="A64" s="231" t="s">
        <v>270</v>
      </c>
      <c r="B64" s="231"/>
      <c r="C64" s="94"/>
      <c r="D64" s="94"/>
      <c r="E64" s="113">
        <v>-9.2269999999999968</v>
      </c>
      <c r="F64" s="48">
        <v>-8.5279999999999969</v>
      </c>
      <c r="G64" s="113">
        <v>-23.098999999999997</v>
      </c>
      <c r="H64" s="48">
        <v>-32.670999999999999</v>
      </c>
      <c r="I64" s="48">
        <v>-36.271999999999998</v>
      </c>
      <c r="J64" s="48">
        <v>-50.597000000000001</v>
      </c>
      <c r="K64" s="48">
        <v>-52.816000000000003</v>
      </c>
    </row>
    <row r="65" spans="1:12" ht="15" customHeight="1" x14ac:dyDescent="0.35">
      <c r="A65" s="232" t="s">
        <v>271</v>
      </c>
      <c r="B65" s="232"/>
      <c r="C65" s="98"/>
      <c r="D65" s="98"/>
      <c r="E65" s="114">
        <v>0</v>
      </c>
      <c r="F65" s="52">
        <v>0</v>
      </c>
      <c r="G65" s="114">
        <v>0</v>
      </c>
      <c r="H65" s="52">
        <v>0</v>
      </c>
      <c r="I65" s="52">
        <v>0</v>
      </c>
      <c r="J65" s="52">
        <v>0</v>
      </c>
      <c r="K65" s="52">
        <v>0</v>
      </c>
    </row>
    <row r="66" spans="1:12" ht="15" customHeight="1" x14ac:dyDescent="0.35">
      <c r="A66" s="236" t="s">
        <v>276</v>
      </c>
      <c r="B66" s="236"/>
      <c r="C66" s="237"/>
      <c r="D66" s="237"/>
      <c r="E66" s="120">
        <f t="shared" ref="E66:K66" si="7">SUM(E63:E65)</f>
        <v>65.684399999999926</v>
      </c>
      <c r="F66" s="43">
        <f t="shared" si="7"/>
        <v>71.755999999999986</v>
      </c>
      <c r="G66" s="112">
        <f t="shared" si="7"/>
        <v>15.054400000000079</v>
      </c>
      <c r="H66" s="44">
        <f t="shared" si="7"/>
        <v>49.505000000000173</v>
      </c>
      <c r="I66" s="45">
        <f t="shared" si="7"/>
        <v>91.055000000000007</v>
      </c>
      <c r="J66" s="45">
        <f t="shared" si="7"/>
        <v>69.580000000000211</v>
      </c>
      <c r="K66" s="45">
        <f t="shared" si="7"/>
        <v>22.076999999999799</v>
      </c>
    </row>
    <row r="67" spans="1:12" ht="15" customHeight="1" x14ac:dyDescent="0.35">
      <c r="A67" s="232" t="s">
        <v>36</v>
      </c>
      <c r="B67" s="232"/>
      <c r="C67" s="238"/>
      <c r="D67" s="238"/>
      <c r="E67" s="114">
        <v>0</v>
      </c>
      <c r="F67" s="52">
        <v>0</v>
      </c>
      <c r="G67" s="114">
        <v>-1.699999999999996E-2</v>
      </c>
      <c r="H67" s="52">
        <v>0</v>
      </c>
      <c r="I67" s="52">
        <v>0</v>
      </c>
      <c r="J67" s="52">
        <v>0</v>
      </c>
      <c r="K67" s="52">
        <v>0</v>
      </c>
    </row>
    <row r="68" spans="1:12" ht="15" customHeight="1" x14ac:dyDescent="0.35">
      <c r="A68" s="293" t="s">
        <v>37</v>
      </c>
      <c r="B68" s="234"/>
      <c r="C68" s="110"/>
      <c r="D68" s="110"/>
      <c r="E68" s="120">
        <f t="shared" ref="E68:K68" si="8">SUM(E66:E67)</f>
        <v>65.684399999999926</v>
      </c>
      <c r="F68" s="43">
        <f t="shared" si="8"/>
        <v>71.755999999999986</v>
      </c>
      <c r="G68" s="112">
        <f t="shared" si="8"/>
        <v>15.03740000000008</v>
      </c>
      <c r="H68" s="44">
        <f t="shared" si="8"/>
        <v>49.505000000000173</v>
      </c>
      <c r="I68" s="45">
        <f t="shared" si="8"/>
        <v>91.055000000000007</v>
      </c>
      <c r="J68" s="45">
        <f t="shared" si="8"/>
        <v>69.580000000000211</v>
      </c>
      <c r="K68" s="45">
        <f t="shared" si="8"/>
        <v>22.076999999999799</v>
      </c>
    </row>
    <row r="69" spans="1:12" ht="15" customHeight="1" x14ac:dyDescent="0.35">
      <c r="A69" s="231" t="s">
        <v>38</v>
      </c>
      <c r="B69" s="231"/>
      <c r="C69" s="94"/>
      <c r="D69" s="94"/>
      <c r="E69" s="113">
        <v>-26.429000000000002</v>
      </c>
      <c r="F69" s="48">
        <v>-21.918000000000006</v>
      </c>
      <c r="G69" s="113">
        <v>-51.307999999999993</v>
      </c>
      <c r="H69" s="48">
        <v>233.45699999999999</v>
      </c>
      <c r="I69" s="48">
        <v>-72.472999999999999</v>
      </c>
      <c r="J69" s="48">
        <v>-58.753999999999998</v>
      </c>
      <c r="K69" s="48">
        <v>-65.049000000000007</v>
      </c>
    </row>
    <row r="70" spans="1:12" ht="15" customHeight="1" x14ac:dyDescent="0.35">
      <c r="A70" s="231" t="s">
        <v>39</v>
      </c>
      <c r="B70" s="231"/>
      <c r="C70" s="94"/>
      <c r="D70" s="94"/>
      <c r="E70" s="113">
        <v>0</v>
      </c>
      <c r="F70" s="48">
        <v>0</v>
      </c>
      <c r="G70" s="113">
        <v>0</v>
      </c>
      <c r="H70" s="48">
        <v>0</v>
      </c>
      <c r="I70" s="48">
        <v>0</v>
      </c>
      <c r="J70" s="48">
        <v>0</v>
      </c>
      <c r="K70" s="48">
        <v>0</v>
      </c>
    </row>
    <row r="71" spans="1:12" ht="15" customHeight="1" x14ac:dyDescent="0.35">
      <c r="A71" s="231" t="s">
        <v>40</v>
      </c>
      <c r="B71" s="231"/>
      <c r="C71" s="94"/>
      <c r="D71" s="94"/>
      <c r="E71" s="113">
        <v>0</v>
      </c>
      <c r="F71" s="48">
        <v>-0.77300000000002456</v>
      </c>
      <c r="G71" s="113">
        <v>0</v>
      </c>
      <c r="H71" s="48">
        <v>-350.00700000000001</v>
      </c>
      <c r="I71" s="48">
        <v>0</v>
      </c>
      <c r="J71" s="48">
        <v>0</v>
      </c>
      <c r="K71" s="48">
        <v>0</v>
      </c>
    </row>
    <row r="72" spans="1:12" ht="15" customHeight="1" x14ac:dyDescent="0.35">
      <c r="A72" s="232" t="s">
        <v>41</v>
      </c>
      <c r="B72" s="232"/>
      <c r="C72" s="98"/>
      <c r="D72" s="98"/>
      <c r="E72" s="114">
        <v>0</v>
      </c>
      <c r="F72" s="52">
        <v>0</v>
      </c>
      <c r="G72" s="114">
        <v>0</v>
      </c>
      <c r="H72" s="52">
        <v>0</v>
      </c>
      <c r="I72" s="52">
        <v>0</v>
      </c>
      <c r="J72" s="52">
        <v>0</v>
      </c>
      <c r="K72" s="52">
        <v>0</v>
      </c>
    </row>
    <row r="73" spans="1:12" ht="15" customHeight="1" x14ac:dyDescent="0.35">
      <c r="A73" s="317" t="s">
        <v>42</v>
      </c>
      <c r="B73" s="316"/>
      <c r="C73" s="240"/>
      <c r="D73" s="240"/>
      <c r="E73" s="121">
        <f t="shared" ref="E73:K73" si="9">SUM(E69:E72)</f>
        <v>-26.429000000000002</v>
      </c>
      <c r="F73" s="63">
        <f t="shared" si="9"/>
        <v>-22.691000000000031</v>
      </c>
      <c r="G73" s="121">
        <f t="shared" si="9"/>
        <v>-51.307999999999993</v>
      </c>
      <c r="H73" s="256">
        <f t="shared" si="9"/>
        <v>-116.55000000000001</v>
      </c>
      <c r="I73" s="281">
        <f t="shared" si="9"/>
        <v>-72.472999999999999</v>
      </c>
      <c r="J73" s="281">
        <f t="shared" si="9"/>
        <v>-58.753999999999998</v>
      </c>
      <c r="K73" s="281">
        <f t="shared" si="9"/>
        <v>-65.049000000000007</v>
      </c>
    </row>
    <row r="74" spans="1:12" ht="15" customHeight="1" x14ac:dyDescent="0.35">
      <c r="A74" s="234" t="s">
        <v>43</v>
      </c>
      <c r="B74" s="234"/>
      <c r="C74" s="110"/>
      <c r="D74" s="110"/>
      <c r="E74" s="120">
        <f t="shared" ref="E74:K74" si="10">SUM(E73+E68)</f>
        <v>39.255399999999923</v>
      </c>
      <c r="F74" s="43">
        <f t="shared" si="10"/>
        <v>49.064999999999955</v>
      </c>
      <c r="G74" s="112">
        <f t="shared" si="10"/>
        <v>-36.270599999999916</v>
      </c>
      <c r="H74" s="44">
        <f t="shared" si="10"/>
        <v>-67.044999999999845</v>
      </c>
      <c r="I74" s="45">
        <f t="shared" si="10"/>
        <v>18.582000000000008</v>
      </c>
      <c r="J74" s="45">
        <f t="shared" si="10"/>
        <v>10.826000000000214</v>
      </c>
      <c r="K74" s="45">
        <f t="shared" si="10"/>
        <v>-42.972000000000207</v>
      </c>
    </row>
    <row r="75" spans="1:12" ht="15" customHeight="1" x14ac:dyDescent="0.35">
      <c r="A75" s="232" t="s">
        <v>234</v>
      </c>
      <c r="B75" s="232"/>
      <c r="C75" s="98"/>
      <c r="D75" s="98"/>
      <c r="E75" s="114">
        <v>0</v>
      </c>
      <c r="F75" s="52">
        <v>0</v>
      </c>
      <c r="G75" s="114">
        <v>0</v>
      </c>
      <c r="H75" s="52">
        <v>1.3</v>
      </c>
      <c r="I75" s="52">
        <v>0</v>
      </c>
      <c r="J75" s="52">
        <v>0</v>
      </c>
      <c r="K75" s="52">
        <v>0</v>
      </c>
      <c r="L75" s="286"/>
    </row>
    <row r="76" spans="1:12" ht="15" customHeight="1" x14ac:dyDescent="0.35">
      <c r="A76" s="293" t="s">
        <v>235</v>
      </c>
      <c r="B76" s="237"/>
      <c r="C76" s="110"/>
      <c r="D76" s="110"/>
      <c r="E76" s="120">
        <f t="shared" ref="E76:K76" si="11">SUM(E74:E75)</f>
        <v>39.255399999999923</v>
      </c>
      <c r="F76" s="43">
        <f t="shared" si="11"/>
        <v>49.064999999999955</v>
      </c>
      <c r="G76" s="112">
        <f t="shared" si="11"/>
        <v>-36.270599999999916</v>
      </c>
      <c r="H76" s="44">
        <f t="shared" si="11"/>
        <v>-65.744999999999848</v>
      </c>
      <c r="I76" s="45">
        <f t="shared" si="11"/>
        <v>18.582000000000008</v>
      </c>
      <c r="J76" s="45">
        <f t="shared" si="11"/>
        <v>10.826000000000214</v>
      </c>
      <c r="K76" s="45">
        <f t="shared" si="11"/>
        <v>-42.972000000000207</v>
      </c>
    </row>
    <row r="77" spans="1:12" ht="16.5" x14ac:dyDescent="0.35">
      <c r="A77" s="221"/>
      <c r="B77" s="110"/>
      <c r="C77" s="110"/>
      <c r="D77" s="110"/>
      <c r="E77" s="111"/>
      <c r="F77" s="111"/>
      <c r="G77" s="111"/>
      <c r="H77" s="111"/>
      <c r="I77" s="111"/>
      <c r="J77" s="111"/>
      <c r="K77" s="111"/>
    </row>
    <row r="78" spans="1:12" ht="16.5" x14ac:dyDescent="0.35">
      <c r="A78" s="108"/>
      <c r="B78" s="99"/>
      <c r="C78" s="101"/>
      <c r="D78" s="101"/>
      <c r="E78" s="102">
        <v>2015</v>
      </c>
      <c r="F78" s="102">
        <v>2014</v>
      </c>
      <c r="G78" s="102">
        <v>2015</v>
      </c>
      <c r="H78" s="102">
        <v>2014</v>
      </c>
      <c r="I78" s="102">
        <v>2013</v>
      </c>
      <c r="J78" s="102">
        <v>2012</v>
      </c>
      <c r="K78" s="102">
        <v>2011</v>
      </c>
    </row>
    <row r="79" spans="1:12" ht="16.5" x14ac:dyDescent="0.35">
      <c r="A79" s="103"/>
      <c r="B79" s="103"/>
      <c r="C79" s="101"/>
      <c r="D79" s="101"/>
      <c r="E79" s="102" t="s">
        <v>201</v>
      </c>
      <c r="F79" s="102" t="s">
        <v>201</v>
      </c>
      <c r="G79" s="105">
        <v>0</v>
      </c>
      <c r="H79" s="102"/>
      <c r="I79" s="102"/>
      <c r="J79" s="102"/>
      <c r="K79" s="102"/>
    </row>
    <row r="80" spans="1:12" ht="16.5" x14ac:dyDescent="0.35">
      <c r="A80" s="100" t="s">
        <v>204</v>
      </c>
      <c r="B80" s="106"/>
      <c r="C80" s="100"/>
      <c r="D80" s="100"/>
      <c r="E80" s="104"/>
      <c r="F80" s="104"/>
      <c r="G80" s="104"/>
      <c r="H80" s="104"/>
      <c r="I80" s="104"/>
      <c r="J80" s="104"/>
      <c r="K80" s="104"/>
    </row>
    <row r="81" spans="1:11" ht="1.5" customHeight="1" x14ac:dyDescent="0.35">
      <c r="A81" s="221" t="s">
        <v>46</v>
      </c>
      <c r="B81" s="97"/>
      <c r="C81" s="97"/>
      <c r="D81" s="97"/>
      <c r="E81" s="97"/>
      <c r="F81" s="97"/>
      <c r="G81" s="97"/>
      <c r="H81" s="97"/>
      <c r="I81" s="97"/>
      <c r="J81" s="97"/>
      <c r="K81" s="97"/>
    </row>
    <row r="82" spans="1:11" ht="15" customHeight="1" x14ac:dyDescent="0.35">
      <c r="A82" s="257" t="s">
        <v>44</v>
      </c>
      <c r="B82" s="231"/>
      <c r="C82" s="222"/>
      <c r="D82" s="222"/>
      <c r="E82" s="116">
        <v>1.4554567096854776</v>
      </c>
      <c r="F82" s="90">
        <v>0.9506570162210557</v>
      </c>
      <c r="G82" s="116">
        <v>0.51042621294254775</v>
      </c>
      <c r="H82" s="90">
        <v>3.9515019152873823</v>
      </c>
      <c r="I82" s="90">
        <v>8.0013309546592026</v>
      </c>
      <c r="J82" s="90">
        <v>6.2792908336476803</v>
      </c>
      <c r="K82" s="90">
        <v>3.9131220573997485</v>
      </c>
    </row>
    <row r="83" spans="1:11" ht="15" customHeight="1" x14ac:dyDescent="0.35">
      <c r="A83" s="221" t="s">
        <v>228</v>
      </c>
      <c r="B83" s="231"/>
      <c r="C83" s="222"/>
      <c r="D83" s="222"/>
      <c r="E83" s="116">
        <v>5.1141460969802983</v>
      </c>
      <c r="F83" s="90">
        <v>2.6501857342098956</v>
      </c>
      <c r="G83" s="116">
        <v>4.4543539080493906</v>
      </c>
      <c r="H83" s="90">
        <v>5.1177035369702608</v>
      </c>
      <c r="I83" s="90">
        <v>8.750400257668824</v>
      </c>
      <c r="J83" s="90">
        <v>7.5648434552998838</v>
      </c>
      <c r="K83" s="90">
        <v>6.2726789779452119</v>
      </c>
    </row>
    <row r="84" spans="1:11" ht="15" customHeight="1" x14ac:dyDescent="0.35">
      <c r="A84" s="221" t="s">
        <v>45</v>
      </c>
      <c r="B84" s="231"/>
      <c r="C84" s="222"/>
      <c r="D84" s="222"/>
      <c r="E84" s="116">
        <v>-0.29234431775467906</v>
      </c>
      <c r="F84" s="90">
        <v>-4.3159936443021216</v>
      </c>
      <c r="G84" s="116">
        <v>-1.8956115573878489</v>
      </c>
      <c r="H84" s="90">
        <v>0.20342266923674227</v>
      </c>
      <c r="I84" s="90">
        <v>6.6413634891064</v>
      </c>
      <c r="J84" s="90">
        <v>4.1987476423990993</v>
      </c>
      <c r="K84" s="90">
        <v>1.4739700252598849</v>
      </c>
    </row>
    <row r="85" spans="1:11" ht="15" customHeight="1" x14ac:dyDescent="0.35">
      <c r="A85" s="221" t="s">
        <v>46</v>
      </c>
      <c r="B85" s="231"/>
      <c r="C85" s="229"/>
      <c r="D85" s="229"/>
      <c r="E85" s="123" t="s">
        <v>67</v>
      </c>
      <c r="F85" s="76" t="s">
        <v>67</v>
      </c>
      <c r="G85" s="116">
        <v>-3.4206137132446579</v>
      </c>
      <c r="H85" s="90">
        <v>0.9422931237031017</v>
      </c>
      <c r="I85" s="90">
        <v>6.522437604879733</v>
      </c>
      <c r="J85" s="90">
        <v>3.6517270519848779</v>
      </c>
      <c r="K85" s="90">
        <v>1.6</v>
      </c>
    </row>
    <row r="86" spans="1:11" ht="15" customHeight="1" x14ac:dyDescent="0.35">
      <c r="A86" s="221" t="s">
        <v>47</v>
      </c>
      <c r="B86" s="231"/>
      <c r="C86" s="229"/>
      <c r="D86" s="229"/>
      <c r="E86" s="123" t="s">
        <v>67</v>
      </c>
      <c r="F86" s="76" t="s">
        <v>67</v>
      </c>
      <c r="G86" s="116">
        <v>0.8051981367725487</v>
      </c>
      <c r="H86" s="90">
        <v>3.454279417473654</v>
      </c>
      <c r="I86" s="90">
        <v>7.5331278965961408</v>
      </c>
      <c r="J86" s="90">
        <v>6.0013930320297044</v>
      </c>
      <c r="K86" s="90">
        <v>3.6</v>
      </c>
    </row>
    <row r="87" spans="1:11" ht="15" customHeight="1" x14ac:dyDescent="0.35">
      <c r="A87" s="221" t="s">
        <v>48</v>
      </c>
      <c r="B87" s="231"/>
      <c r="C87" s="222"/>
      <c r="D87" s="222"/>
      <c r="E87" s="124" t="s">
        <v>67</v>
      </c>
      <c r="F87" s="78" t="s">
        <v>67</v>
      </c>
      <c r="G87" s="113">
        <v>45.222450980607015</v>
      </c>
      <c r="H87" s="48">
        <v>44.852661751254146</v>
      </c>
      <c r="I87" s="48">
        <v>58.772156070778728</v>
      </c>
      <c r="J87" s="48">
        <v>55.807044003909326</v>
      </c>
      <c r="K87" s="48">
        <v>53.390846438392671</v>
      </c>
    </row>
    <row r="88" spans="1:11" ht="15" customHeight="1" x14ac:dyDescent="0.35">
      <c r="A88" s="221" t="s">
        <v>49</v>
      </c>
      <c r="B88" s="231"/>
      <c r="C88" s="222"/>
      <c r="D88" s="222"/>
      <c r="E88" s="125" t="s">
        <v>67</v>
      </c>
      <c r="F88" s="80" t="s">
        <v>67</v>
      </c>
      <c r="G88" s="113">
        <v>627.39100000000008</v>
      </c>
      <c r="H88" s="48">
        <v>634.80000000000007</v>
      </c>
      <c r="I88" s="48">
        <v>295.59700000000004</v>
      </c>
      <c r="J88" s="48">
        <v>396.03599999999994</v>
      </c>
      <c r="K88" s="48">
        <v>469.25799999999992</v>
      </c>
    </row>
    <row r="89" spans="1:11" ht="15" customHeight="1" x14ac:dyDescent="0.35">
      <c r="A89" s="221" t="s">
        <v>50</v>
      </c>
      <c r="B89" s="231"/>
      <c r="C89" s="94"/>
      <c r="D89" s="94"/>
      <c r="E89" s="126" t="s">
        <v>67</v>
      </c>
      <c r="F89" s="82" t="s">
        <v>67</v>
      </c>
      <c r="G89" s="116">
        <v>0.81632455243316082</v>
      </c>
      <c r="H89" s="90">
        <v>0.83470888770622698</v>
      </c>
      <c r="I89" s="90">
        <v>0.40084432192701797</v>
      </c>
      <c r="J89" s="90">
        <v>0.49594485206363703</v>
      </c>
      <c r="K89" s="90">
        <v>0.5653887055143586</v>
      </c>
    </row>
    <row r="90" spans="1:11" ht="15" customHeight="1" x14ac:dyDescent="0.35">
      <c r="A90" s="223" t="s">
        <v>51</v>
      </c>
      <c r="B90" s="232"/>
      <c r="C90" s="98"/>
      <c r="D90" s="98"/>
      <c r="E90" s="127" t="s">
        <v>67</v>
      </c>
      <c r="F90" s="84" t="s">
        <v>67</v>
      </c>
      <c r="G90" s="128">
        <v>993</v>
      </c>
      <c r="H90" s="48">
        <v>1134</v>
      </c>
      <c r="I90" s="48">
        <v>1143</v>
      </c>
      <c r="J90" s="48">
        <v>1162</v>
      </c>
      <c r="K90" s="48">
        <v>1138</v>
      </c>
    </row>
    <row r="91" spans="1:11" ht="16.5" x14ac:dyDescent="0.35">
      <c r="A91" s="225"/>
      <c r="B91" s="96"/>
      <c r="C91" s="96"/>
      <c r="D91" s="96"/>
      <c r="E91" s="96"/>
      <c r="F91" s="96"/>
      <c r="G91" s="96"/>
      <c r="H91" s="96"/>
      <c r="I91" s="96"/>
      <c r="J91" s="96"/>
      <c r="K91" s="96"/>
    </row>
    <row r="92" spans="1:11" ht="16.5" x14ac:dyDescent="0.35">
      <c r="A92" s="225"/>
      <c r="B92" s="241"/>
      <c r="C92" s="241"/>
      <c r="D92" s="241"/>
      <c r="E92" s="241"/>
      <c r="F92" s="241"/>
      <c r="G92" s="241"/>
      <c r="H92" s="241"/>
      <c r="I92" s="241"/>
      <c r="J92" s="241"/>
      <c r="K92" s="241"/>
    </row>
    <row r="93" spans="1:11" ht="16.5" x14ac:dyDescent="0.35">
      <c r="A93" s="242"/>
      <c r="B93" s="242"/>
      <c r="C93" s="242"/>
      <c r="D93" s="242"/>
      <c r="E93" s="242"/>
      <c r="F93" s="242"/>
      <c r="G93" s="242"/>
      <c r="H93" s="242"/>
      <c r="I93" s="242"/>
      <c r="J93" s="242"/>
      <c r="K93" s="242"/>
    </row>
    <row r="94" spans="1:11" ht="16.5" x14ac:dyDescent="0.35">
      <c r="A94" s="242"/>
      <c r="B94" s="242"/>
      <c r="C94" s="242"/>
      <c r="D94" s="242"/>
      <c r="E94" s="242"/>
      <c r="F94" s="242"/>
      <c r="G94" s="242"/>
      <c r="H94" s="242"/>
      <c r="I94" s="242"/>
      <c r="J94" s="242"/>
      <c r="K94" s="242"/>
    </row>
    <row r="95" spans="1:11" x14ac:dyDescent="0.25">
      <c r="A95" s="243"/>
      <c r="B95" s="243"/>
      <c r="C95" s="243"/>
      <c r="D95" s="243"/>
      <c r="E95" s="243"/>
      <c r="F95" s="243"/>
      <c r="G95" s="243"/>
      <c r="H95" s="243"/>
      <c r="I95" s="243"/>
      <c r="J95" s="243"/>
      <c r="K95" s="243"/>
    </row>
    <row r="96" spans="1:11" x14ac:dyDescent="0.25">
      <c r="A96" s="243"/>
      <c r="B96" s="243"/>
      <c r="C96" s="243"/>
      <c r="D96" s="243"/>
      <c r="E96" s="243"/>
      <c r="F96" s="243"/>
      <c r="G96" s="243"/>
      <c r="H96" s="243"/>
      <c r="I96" s="243"/>
      <c r="J96" s="243"/>
      <c r="K96" s="243"/>
    </row>
    <row r="97" spans="1:11" x14ac:dyDescent="0.25">
      <c r="A97" s="243"/>
      <c r="B97" s="243"/>
      <c r="C97" s="243"/>
      <c r="D97" s="243"/>
      <c r="E97" s="243"/>
      <c r="F97" s="243"/>
      <c r="G97" s="243"/>
      <c r="H97" s="243"/>
      <c r="I97" s="243"/>
      <c r="J97" s="243"/>
      <c r="K97" s="243"/>
    </row>
    <row r="98" spans="1:11" x14ac:dyDescent="0.25">
      <c r="A98" s="243"/>
      <c r="B98" s="243"/>
      <c r="C98" s="243"/>
      <c r="D98" s="243"/>
      <c r="E98" s="243"/>
      <c r="F98" s="243"/>
      <c r="G98" s="243"/>
      <c r="H98" s="243"/>
      <c r="I98" s="243"/>
      <c r="J98" s="243"/>
      <c r="K98" s="243"/>
    </row>
    <row r="99" spans="1:11" x14ac:dyDescent="0.25">
      <c r="A99" s="243"/>
      <c r="B99" s="243"/>
      <c r="C99" s="243"/>
      <c r="D99" s="243"/>
      <c r="E99" s="243"/>
      <c r="F99" s="243"/>
      <c r="G99" s="243"/>
      <c r="H99" s="243"/>
      <c r="I99" s="243"/>
      <c r="J99" s="243"/>
      <c r="K99" s="243"/>
    </row>
    <row r="100" spans="1:11" x14ac:dyDescent="0.25">
      <c r="A100" s="213"/>
      <c r="B100" s="213"/>
      <c r="C100" s="213"/>
      <c r="D100" s="213"/>
      <c r="E100" s="213"/>
      <c r="F100" s="213"/>
      <c r="G100" s="213"/>
      <c r="H100" s="213"/>
      <c r="I100" s="213"/>
      <c r="J100" s="213"/>
      <c r="K100" s="213"/>
    </row>
    <row r="101" spans="1:11" x14ac:dyDescent="0.25">
      <c r="A101" s="213"/>
      <c r="B101" s="213"/>
      <c r="C101" s="213"/>
      <c r="D101" s="213"/>
      <c r="E101" s="213"/>
      <c r="F101" s="213"/>
      <c r="G101" s="213"/>
      <c r="H101" s="213"/>
      <c r="I101" s="213"/>
      <c r="J101" s="213"/>
      <c r="K101" s="213"/>
    </row>
    <row r="102" spans="1:11" x14ac:dyDescent="0.25">
      <c r="A102" s="213"/>
      <c r="B102" s="213"/>
      <c r="C102" s="213"/>
      <c r="D102" s="213"/>
      <c r="E102" s="213"/>
      <c r="F102" s="213"/>
      <c r="G102" s="213"/>
      <c r="H102" s="213"/>
      <c r="I102" s="213"/>
      <c r="J102" s="213"/>
      <c r="K102" s="213"/>
    </row>
    <row r="103" spans="1:11" x14ac:dyDescent="0.25">
      <c r="A103" s="213"/>
      <c r="B103" s="213"/>
      <c r="C103" s="213"/>
      <c r="D103" s="213"/>
      <c r="E103" s="213"/>
      <c r="F103" s="213"/>
      <c r="G103" s="213"/>
      <c r="H103" s="213"/>
      <c r="I103" s="213"/>
      <c r="J103" s="213"/>
      <c r="K103" s="213"/>
    </row>
    <row r="104" spans="1:11" x14ac:dyDescent="0.25">
      <c r="A104" s="213"/>
      <c r="B104" s="213"/>
      <c r="C104" s="213"/>
      <c r="D104" s="213"/>
      <c r="E104" s="213"/>
      <c r="F104" s="213"/>
      <c r="G104" s="213"/>
      <c r="H104" s="213"/>
      <c r="I104" s="213"/>
      <c r="J104" s="213"/>
      <c r="K104" s="213"/>
    </row>
    <row r="105" spans="1:11" x14ac:dyDescent="0.25">
      <c r="A105" s="213"/>
      <c r="B105" s="213"/>
      <c r="C105" s="213"/>
      <c r="D105" s="213"/>
      <c r="E105" s="213"/>
      <c r="F105" s="213"/>
      <c r="G105" s="213"/>
      <c r="H105" s="213"/>
      <c r="I105" s="213"/>
      <c r="J105" s="213"/>
      <c r="K105" s="213"/>
    </row>
    <row r="106" spans="1:11" x14ac:dyDescent="0.25">
      <c r="A106" s="213"/>
      <c r="B106" s="213"/>
      <c r="C106" s="213"/>
      <c r="D106" s="213"/>
      <c r="E106" s="213"/>
      <c r="F106" s="213"/>
      <c r="G106" s="213"/>
      <c r="H106" s="213"/>
      <c r="I106" s="213"/>
      <c r="J106" s="213"/>
      <c r="K106" s="213"/>
    </row>
    <row r="107" spans="1:11" x14ac:dyDescent="0.25">
      <c r="A107" s="213"/>
      <c r="B107" s="213"/>
      <c r="C107" s="213"/>
      <c r="D107" s="213"/>
      <c r="E107" s="213"/>
      <c r="F107" s="213"/>
      <c r="G107" s="213"/>
      <c r="H107" s="213"/>
      <c r="I107" s="213"/>
      <c r="J107" s="213"/>
      <c r="K107" s="213"/>
    </row>
    <row r="108" spans="1:11" x14ac:dyDescent="0.25">
      <c r="A108" s="213"/>
      <c r="B108" s="213"/>
      <c r="C108" s="213"/>
      <c r="D108" s="213"/>
      <c r="E108" s="213"/>
      <c r="F108" s="213"/>
      <c r="G108" s="213"/>
      <c r="H108" s="213"/>
      <c r="I108" s="213"/>
      <c r="J108" s="213"/>
      <c r="K108" s="213"/>
    </row>
    <row r="109" spans="1:11" x14ac:dyDescent="0.25">
      <c r="A109" s="213"/>
      <c r="B109" s="213"/>
      <c r="C109" s="213"/>
      <c r="D109" s="213"/>
      <c r="E109" s="213"/>
      <c r="F109" s="213"/>
      <c r="G109" s="213"/>
      <c r="H109" s="213"/>
      <c r="I109" s="213"/>
      <c r="J109" s="213"/>
      <c r="K109" s="213"/>
    </row>
    <row r="110" spans="1:11" x14ac:dyDescent="0.25">
      <c r="A110" s="213"/>
      <c r="B110" s="213"/>
      <c r="C110" s="213"/>
      <c r="D110" s="213"/>
      <c r="E110" s="213"/>
      <c r="F110" s="213"/>
      <c r="G110" s="213"/>
      <c r="H110" s="213"/>
      <c r="I110" s="213"/>
      <c r="J110" s="213"/>
      <c r="K110" s="213"/>
    </row>
    <row r="111" spans="1:11" x14ac:dyDescent="0.25">
      <c r="A111" s="213"/>
      <c r="B111" s="213"/>
      <c r="C111" s="213"/>
      <c r="D111" s="213"/>
      <c r="E111" s="213"/>
      <c r="F111" s="213"/>
      <c r="G111" s="213"/>
      <c r="H111" s="213"/>
      <c r="I111" s="213"/>
      <c r="J111" s="213"/>
      <c r="K111" s="213"/>
    </row>
    <row r="112" spans="1:11" x14ac:dyDescent="0.25">
      <c r="A112" s="213"/>
      <c r="B112" s="213"/>
      <c r="C112" s="213"/>
      <c r="D112" s="213"/>
      <c r="E112" s="213"/>
      <c r="F112" s="213"/>
      <c r="G112" s="213"/>
      <c r="H112" s="213"/>
      <c r="I112" s="213"/>
      <c r="J112" s="213"/>
      <c r="K112" s="213"/>
    </row>
  </sheetData>
  <mergeCells count="2">
    <mergeCell ref="A1:K1"/>
    <mergeCell ref="A73:B73"/>
  </mergeCells>
  <pageMargins left="0.7" right="0.7" top="0.75" bottom="0.75" header="0.3" footer="0.3"/>
  <pageSetup paperSize="9" scale="53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13"/>
  <sheetViews>
    <sheetView showZeros="0" zoomScaleNormal="100" workbookViewId="0">
      <selection sqref="A1:K1"/>
    </sheetView>
  </sheetViews>
  <sheetFormatPr defaultColWidth="9.140625" defaultRowHeight="15" x14ac:dyDescent="0.25"/>
  <cols>
    <col min="1" max="1" width="26" style="209" customWidth="1"/>
    <col min="2" max="2" width="16" style="209" customWidth="1"/>
    <col min="3" max="3" width="8.28515625" style="209" customWidth="1"/>
    <col min="4" max="4" width="4.85546875" style="209" customWidth="1"/>
    <col min="5" max="11" width="9.7109375" style="209" customWidth="1"/>
    <col min="12" max="16384" width="9.140625" style="209"/>
  </cols>
  <sheetData>
    <row r="1" spans="1:11" ht="21.75" x14ac:dyDescent="0.25">
      <c r="A1" s="314" t="s">
        <v>157</v>
      </c>
      <c r="B1" s="314"/>
      <c r="C1" s="314"/>
      <c r="D1" s="314"/>
      <c r="E1" s="314"/>
      <c r="F1" s="314"/>
      <c r="G1" s="314"/>
      <c r="H1" s="314"/>
      <c r="I1" s="314"/>
      <c r="J1" s="314"/>
      <c r="K1" s="314"/>
    </row>
    <row r="2" spans="1:11" ht="15.95" x14ac:dyDescent="0.5">
      <c r="A2" s="218" t="s">
        <v>126</v>
      </c>
      <c r="B2" s="219"/>
      <c r="C2" s="219"/>
      <c r="D2" s="219"/>
      <c r="E2" s="213"/>
      <c r="F2" s="213"/>
      <c r="G2" s="213"/>
      <c r="H2" s="213"/>
      <c r="I2" s="213"/>
      <c r="J2" s="213"/>
      <c r="K2" s="213"/>
    </row>
    <row r="3" spans="1:11" ht="15.95" x14ac:dyDescent="0.5">
      <c r="A3" s="99"/>
      <c r="B3" s="99"/>
      <c r="C3" s="100"/>
      <c r="D3" s="101"/>
      <c r="E3" s="102">
        <v>2015</v>
      </c>
      <c r="F3" s="102">
        <v>2014</v>
      </c>
      <c r="G3" s="102">
        <v>2015</v>
      </c>
      <c r="H3" s="102">
        <v>2014</v>
      </c>
      <c r="I3" s="102">
        <v>2013</v>
      </c>
      <c r="J3" s="102">
        <v>2012</v>
      </c>
      <c r="K3" s="102">
        <v>2011</v>
      </c>
    </row>
    <row r="4" spans="1:11" ht="15.95" x14ac:dyDescent="0.5">
      <c r="A4" s="103"/>
      <c r="B4" s="103"/>
      <c r="C4" s="100"/>
      <c r="D4" s="101"/>
      <c r="E4" s="102" t="s">
        <v>201</v>
      </c>
      <c r="F4" s="102" t="s">
        <v>201</v>
      </c>
      <c r="G4" s="102">
        <v>0</v>
      </c>
      <c r="H4" s="102"/>
      <c r="I4" s="102"/>
      <c r="J4" s="102"/>
      <c r="K4" s="102"/>
    </row>
    <row r="5" spans="1:11" ht="15.95" x14ac:dyDescent="0.5">
      <c r="A5" s="100" t="s">
        <v>1</v>
      </c>
      <c r="B5" s="103"/>
      <c r="C5" s="100"/>
      <c r="D5" s="100" t="s">
        <v>202</v>
      </c>
      <c r="E5" s="104" t="s">
        <v>56</v>
      </c>
      <c r="F5" s="104"/>
      <c r="G5" s="104" t="s">
        <v>56</v>
      </c>
      <c r="H5" s="104"/>
      <c r="I5" s="104"/>
      <c r="J5" s="104"/>
      <c r="K5" s="104"/>
    </row>
    <row r="6" spans="1:11" ht="3.75" customHeight="1" x14ac:dyDescent="0.5">
      <c r="A6" s="97"/>
      <c r="B6" s="97"/>
      <c r="C6" s="97"/>
      <c r="D6" s="97"/>
      <c r="E6" s="97"/>
      <c r="F6" s="97"/>
      <c r="G6" s="97"/>
      <c r="H6" s="97"/>
      <c r="I6" s="97"/>
      <c r="J6" s="97"/>
      <c r="K6" s="97"/>
    </row>
    <row r="7" spans="1:11" ht="15.95" x14ac:dyDescent="0.5">
      <c r="A7" s="221" t="s">
        <v>2</v>
      </c>
      <c r="B7" s="222"/>
      <c r="C7" s="222"/>
      <c r="D7" s="222"/>
      <c r="E7" s="112">
        <v>299.35901699999999</v>
      </c>
      <c r="F7" s="44">
        <v>290.20999999999992</v>
      </c>
      <c r="G7" s="112">
        <v>888.20801700000004</v>
      </c>
      <c r="H7" s="44">
        <v>844.50199999999995</v>
      </c>
      <c r="I7" s="44">
        <v>837.87300000000005</v>
      </c>
      <c r="J7" s="44">
        <v>784.29499999999996</v>
      </c>
      <c r="K7" s="44">
        <v>859.43700000000001</v>
      </c>
    </row>
    <row r="8" spans="1:11" ht="15.95" x14ac:dyDescent="0.5">
      <c r="A8" s="221" t="s">
        <v>3</v>
      </c>
      <c r="B8" s="94"/>
      <c r="C8" s="94"/>
      <c r="D8" s="94"/>
      <c r="E8" s="113">
        <v>-264.69359299999996</v>
      </c>
      <c r="F8" s="48">
        <v>-259.95000000000005</v>
      </c>
      <c r="G8" s="113">
        <v>-849.46159299999999</v>
      </c>
      <c r="H8" s="48">
        <v>-819.9190000000001</v>
      </c>
      <c r="I8" s="48">
        <v>-804.13599999999997</v>
      </c>
      <c r="J8" s="48">
        <v>-785.62000000000012</v>
      </c>
      <c r="K8" s="48">
        <v>-845.33400000000006</v>
      </c>
    </row>
    <row r="9" spans="1:11" ht="15.95" x14ac:dyDescent="0.5">
      <c r="A9" s="221" t="s">
        <v>4</v>
      </c>
      <c r="B9" s="94"/>
      <c r="C9" s="94"/>
      <c r="D9" s="94"/>
      <c r="E9" s="113">
        <v>5.745063</v>
      </c>
      <c r="F9" s="48">
        <v>2.4410000000000007</v>
      </c>
      <c r="G9" s="113">
        <v>10.456063</v>
      </c>
      <c r="H9" s="48">
        <v>7.1820000000000004</v>
      </c>
      <c r="I9" s="48">
        <v>6.274</v>
      </c>
      <c r="J9" s="48">
        <v>7.1989999999999998</v>
      </c>
      <c r="K9" s="48">
        <v>6.6660000000000004</v>
      </c>
    </row>
    <row r="10" spans="1:11" ht="15.95" x14ac:dyDescent="0.5">
      <c r="A10" s="221" t="s">
        <v>5</v>
      </c>
      <c r="B10" s="94"/>
      <c r="C10" s="94"/>
      <c r="D10" s="94"/>
      <c r="E10" s="113">
        <v>0</v>
      </c>
      <c r="F10" s="48">
        <v>0</v>
      </c>
      <c r="G10" s="113">
        <v>0</v>
      </c>
      <c r="H10" s="48">
        <v>0</v>
      </c>
      <c r="I10" s="48">
        <v>0</v>
      </c>
      <c r="J10" s="48">
        <v>0</v>
      </c>
      <c r="K10" s="48">
        <v>0</v>
      </c>
    </row>
    <row r="11" spans="1:11" ht="15.95" x14ac:dyDescent="0.5">
      <c r="A11" s="223" t="s">
        <v>6</v>
      </c>
      <c r="B11" s="98"/>
      <c r="C11" s="98"/>
      <c r="D11" s="98"/>
      <c r="E11" s="114">
        <v>0</v>
      </c>
      <c r="F11" s="52">
        <v>0</v>
      </c>
      <c r="G11" s="114">
        <v>0</v>
      </c>
      <c r="H11" s="52">
        <v>0</v>
      </c>
      <c r="I11" s="52">
        <v>0</v>
      </c>
      <c r="J11" s="52">
        <v>0</v>
      </c>
      <c r="K11" s="52">
        <v>0</v>
      </c>
    </row>
    <row r="12" spans="1:11" x14ac:dyDescent="0.35">
      <c r="A12" s="224" t="s">
        <v>7</v>
      </c>
      <c r="B12" s="224"/>
      <c r="C12" s="224"/>
      <c r="D12" s="224"/>
      <c r="E12" s="112">
        <f t="shared" ref="E12:K12" si="0">SUM(E7:E11)</f>
        <v>40.410487000000032</v>
      </c>
      <c r="F12" s="43">
        <f t="shared" si="0"/>
        <v>32.70099999999988</v>
      </c>
      <c r="G12" s="112">
        <f t="shared" si="0"/>
        <v>49.202487000000048</v>
      </c>
      <c r="H12" s="44">
        <f t="shared" si="0"/>
        <v>31.764999999999858</v>
      </c>
      <c r="I12" s="45">
        <f t="shared" si="0"/>
        <v>40.011000000000081</v>
      </c>
      <c r="J12" s="45">
        <f t="shared" si="0"/>
        <v>5.8739999999998407</v>
      </c>
      <c r="K12" s="45">
        <f t="shared" si="0"/>
        <v>20.768999999999952</v>
      </c>
    </row>
    <row r="13" spans="1:11" ht="15.95" x14ac:dyDescent="0.5">
      <c r="A13" s="223" t="s">
        <v>132</v>
      </c>
      <c r="B13" s="98"/>
      <c r="C13" s="98"/>
      <c r="D13" s="98"/>
      <c r="E13" s="114">
        <v>-13.363476999999996</v>
      </c>
      <c r="F13" s="52">
        <v>-13.398999999999994</v>
      </c>
      <c r="G13" s="114">
        <v>-49.659476999999995</v>
      </c>
      <c r="H13" s="52">
        <v>-51.984999999999999</v>
      </c>
      <c r="I13" s="52">
        <v>-53.456999999999994</v>
      </c>
      <c r="J13" s="52">
        <v>-50.316999999999993</v>
      </c>
      <c r="K13" s="52">
        <v>-49.527999999999999</v>
      </c>
    </row>
    <row r="14" spans="1:11" x14ac:dyDescent="0.35">
      <c r="A14" s="224" t="s">
        <v>8</v>
      </c>
      <c r="B14" s="224"/>
      <c r="C14" s="224"/>
      <c r="D14" s="224"/>
      <c r="E14" s="112">
        <f t="shared" ref="E14:K14" si="1">SUM(E12:E13)</f>
        <v>27.047010000000036</v>
      </c>
      <c r="F14" s="43">
        <f t="shared" si="1"/>
        <v>19.301999999999886</v>
      </c>
      <c r="G14" s="112">
        <f t="shared" si="1"/>
        <v>-0.45698999999994783</v>
      </c>
      <c r="H14" s="44">
        <f t="shared" si="1"/>
        <v>-20.220000000000141</v>
      </c>
      <c r="I14" s="45">
        <f t="shared" si="1"/>
        <v>-13.445999999999913</v>
      </c>
      <c r="J14" s="45">
        <f t="shared" si="1"/>
        <v>-44.443000000000154</v>
      </c>
      <c r="K14" s="45">
        <f t="shared" si="1"/>
        <v>-28.759000000000047</v>
      </c>
    </row>
    <row r="15" spans="1:11" ht="16.5" x14ac:dyDescent="0.35">
      <c r="A15" s="221" t="s">
        <v>9</v>
      </c>
      <c r="B15" s="225"/>
      <c r="C15" s="225"/>
      <c r="D15" s="225"/>
      <c r="E15" s="113">
        <v>0</v>
      </c>
      <c r="F15" s="48">
        <v>0</v>
      </c>
      <c r="G15" s="113">
        <v>0</v>
      </c>
      <c r="H15" s="48">
        <v>0</v>
      </c>
      <c r="I15" s="48">
        <v>0</v>
      </c>
      <c r="J15" s="48">
        <v>0</v>
      </c>
      <c r="K15" s="48">
        <v>0</v>
      </c>
    </row>
    <row r="16" spans="1:11" ht="16.5" x14ac:dyDescent="0.35">
      <c r="A16" s="223" t="s">
        <v>10</v>
      </c>
      <c r="B16" s="98"/>
      <c r="C16" s="98"/>
      <c r="D16" s="98"/>
      <c r="E16" s="114">
        <v>-75</v>
      </c>
      <c r="F16" s="52">
        <v>-100</v>
      </c>
      <c r="G16" s="114">
        <v>-75</v>
      </c>
      <c r="H16" s="52">
        <v>-100</v>
      </c>
      <c r="I16" s="52">
        <v>0</v>
      </c>
      <c r="J16" s="52">
        <v>-58</v>
      </c>
      <c r="K16" s="52">
        <v>0</v>
      </c>
    </row>
    <row r="17" spans="1:11" ht="15.75" x14ac:dyDescent="0.25">
      <c r="A17" s="224" t="s">
        <v>11</v>
      </c>
      <c r="B17" s="224"/>
      <c r="C17" s="224"/>
      <c r="D17" s="224"/>
      <c r="E17" s="112">
        <f t="shared" ref="E17:K17" si="2">SUM(E14:E16)</f>
        <v>-47.952989999999964</v>
      </c>
      <c r="F17" s="43">
        <f t="shared" si="2"/>
        <v>-80.698000000000121</v>
      </c>
      <c r="G17" s="112">
        <f t="shared" si="2"/>
        <v>-75.456989999999948</v>
      </c>
      <c r="H17" s="44">
        <f t="shared" si="2"/>
        <v>-120.22000000000014</v>
      </c>
      <c r="I17" s="45">
        <f t="shared" si="2"/>
        <v>-13.445999999999913</v>
      </c>
      <c r="J17" s="45">
        <f t="shared" si="2"/>
        <v>-102.44300000000015</v>
      </c>
      <c r="K17" s="45">
        <f t="shared" si="2"/>
        <v>-28.759000000000047</v>
      </c>
    </row>
    <row r="18" spans="1:11" ht="16.5" x14ac:dyDescent="0.35">
      <c r="A18" s="221" t="s">
        <v>12</v>
      </c>
      <c r="B18" s="94"/>
      <c r="C18" s="94"/>
      <c r="D18" s="94"/>
      <c r="E18" s="113">
        <v>-0.67655800000000055</v>
      </c>
      <c r="F18" s="48">
        <v>0.24100000000000005</v>
      </c>
      <c r="G18" s="113">
        <v>3.8694419999999998</v>
      </c>
      <c r="H18" s="48">
        <v>0.80900000000000005</v>
      </c>
      <c r="I18" s="48">
        <v>0.94000000000000006</v>
      </c>
      <c r="J18" s="48">
        <v>8.354000000000001</v>
      </c>
      <c r="K18" s="48">
        <v>12.440000000000001</v>
      </c>
    </row>
    <row r="19" spans="1:11" ht="16.5" x14ac:dyDescent="0.35">
      <c r="A19" s="223" t="s">
        <v>13</v>
      </c>
      <c r="B19" s="98"/>
      <c r="C19" s="98"/>
      <c r="D19" s="98"/>
      <c r="E19" s="114">
        <v>-11.709809999999999</v>
      </c>
      <c r="F19" s="52">
        <v>-44.284999999999997</v>
      </c>
      <c r="G19" s="114">
        <v>-41.493809999999996</v>
      </c>
      <c r="H19" s="52">
        <v>-77.623999999999995</v>
      </c>
      <c r="I19" s="52">
        <v>-67.021000000000001</v>
      </c>
      <c r="J19" s="52">
        <v>-36.622999999999998</v>
      </c>
      <c r="K19" s="52">
        <v>-41.010000000000005</v>
      </c>
    </row>
    <row r="20" spans="1:11" ht="15.75" x14ac:dyDescent="0.25">
      <c r="A20" s="224" t="s">
        <v>14</v>
      </c>
      <c r="B20" s="224"/>
      <c r="C20" s="224"/>
      <c r="D20" s="224"/>
      <c r="E20" s="112">
        <f t="shared" ref="E20:K20" si="3">SUM(E17:E19)</f>
        <v>-60.339357999999962</v>
      </c>
      <c r="F20" s="43">
        <f t="shared" si="3"/>
        <v>-124.74200000000012</v>
      </c>
      <c r="G20" s="112">
        <f t="shared" si="3"/>
        <v>-113.08135799999994</v>
      </c>
      <c r="H20" s="44">
        <f t="shared" si="3"/>
        <v>-197.03500000000014</v>
      </c>
      <c r="I20" s="45">
        <f t="shared" si="3"/>
        <v>-79.526999999999916</v>
      </c>
      <c r="J20" s="45">
        <f t="shared" si="3"/>
        <v>-130.71200000000016</v>
      </c>
      <c r="K20" s="45">
        <f t="shared" si="3"/>
        <v>-57.32900000000005</v>
      </c>
    </row>
    <row r="21" spans="1:11" ht="16.5" x14ac:dyDescent="0.35">
      <c r="A21" s="221" t="s">
        <v>15</v>
      </c>
      <c r="B21" s="94"/>
      <c r="C21" s="94"/>
      <c r="D21" s="94"/>
      <c r="E21" s="113">
        <v>-3.532</v>
      </c>
      <c r="F21" s="48">
        <v>-3.7979999999999992</v>
      </c>
      <c r="G21" s="113">
        <v>-0.27700000000000014</v>
      </c>
      <c r="H21" s="48">
        <v>-3.1099999999999994</v>
      </c>
      <c r="I21" s="48">
        <v>-3.8419999999999996</v>
      </c>
      <c r="J21" s="48">
        <v>-0.4709999999999992</v>
      </c>
      <c r="K21" s="48">
        <v>0.20800000000000018</v>
      </c>
    </row>
    <row r="22" spans="1:11" ht="16.5" x14ac:dyDescent="0.35">
      <c r="A22" s="223" t="s">
        <v>16</v>
      </c>
      <c r="B22" s="226"/>
      <c r="C22" s="226"/>
      <c r="D22" s="226"/>
      <c r="E22" s="114">
        <v>0</v>
      </c>
      <c r="F22" s="52">
        <v>0</v>
      </c>
      <c r="G22" s="114">
        <v>0</v>
      </c>
      <c r="H22" s="52">
        <v>0</v>
      </c>
      <c r="I22" s="52">
        <v>0</v>
      </c>
      <c r="J22" s="52">
        <v>0</v>
      </c>
      <c r="K22" s="52">
        <v>0</v>
      </c>
    </row>
    <row r="23" spans="1:11" ht="16.5" x14ac:dyDescent="0.35">
      <c r="A23" s="227" t="s">
        <v>262</v>
      </c>
      <c r="B23" s="228"/>
      <c r="C23" s="228"/>
      <c r="D23" s="228"/>
      <c r="E23" s="112">
        <f t="shared" ref="E23:K23" si="4">SUM(E20:E22)</f>
        <v>-63.871357999999958</v>
      </c>
      <c r="F23" s="43">
        <f t="shared" si="4"/>
        <v>-128.54000000000011</v>
      </c>
      <c r="G23" s="112">
        <f t="shared" si="4"/>
        <v>-113.35835799999994</v>
      </c>
      <c r="H23" s="44">
        <f t="shared" si="4"/>
        <v>-200.14500000000015</v>
      </c>
      <c r="I23" s="45">
        <f t="shared" si="4"/>
        <v>-83.368999999999915</v>
      </c>
      <c r="J23" s="45">
        <f t="shared" si="4"/>
        <v>-131.18300000000016</v>
      </c>
      <c r="K23" s="45">
        <f t="shared" si="4"/>
        <v>-57.121000000000052</v>
      </c>
    </row>
    <row r="24" spans="1:11" ht="16.5" x14ac:dyDescent="0.35">
      <c r="A24" s="221" t="s">
        <v>279</v>
      </c>
      <c r="B24" s="94"/>
      <c r="C24" s="94"/>
      <c r="D24" s="94"/>
      <c r="E24" s="113">
        <v>-63.871357999999965</v>
      </c>
      <c r="F24" s="48">
        <v>-128.54000000000005</v>
      </c>
      <c r="G24" s="113">
        <v>-113.35835800000002</v>
      </c>
      <c r="H24" s="48">
        <v>-200.1450000000001</v>
      </c>
      <c r="I24" s="48">
        <v>-83.368999999999886</v>
      </c>
      <c r="J24" s="48">
        <v>-131.18300000000013</v>
      </c>
      <c r="K24" s="48">
        <v>-57.121000000000009</v>
      </c>
    </row>
    <row r="25" spans="1:11" ht="16.5" x14ac:dyDescent="0.35">
      <c r="A25" s="221" t="s">
        <v>274</v>
      </c>
      <c r="B25" s="94"/>
      <c r="C25" s="94"/>
      <c r="D25" s="94"/>
      <c r="E25" s="113">
        <v>0</v>
      </c>
      <c r="F25" s="48">
        <v>0</v>
      </c>
      <c r="G25" s="113">
        <v>0</v>
      </c>
      <c r="H25" s="48">
        <v>0</v>
      </c>
      <c r="I25" s="48">
        <v>0</v>
      </c>
      <c r="J25" s="48">
        <v>0</v>
      </c>
      <c r="K25" s="48">
        <v>0</v>
      </c>
    </row>
    <row r="26" spans="1:11" ht="16.5" x14ac:dyDescent="0.35">
      <c r="A26" s="259"/>
      <c r="B26" s="259"/>
      <c r="C26" s="259"/>
      <c r="D26" s="259"/>
      <c r="E26" s="260"/>
      <c r="F26" s="261"/>
      <c r="G26" s="260"/>
      <c r="H26" s="261"/>
      <c r="I26" s="261"/>
      <c r="J26" s="261"/>
      <c r="K26" s="261"/>
    </row>
    <row r="27" spans="1:11" ht="16.5" x14ac:dyDescent="0.35">
      <c r="A27" s="257" t="s">
        <v>148</v>
      </c>
      <c r="B27" s="94"/>
      <c r="C27" s="94"/>
      <c r="D27" s="94"/>
      <c r="E27" s="113">
        <v>-0.40000000000000036</v>
      </c>
      <c r="F27" s="48">
        <v>-3.1999999999999997</v>
      </c>
      <c r="G27" s="113">
        <v>-5.82</v>
      </c>
      <c r="H27" s="48">
        <v>-4.3</v>
      </c>
      <c r="I27" s="48">
        <v>-6.5</v>
      </c>
      <c r="J27" s="48">
        <v>0</v>
      </c>
      <c r="K27" s="48">
        <v>-24</v>
      </c>
    </row>
    <row r="28" spans="1:11" ht="16.5" x14ac:dyDescent="0.35">
      <c r="A28" s="258" t="s">
        <v>273</v>
      </c>
      <c r="B28" s="259"/>
      <c r="C28" s="259"/>
      <c r="D28" s="259"/>
      <c r="E28" s="276">
        <f t="shared" ref="E28:K28" si="5">E14-E27</f>
        <v>27.447010000000034</v>
      </c>
      <c r="F28" s="277">
        <f t="shared" si="5"/>
        <v>22.501999999999885</v>
      </c>
      <c r="G28" s="276">
        <f t="shared" si="5"/>
        <v>5.3630100000000525</v>
      </c>
      <c r="H28" s="277">
        <f t="shared" si="5"/>
        <v>-15.92000000000014</v>
      </c>
      <c r="I28" s="277">
        <f t="shared" si="5"/>
        <v>-6.9459999999999127</v>
      </c>
      <c r="J28" s="277">
        <f t="shared" si="5"/>
        <v>-44.443000000000154</v>
      </c>
      <c r="K28" s="277">
        <f t="shared" si="5"/>
        <v>-4.7590000000000465</v>
      </c>
    </row>
    <row r="29" spans="1:11" ht="16.5" x14ac:dyDescent="0.35">
      <c r="A29" s="221"/>
      <c r="B29" s="94"/>
      <c r="C29" s="94"/>
      <c r="D29" s="94"/>
      <c r="E29" s="49"/>
      <c r="F29" s="49"/>
      <c r="G29" s="49"/>
      <c r="H29" s="49"/>
      <c r="I29" s="49"/>
      <c r="J29" s="49"/>
      <c r="K29" s="49"/>
    </row>
    <row r="30" spans="1:11" ht="16.5" x14ac:dyDescent="0.35">
      <c r="A30" s="99"/>
      <c r="B30" s="99"/>
      <c r="C30" s="100"/>
      <c r="D30" s="101"/>
      <c r="E30" s="102">
        <v>2015</v>
      </c>
      <c r="F30" s="102">
        <v>2014</v>
      </c>
      <c r="G30" s="102">
        <v>2015</v>
      </c>
      <c r="H30" s="102">
        <v>2014</v>
      </c>
      <c r="I30" s="102">
        <v>2013</v>
      </c>
      <c r="J30" s="102">
        <v>2012</v>
      </c>
      <c r="K30" s="102">
        <v>2011</v>
      </c>
    </row>
    <row r="31" spans="1:11" ht="16.5" x14ac:dyDescent="0.35">
      <c r="A31" s="103"/>
      <c r="B31" s="103"/>
      <c r="C31" s="100"/>
      <c r="D31" s="101"/>
      <c r="E31" s="105" t="s">
        <v>201</v>
      </c>
      <c r="F31" s="105" t="s">
        <v>201</v>
      </c>
      <c r="G31" s="105">
        <v>0</v>
      </c>
      <c r="H31" s="105"/>
      <c r="I31" s="105"/>
      <c r="J31" s="105"/>
      <c r="K31" s="105"/>
    </row>
    <row r="32" spans="1:11" ht="16.5" x14ac:dyDescent="0.35">
      <c r="A32" s="100" t="s">
        <v>259</v>
      </c>
      <c r="B32" s="106"/>
      <c r="C32" s="100"/>
      <c r="D32" s="100"/>
      <c r="E32" s="107"/>
      <c r="F32" s="107"/>
      <c r="G32" s="107"/>
      <c r="H32" s="107"/>
      <c r="I32" s="107"/>
      <c r="J32" s="107"/>
      <c r="K32" s="107"/>
    </row>
    <row r="33" spans="1:13" ht="3" customHeight="1" x14ac:dyDescent="0.35">
      <c r="A33" s="221"/>
      <c r="B33" s="97"/>
      <c r="C33" s="97"/>
      <c r="D33" s="97"/>
      <c r="E33" s="95"/>
      <c r="F33" s="95"/>
      <c r="G33" s="95"/>
      <c r="H33" s="95"/>
      <c r="I33" s="95"/>
      <c r="J33" s="95"/>
      <c r="K33" s="95"/>
    </row>
    <row r="34" spans="1:13" ht="15" customHeight="1" x14ac:dyDescent="0.35">
      <c r="A34" s="221" t="s">
        <v>17</v>
      </c>
      <c r="B34" s="229"/>
      <c r="C34" s="229"/>
      <c r="D34" s="229"/>
      <c r="E34" s="113"/>
      <c r="F34" s="48"/>
      <c r="G34" s="113">
        <v>252.79</v>
      </c>
      <c r="H34" s="48">
        <v>323.16000000000003</v>
      </c>
      <c r="I34" s="48">
        <v>418.18799999999999</v>
      </c>
      <c r="J34" s="48">
        <v>410.19600000000003</v>
      </c>
      <c r="K34" s="48">
        <v>470.83499999999998</v>
      </c>
    </row>
    <row r="35" spans="1:13" ht="15" customHeight="1" x14ac:dyDescent="0.35">
      <c r="A35" s="221" t="s">
        <v>18</v>
      </c>
      <c r="B35" s="222"/>
      <c r="C35" s="222"/>
      <c r="D35" s="222"/>
      <c r="E35" s="113"/>
      <c r="F35" s="48"/>
      <c r="G35" s="113">
        <v>218.04361699999998</v>
      </c>
      <c r="H35" s="48">
        <v>218.399</v>
      </c>
      <c r="I35" s="48">
        <v>214.10300000000001</v>
      </c>
      <c r="J35" s="48">
        <v>205.761</v>
      </c>
      <c r="K35" s="48">
        <v>205.01400000000001</v>
      </c>
    </row>
    <row r="36" spans="1:13" ht="15" customHeight="1" x14ac:dyDescent="0.35">
      <c r="A36" s="221" t="s">
        <v>272</v>
      </c>
      <c r="B36" s="222"/>
      <c r="C36" s="222"/>
      <c r="D36" s="222"/>
      <c r="E36" s="113"/>
      <c r="F36" s="48"/>
      <c r="G36" s="113">
        <v>184.48780299999999</v>
      </c>
      <c r="H36" s="48">
        <v>189.047</v>
      </c>
      <c r="I36" s="48">
        <v>209.71799999999999</v>
      </c>
      <c r="J36" s="48">
        <v>227.697</v>
      </c>
      <c r="K36" s="48">
        <v>224.25700000000001</v>
      </c>
    </row>
    <row r="37" spans="1:13" ht="15" customHeight="1" x14ac:dyDescent="0.35">
      <c r="A37" s="221" t="s">
        <v>19</v>
      </c>
      <c r="B37" s="222"/>
      <c r="C37" s="222"/>
      <c r="D37" s="222"/>
      <c r="E37" s="113"/>
      <c r="F37" s="48"/>
      <c r="G37" s="113">
        <v>0</v>
      </c>
      <c r="H37" s="48">
        <v>0</v>
      </c>
      <c r="I37" s="48">
        <v>0</v>
      </c>
      <c r="J37" s="48">
        <v>13.5</v>
      </c>
      <c r="K37" s="48">
        <v>0</v>
      </c>
    </row>
    <row r="38" spans="1:13" ht="15" customHeight="1" x14ac:dyDescent="0.35">
      <c r="A38" s="223" t="s">
        <v>20</v>
      </c>
      <c r="B38" s="98"/>
      <c r="C38" s="98"/>
      <c r="D38" s="98"/>
      <c r="E38" s="114"/>
      <c r="F38" s="52"/>
      <c r="G38" s="114">
        <v>20.524624000000003</v>
      </c>
      <c r="H38" s="52">
        <v>20.291</v>
      </c>
      <c r="I38" s="52">
        <v>18.917000000000002</v>
      </c>
      <c r="J38" s="52">
        <v>3.7229999999999999</v>
      </c>
      <c r="K38" s="52">
        <v>17.420999999999999</v>
      </c>
    </row>
    <row r="39" spans="1:13" ht="15" customHeight="1" x14ac:dyDescent="0.35">
      <c r="A39" s="218" t="s">
        <v>21</v>
      </c>
      <c r="B39" s="224"/>
      <c r="C39" s="224"/>
      <c r="D39" s="224"/>
      <c r="E39" s="118"/>
      <c r="F39" s="43"/>
      <c r="G39" s="118">
        <f>SUM(G34:G38)</f>
        <v>675.84604400000001</v>
      </c>
      <c r="H39" s="308">
        <f>SUM(H34:H38)</f>
        <v>750.89700000000005</v>
      </c>
      <c r="I39" s="45">
        <f>SUM(I34:I38)</f>
        <v>860.92599999999993</v>
      </c>
      <c r="J39" s="45">
        <f>SUM(J34:J38)</f>
        <v>860.87699999999995</v>
      </c>
      <c r="K39" s="45">
        <f>SUM(K34:K38)</f>
        <v>917.52700000000004</v>
      </c>
    </row>
    <row r="40" spans="1:13" ht="15" customHeight="1" x14ac:dyDescent="0.35">
      <c r="A40" s="221" t="s">
        <v>22</v>
      </c>
      <c r="B40" s="94"/>
      <c r="C40" s="94"/>
      <c r="D40" s="94"/>
      <c r="E40" s="113"/>
      <c r="F40" s="48"/>
      <c r="G40" s="113">
        <v>185.183198</v>
      </c>
      <c r="H40" s="48">
        <v>178.95099999999999</v>
      </c>
      <c r="I40" s="48">
        <v>173.815</v>
      </c>
      <c r="J40" s="48">
        <v>158.03299999999999</v>
      </c>
      <c r="K40" s="48">
        <v>174.09100000000001</v>
      </c>
    </row>
    <row r="41" spans="1:13" ht="15" customHeight="1" x14ac:dyDescent="0.35">
      <c r="A41" s="221" t="s">
        <v>23</v>
      </c>
      <c r="B41" s="94"/>
      <c r="C41" s="94"/>
      <c r="D41" s="94"/>
      <c r="E41" s="113"/>
      <c r="F41" s="48"/>
      <c r="G41" s="113">
        <v>0</v>
      </c>
      <c r="H41" s="48">
        <v>0</v>
      </c>
      <c r="I41" s="48">
        <v>0</v>
      </c>
      <c r="J41" s="48">
        <v>0</v>
      </c>
      <c r="K41" s="48">
        <v>0</v>
      </c>
    </row>
    <row r="42" spans="1:13" ht="15" customHeight="1" x14ac:dyDescent="0.35">
      <c r="A42" s="221" t="s">
        <v>24</v>
      </c>
      <c r="B42" s="94"/>
      <c r="C42" s="94"/>
      <c r="D42" s="94"/>
      <c r="E42" s="113"/>
      <c r="F42" s="48"/>
      <c r="G42" s="113">
        <v>100.80694400000002</v>
      </c>
      <c r="H42" s="48">
        <v>105.64099999999999</v>
      </c>
      <c r="I42" s="48">
        <v>113.992</v>
      </c>
      <c r="J42" s="48">
        <v>108.55499999999999</v>
      </c>
      <c r="K42" s="48">
        <v>119.62700000000001</v>
      </c>
    </row>
    <row r="43" spans="1:13" ht="15" customHeight="1" x14ac:dyDescent="0.35">
      <c r="A43" s="221" t="s">
        <v>25</v>
      </c>
      <c r="B43" s="94"/>
      <c r="C43" s="94"/>
      <c r="D43" s="94"/>
      <c r="E43" s="113"/>
      <c r="F43" s="48"/>
      <c r="G43" s="113">
        <v>6.1890000000000001</v>
      </c>
      <c r="H43" s="48">
        <v>7.8479999999999999</v>
      </c>
      <c r="I43" s="48">
        <v>7.5380000000000003</v>
      </c>
      <c r="J43" s="48">
        <v>0</v>
      </c>
      <c r="K43" s="48">
        <v>0</v>
      </c>
    </row>
    <row r="44" spans="1:13" ht="15" customHeight="1" x14ac:dyDescent="0.35">
      <c r="A44" s="223" t="s">
        <v>26</v>
      </c>
      <c r="B44" s="98"/>
      <c r="C44" s="98"/>
      <c r="D44" s="98"/>
      <c r="E44" s="114"/>
      <c r="F44" s="52"/>
      <c r="G44" s="114">
        <v>0</v>
      </c>
      <c r="H44" s="52">
        <v>0</v>
      </c>
      <c r="I44" s="52">
        <v>0</v>
      </c>
      <c r="J44" s="52">
        <v>0</v>
      </c>
      <c r="K44" s="52">
        <v>0</v>
      </c>
    </row>
    <row r="45" spans="1:13" ht="15" customHeight="1" x14ac:dyDescent="0.35">
      <c r="A45" s="230" t="s">
        <v>27</v>
      </c>
      <c r="B45" s="109"/>
      <c r="C45" s="109"/>
      <c r="D45" s="109"/>
      <c r="E45" s="119"/>
      <c r="F45" s="63"/>
      <c r="G45" s="119">
        <f>SUM(G40:G44)</f>
        <v>292.17914200000001</v>
      </c>
      <c r="H45" s="309">
        <f>SUM(H40:H44)</f>
        <v>292.44</v>
      </c>
      <c r="I45" s="64">
        <f>SUM(I40:I44)</f>
        <v>295.34500000000003</v>
      </c>
      <c r="J45" s="64">
        <f>SUM(J40:J44)</f>
        <v>266.58799999999997</v>
      </c>
      <c r="K45" s="64">
        <f>SUM(K40:K44)</f>
        <v>293.71800000000002</v>
      </c>
    </row>
    <row r="46" spans="1:13" ht="15" customHeight="1" x14ac:dyDescent="0.35">
      <c r="A46" s="218" t="s">
        <v>260</v>
      </c>
      <c r="B46" s="110"/>
      <c r="C46" s="110"/>
      <c r="D46" s="110"/>
      <c r="E46" s="118"/>
      <c r="F46" s="43"/>
      <c r="G46" s="118">
        <f>G39+G45</f>
        <v>968.02518600000008</v>
      </c>
      <c r="H46" s="308">
        <f>H39+H45</f>
        <v>1043.337</v>
      </c>
      <c r="I46" s="45">
        <f>I39+I45</f>
        <v>1156.271</v>
      </c>
      <c r="J46" s="45">
        <f>J39+J45</f>
        <v>1127.4649999999999</v>
      </c>
      <c r="K46" s="45">
        <f>K39+K45</f>
        <v>1211.2450000000001</v>
      </c>
    </row>
    <row r="47" spans="1:13" ht="15" customHeight="1" x14ac:dyDescent="0.35">
      <c r="A47" s="221" t="s">
        <v>280</v>
      </c>
      <c r="B47" s="94"/>
      <c r="C47" s="94"/>
      <c r="D47" s="94" t="s">
        <v>124</v>
      </c>
      <c r="E47" s="113"/>
      <c r="F47" s="48"/>
      <c r="G47" s="113">
        <v>269.00864200000001</v>
      </c>
      <c r="H47" s="48">
        <v>284.24900000000002</v>
      </c>
      <c r="I47" s="48">
        <v>394.28399999999999</v>
      </c>
      <c r="J47" s="48">
        <v>426.851</v>
      </c>
      <c r="K47" s="48">
        <v>474.67399999999998</v>
      </c>
      <c r="M47" s="270"/>
    </row>
    <row r="48" spans="1:13" ht="15" customHeight="1" x14ac:dyDescent="0.35">
      <c r="A48" s="221" t="s">
        <v>275</v>
      </c>
      <c r="B48" s="94"/>
      <c r="C48" s="94"/>
      <c r="D48" s="94"/>
      <c r="E48" s="113"/>
      <c r="F48" s="48"/>
      <c r="G48" s="113">
        <v>0</v>
      </c>
      <c r="H48" s="48">
        <v>0</v>
      </c>
      <c r="I48" s="48">
        <v>0</v>
      </c>
      <c r="J48" s="48">
        <v>0</v>
      </c>
      <c r="K48" s="48">
        <v>0</v>
      </c>
    </row>
    <row r="49" spans="1:11" ht="15" customHeight="1" x14ac:dyDescent="0.35">
      <c r="A49" s="221" t="s">
        <v>28</v>
      </c>
      <c r="B49" s="94"/>
      <c r="C49" s="94"/>
      <c r="D49" s="94"/>
      <c r="E49" s="113"/>
      <c r="F49" s="48"/>
      <c r="G49" s="113">
        <v>0</v>
      </c>
      <c r="H49" s="48">
        <v>0</v>
      </c>
      <c r="I49" s="48">
        <v>6.0860000000000003</v>
      </c>
      <c r="J49" s="48">
        <v>10.241</v>
      </c>
      <c r="K49" s="48">
        <v>15.795</v>
      </c>
    </row>
    <row r="50" spans="1:11" ht="15" customHeight="1" x14ac:dyDescent="0.35">
      <c r="A50" s="221" t="s">
        <v>29</v>
      </c>
      <c r="B50" s="94"/>
      <c r="C50" s="94"/>
      <c r="D50" s="94"/>
      <c r="E50" s="113"/>
      <c r="F50" s="48"/>
      <c r="G50" s="113">
        <v>53.513306999999998</v>
      </c>
      <c r="H50" s="48">
        <v>60.058</v>
      </c>
      <c r="I50" s="48">
        <v>62.981999999999999</v>
      </c>
      <c r="J50" s="48">
        <v>65.626999999999995</v>
      </c>
      <c r="K50" s="48">
        <v>76.550000000000011</v>
      </c>
    </row>
    <row r="51" spans="1:11" ht="15" customHeight="1" x14ac:dyDescent="0.35">
      <c r="A51" s="221" t="s">
        <v>30</v>
      </c>
      <c r="B51" s="94"/>
      <c r="C51" s="94"/>
      <c r="D51" s="94"/>
      <c r="E51" s="113"/>
      <c r="F51" s="48"/>
      <c r="G51" s="113">
        <v>504.45248600000002</v>
      </c>
      <c r="H51" s="48">
        <v>544.93499999999995</v>
      </c>
      <c r="I51" s="48">
        <v>528.26900000000001</v>
      </c>
      <c r="J51" s="48">
        <v>502.49299999999999</v>
      </c>
      <c r="K51" s="48">
        <v>524.04100000000005</v>
      </c>
    </row>
    <row r="52" spans="1:11" ht="15" customHeight="1" x14ac:dyDescent="0.35">
      <c r="A52" s="221" t="s">
        <v>31</v>
      </c>
      <c r="B52" s="94"/>
      <c r="C52" s="94"/>
      <c r="D52" s="94"/>
      <c r="E52" s="113"/>
      <c r="F52" s="48"/>
      <c r="G52" s="113">
        <v>140.41673200000002</v>
      </c>
      <c r="H52" s="48">
        <v>153.46099999999998</v>
      </c>
      <c r="I52" s="48">
        <v>164.01600000000002</v>
      </c>
      <c r="J52" s="48">
        <v>121.61899999999999</v>
      </c>
      <c r="K52" s="48">
        <v>119.55</v>
      </c>
    </row>
    <row r="53" spans="1:11" ht="15" customHeight="1" x14ac:dyDescent="0.35">
      <c r="A53" s="221" t="s">
        <v>32</v>
      </c>
      <c r="B53" s="94"/>
      <c r="C53" s="94"/>
      <c r="D53" s="94"/>
      <c r="E53" s="113"/>
      <c r="F53" s="48"/>
      <c r="G53" s="113">
        <v>0.63370399999999993</v>
      </c>
      <c r="H53" s="48">
        <v>0.63400000000000001</v>
      </c>
      <c r="I53" s="48">
        <v>0.63400000000000001</v>
      </c>
      <c r="J53" s="48">
        <v>0.63400000000000001</v>
      </c>
      <c r="K53" s="48">
        <v>0.63400000000000001</v>
      </c>
    </row>
    <row r="54" spans="1:11" ht="15" customHeight="1" x14ac:dyDescent="0.35">
      <c r="A54" s="223" t="s">
        <v>278</v>
      </c>
      <c r="B54" s="98"/>
      <c r="C54" s="98"/>
      <c r="D54" s="98"/>
      <c r="E54" s="114"/>
      <c r="F54" s="52"/>
      <c r="G54" s="114">
        <v>0</v>
      </c>
      <c r="H54" s="52">
        <v>0</v>
      </c>
      <c r="I54" s="52">
        <v>0</v>
      </c>
      <c r="J54" s="52">
        <v>0</v>
      </c>
      <c r="K54" s="52">
        <v>0</v>
      </c>
    </row>
    <row r="55" spans="1:11" ht="15" customHeight="1" x14ac:dyDescent="0.35">
      <c r="A55" s="218" t="s">
        <v>261</v>
      </c>
      <c r="B55" s="110"/>
      <c r="C55" s="110"/>
      <c r="D55" s="110"/>
      <c r="E55" s="118"/>
      <c r="F55" s="43"/>
      <c r="G55" s="118">
        <f>SUM(G47:G54)</f>
        <v>968.02487100000008</v>
      </c>
      <c r="H55" s="308">
        <f>SUM(H47:H54)</f>
        <v>1043.337</v>
      </c>
      <c r="I55" s="45">
        <f>SUM(I47:I54)</f>
        <v>1156.271</v>
      </c>
      <c r="J55" s="45">
        <f>SUM(J47:J54)</f>
        <v>1127.4649999999999</v>
      </c>
      <c r="K55" s="45">
        <f>SUM(K47:K54)</f>
        <v>1211.2439999999999</v>
      </c>
    </row>
    <row r="56" spans="1:11" ht="16.5" x14ac:dyDescent="0.35">
      <c r="A56" s="221"/>
      <c r="B56" s="110"/>
      <c r="C56" s="110"/>
      <c r="D56" s="110"/>
      <c r="E56" s="49"/>
      <c r="F56" s="49"/>
      <c r="G56" s="49"/>
      <c r="H56" s="49"/>
      <c r="I56" s="49"/>
      <c r="J56" s="49"/>
      <c r="K56" s="49"/>
    </row>
    <row r="57" spans="1:11" ht="16.5" x14ac:dyDescent="0.35">
      <c r="A57" s="108"/>
      <c r="B57" s="99"/>
      <c r="C57" s="101"/>
      <c r="D57" s="101"/>
      <c r="E57" s="102">
        <v>2015</v>
      </c>
      <c r="F57" s="102">
        <v>2014</v>
      </c>
      <c r="G57" s="102">
        <v>2015</v>
      </c>
      <c r="H57" s="102">
        <v>2014</v>
      </c>
      <c r="I57" s="102">
        <v>2013</v>
      </c>
      <c r="J57" s="102">
        <v>2012</v>
      </c>
      <c r="K57" s="102">
        <v>2011</v>
      </c>
    </row>
    <row r="58" spans="1:11" ht="16.5" x14ac:dyDescent="0.35">
      <c r="A58" s="103"/>
      <c r="B58" s="103"/>
      <c r="C58" s="101"/>
      <c r="D58" s="101"/>
      <c r="E58" s="105" t="s">
        <v>201</v>
      </c>
      <c r="F58" s="105" t="s">
        <v>201</v>
      </c>
      <c r="G58" s="105">
        <v>0</v>
      </c>
      <c r="H58" s="105"/>
      <c r="I58" s="105"/>
      <c r="J58" s="105"/>
      <c r="K58" s="105"/>
    </row>
    <row r="59" spans="1:11" ht="16.5" x14ac:dyDescent="0.35">
      <c r="A59" s="100" t="s">
        <v>277</v>
      </c>
      <c r="B59" s="106"/>
      <c r="C59" s="100"/>
      <c r="D59" s="100"/>
      <c r="E59" s="107"/>
      <c r="F59" s="107"/>
      <c r="G59" s="107"/>
      <c r="H59" s="107"/>
      <c r="I59" s="107"/>
      <c r="J59" s="107"/>
      <c r="K59" s="107"/>
    </row>
    <row r="60" spans="1:11" ht="3" customHeight="1" x14ac:dyDescent="0.35">
      <c r="A60" s="221"/>
      <c r="B60" s="97"/>
      <c r="C60" s="97"/>
      <c r="D60" s="97"/>
      <c r="E60" s="95"/>
      <c r="F60" s="95"/>
      <c r="G60" s="95"/>
      <c r="H60" s="95"/>
      <c r="I60" s="95"/>
      <c r="J60" s="95"/>
      <c r="K60" s="95"/>
    </row>
    <row r="61" spans="1:11" ht="34.9" customHeight="1" x14ac:dyDescent="0.35">
      <c r="A61" s="231" t="s">
        <v>33</v>
      </c>
      <c r="B61" s="231"/>
      <c r="C61" s="231"/>
      <c r="D61" s="231"/>
      <c r="E61" s="113">
        <v>30.095119000000004</v>
      </c>
      <c r="F61" s="48">
        <v>25.843999999999923</v>
      </c>
      <c r="G61" s="113">
        <v>36.541119000000108</v>
      </c>
      <c r="H61" s="48">
        <v>-6.0510000000001014</v>
      </c>
      <c r="I61" s="48">
        <v>-7.9709999999998891</v>
      </c>
      <c r="J61" s="48">
        <v>-42.33100000000023</v>
      </c>
      <c r="K61" s="48">
        <v>-10.45499999999987</v>
      </c>
    </row>
    <row r="62" spans="1:11" ht="15" customHeight="1" x14ac:dyDescent="0.35">
      <c r="A62" s="232" t="s">
        <v>34</v>
      </c>
      <c r="B62" s="232"/>
      <c r="C62" s="233"/>
      <c r="D62" s="233"/>
      <c r="E62" s="114">
        <v>82.11699999999999</v>
      </c>
      <c r="F62" s="52">
        <v>66.88000000000001</v>
      </c>
      <c r="G62" s="114">
        <v>-7.4029999999999996</v>
      </c>
      <c r="H62" s="52">
        <v>-9.3979999999999997</v>
      </c>
      <c r="I62" s="52">
        <v>22.28</v>
      </c>
      <c r="J62" s="52">
        <v>30.973000000000003</v>
      </c>
      <c r="K62" s="52">
        <v>6.0769999999999964</v>
      </c>
    </row>
    <row r="63" spans="1:11" ht="15" customHeight="1" x14ac:dyDescent="0.35">
      <c r="A63" s="293" t="s">
        <v>35</v>
      </c>
      <c r="B63" s="234"/>
      <c r="C63" s="235"/>
      <c r="D63" s="235"/>
      <c r="E63" s="120">
        <f t="shared" ref="E63:K63" si="6">SUM(E61:E62)</f>
        <v>112.212119</v>
      </c>
      <c r="F63" s="43">
        <f t="shared" si="6"/>
        <v>92.723999999999933</v>
      </c>
      <c r="G63" s="112">
        <f t="shared" si="6"/>
        <v>29.13811900000011</v>
      </c>
      <c r="H63" s="44">
        <f t="shared" si="6"/>
        <v>-15.449000000000101</v>
      </c>
      <c r="I63" s="45">
        <f t="shared" si="6"/>
        <v>14.309000000000111</v>
      </c>
      <c r="J63" s="45">
        <f t="shared" si="6"/>
        <v>-11.358000000000228</v>
      </c>
      <c r="K63" s="45">
        <f t="shared" si="6"/>
        <v>-4.377999999999874</v>
      </c>
    </row>
    <row r="64" spans="1:11" ht="15" customHeight="1" x14ac:dyDescent="0.35">
      <c r="A64" s="231" t="s">
        <v>270</v>
      </c>
      <c r="B64" s="231"/>
      <c r="C64" s="94"/>
      <c r="D64" s="94"/>
      <c r="E64" s="113">
        <v>-14.561999999999996</v>
      </c>
      <c r="F64" s="48">
        <v>-10.703000000000001</v>
      </c>
      <c r="G64" s="113">
        <v>-42.509</v>
      </c>
      <c r="H64" s="48">
        <v>-32.285000000000004</v>
      </c>
      <c r="I64" s="48">
        <v>-35.075000000000003</v>
      </c>
      <c r="J64" s="48">
        <v>-58.378</v>
      </c>
      <c r="K64" s="48">
        <v>-63.365000000000002</v>
      </c>
    </row>
    <row r="65" spans="1:12" ht="15" customHeight="1" x14ac:dyDescent="0.35">
      <c r="A65" s="232" t="s">
        <v>271</v>
      </c>
      <c r="B65" s="232"/>
      <c r="C65" s="98"/>
      <c r="D65" s="98"/>
      <c r="E65" s="114">
        <v>-0.5860000000000003</v>
      </c>
      <c r="F65" s="52">
        <v>0</v>
      </c>
      <c r="G65" s="114">
        <v>-5.3490000000000002</v>
      </c>
      <c r="H65" s="52">
        <v>0</v>
      </c>
      <c r="I65" s="52">
        <v>0</v>
      </c>
      <c r="J65" s="52">
        <v>7.0000000000000001E-3</v>
      </c>
      <c r="K65" s="52">
        <v>0</v>
      </c>
    </row>
    <row r="66" spans="1:12" ht="15" customHeight="1" x14ac:dyDescent="0.35">
      <c r="A66" s="236" t="s">
        <v>276</v>
      </c>
      <c r="B66" s="236"/>
      <c r="C66" s="237"/>
      <c r="D66" s="237"/>
      <c r="E66" s="120">
        <f t="shared" ref="E66:K66" si="7">SUM(E63:E65)</f>
        <v>97.064119000000005</v>
      </c>
      <c r="F66" s="43">
        <f t="shared" si="7"/>
        <v>82.02099999999993</v>
      </c>
      <c r="G66" s="112">
        <f t="shared" si="7"/>
        <v>-18.719880999999891</v>
      </c>
      <c r="H66" s="44">
        <f t="shared" si="7"/>
        <v>-47.734000000000108</v>
      </c>
      <c r="I66" s="45">
        <f t="shared" si="7"/>
        <v>-20.765999999999892</v>
      </c>
      <c r="J66" s="45">
        <f t="shared" si="7"/>
        <v>-69.729000000000227</v>
      </c>
      <c r="K66" s="45">
        <f t="shared" si="7"/>
        <v>-67.742999999999881</v>
      </c>
    </row>
    <row r="67" spans="1:12" ht="15" customHeight="1" x14ac:dyDescent="0.35">
      <c r="A67" s="232" t="s">
        <v>36</v>
      </c>
      <c r="B67" s="232"/>
      <c r="C67" s="238"/>
      <c r="D67" s="238"/>
      <c r="E67" s="114">
        <v>0</v>
      </c>
      <c r="F67" s="52">
        <v>0</v>
      </c>
      <c r="G67" s="114">
        <v>0</v>
      </c>
      <c r="H67" s="52">
        <v>0</v>
      </c>
      <c r="I67" s="52">
        <v>0</v>
      </c>
      <c r="J67" s="52">
        <v>0</v>
      </c>
      <c r="K67" s="52">
        <v>0</v>
      </c>
    </row>
    <row r="68" spans="1:12" ht="15" customHeight="1" x14ac:dyDescent="0.35">
      <c r="A68" s="293" t="s">
        <v>37</v>
      </c>
      <c r="B68" s="234"/>
      <c r="C68" s="110"/>
      <c r="D68" s="110"/>
      <c r="E68" s="120">
        <f t="shared" ref="E68:K68" si="8">SUM(E66:E67)</f>
        <v>97.064119000000005</v>
      </c>
      <c r="F68" s="43">
        <f t="shared" si="8"/>
        <v>82.02099999999993</v>
      </c>
      <c r="G68" s="112">
        <f t="shared" si="8"/>
        <v>-18.719880999999891</v>
      </c>
      <c r="H68" s="44">
        <f t="shared" si="8"/>
        <v>-47.734000000000108</v>
      </c>
      <c r="I68" s="45">
        <f t="shared" si="8"/>
        <v>-20.765999999999892</v>
      </c>
      <c r="J68" s="45">
        <f t="shared" si="8"/>
        <v>-69.729000000000227</v>
      </c>
      <c r="K68" s="45">
        <f t="shared" si="8"/>
        <v>-67.742999999999881</v>
      </c>
    </row>
    <row r="69" spans="1:12" ht="15" customHeight="1" x14ac:dyDescent="0.35">
      <c r="A69" s="231" t="s">
        <v>38</v>
      </c>
      <c r="B69" s="231"/>
      <c r="C69" s="94"/>
      <c r="D69" s="94"/>
      <c r="E69" s="113">
        <v>-95.098000000000013</v>
      </c>
      <c r="F69" s="48">
        <v>-119.655</v>
      </c>
      <c r="G69" s="113">
        <v>-68.298999999999978</v>
      </c>
      <c r="H69" s="48">
        <v>-67.62</v>
      </c>
      <c r="I69" s="48">
        <v>-6.6960000000000015</v>
      </c>
      <c r="J69" s="48">
        <v>-20.271000000000001</v>
      </c>
      <c r="K69" s="48">
        <v>67.744</v>
      </c>
    </row>
    <row r="70" spans="1:12" ht="15" customHeight="1" x14ac:dyDescent="0.35">
      <c r="A70" s="231" t="s">
        <v>39</v>
      </c>
      <c r="B70" s="231"/>
      <c r="C70" s="94"/>
      <c r="D70" s="94"/>
      <c r="E70" s="113">
        <v>0</v>
      </c>
      <c r="F70" s="48">
        <v>115.664</v>
      </c>
      <c r="G70" s="113">
        <v>0</v>
      </c>
      <c r="H70" s="48">
        <v>115.664</v>
      </c>
      <c r="I70" s="48">
        <v>0</v>
      </c>
      <c r="J70" s="48">
        <v>90</v>
      </c>
      <c r="K70" s="48">
        <v>0</v>
      </c>
    </row>
    <row r="71" spans="1:12" ht="15" customHeight="1" x14ac:dyDescent="0.35">
      <c r="A71" s="231" t="s">
        <v>40</v>
      </c>
      <c r="B71" s="231"/>
      <c r="C71" s="94"/>
      <c r="D71" s="94"/>
      <c r="E71" s="113">
        <v>0</v>
      </c>
      <c r="F71" s="48">
        <v>0</v>
      </c>
      <c r="G71" s="113">
        <v>0</v>
      </c>
      <c r="H71" s="48">
        <v>0</v>
      </c>
      <c r="I71" s="48">
        <v>0</v>
      </c>
      <c r="J71" s="48">
        <v>0</v>
      </c>
      <c r="K71" s="48">
        <v>0</v>
      </c>
    </row>
    <row r="72" spans="1:12" ht="15" customHeight="1" x14ac:dyDescent="0.35">
      <c r="A72" s="232" t="s">
        <v>41</v>
      </c>
      <c r="B72" s="232"/>
      <c r="C72" s="98"/>
      <c r="D72" s="98"/>
      <c r="E72" s="114">
        <v>0</v>
      </c>
      <c r="F72" s="52">
        <v>-74.619</v>
      </c>
      <c r="G72" s="114">
        <v>85.36</v>
      </c>
      <c r="H72" s="52">
        <v>0</v>
      </c>
      <c r="I72" s="52">
        <v>35</v>
      </c>
      <c r="J72" s="52">
        <v>0</v>
      </c>
      <c r="K72" s="52">
        <v>0</v>
      </c>
    </row>
    <row r="73" spans="1:12" ht="15" customHeight="1" x14ac:dyDescent="0.35">
      <c r="A73" s="317" t="s">
        <v>42</v>
      </c>
      <c r="B73" s="316"/>
      <c r="C73" s="240"/>
      <c r="D73" s="240"/>
      <c r="E73" s="121">
        <f t="shared" ref="E73:K73" si="9">SUM(E69:E72)</f>
        <v>-95.098000000000013</v>
      </c>
      <c r="F73" s="63">
        <f t="shared" si="9"/>
        <v>-78.61</v>
      </c>
      <c r="G73" s="121">
        <f t="shared" si="9"/>
        <v>17.061000000000021</v>
      </c>
      <c r="H73" s="256">
        <f t="shared" si="9"/>
        <v>48.043999999999997</v>
      </c>
      <c r="I73" s="281">
        <f t="shared" si="9"/>
        <v>28.303999999999998</v>
      </c>
      <c r="J73" s="281">
        <f t="shared" si="9"/>
        <v>69.728999999999999</v>
      </c>
      <c r="K73" s="281">
        <f t="shared" si="9"/>
        <v>67.744</v>
      </c>
    </row>
    <row r="74" spans="1:12" ht="15" customHeight="1" x14ac:dyDescent="0.35">
      <c r="A74" s="234" t="s">
        <v>43</v>
      </c>
      <c r="B74" s="234"/>
      <c r="C74" s="110"/>
      <c r="D74" s="110"/>
      <c r="E74" s="120">
        <f t="shared" ref="E74:K74" si="10">SUM(E73+E68)</f>
        <v>1.966118999999992</v>
      </c>
      <c r="F74" s="43">
        <f t="shared" si="10"/>
        <v>3.4109999999999303</v>
      </c>
      <c r="G74" s="112">
        <f t="shared" si="10"/>
        <v>-1.6588809999998695</v>
      </c>
      <c r="H74" s="44">
        <f t="shared" si="10"/>
        <v>0.30999999999988859</v>
      </c>
      <c r="I74" s="45">
        <f t="shared" si="10"/>
        <v>7.5380000000001068</v>
      </c>
      <c r="J74" s="45">
        <f t="shared" si="10"/>
        <v>-2.2737367544323206E-13</v>
      </c>
      <c r="K74" s="45">
        <f t="shared" si="10"/>
        <v>1.0000000001184617E-3</v>
      </c>
    </row>
    <row r="75" spans="1:12" ht="15" customHeight="1" x14ac:dyDescent="0.35">
      <c r="A75" s="232" t="s">
        <v>234</v>
      </c>
      <c r="B75" s="232"/>
      <c r="C75" s="98"/>
      <c r="D75" s="98"/>
      <c r="E75" s="114">
        <v>0</v>
      </c>
      <c r="F75" s="52">
        <v>0</v>
      </c>
      <c r="G75" s="114">
        <v>0</v>
      </c>
      <c r="H75" s="52">
        <v>1.3</v>
      </c>
      <c r="I75" s="52">
        <v>0</v>
      </c>
      <c r="J75" s="52">
        <v>0</v>
      </c>
      <c r="K75" s="52">
        <v>0</v>
      </c>
      <c r="L75" s="286"/>
    </row>
    <row r="76" spans="1:12" ht="15" customHeight="1" x14ac:dyDescent="0.35">
      <c r="A76" s="293" t="s">
        <v>235</v>
      </c>
      <c r="B76" s="237"/>
      <c r="C76" s="110"/>
      <c r="D76" s="110"/>
      <c r="E76" s="120">
        <f t="shared" ref="E76:K76" si="11">SUM(E74:E75)</f>
        <v>1.966118999999992</v>
      </c>
      <c r="F76" s="43">
        <f t="shared" si="11"/>
        <v>3.4109999999999303</v>
      </c>
      <c r="G76" s="112">
        <f t="shared" si="11"/>
        <v>-1.6588809999998695</v>
      </c>
      <c r="H76" s="44">
        <f t="shared" si="11"/>
        <v>1.6099999999998886</v>
      </c>
      <c r="I76" s="45">
        <f t="shared" si="11"/>
        <v>7.5380000000001068</v>
      </c>
      <c r="J76" s="45">
        <f t="shared" si="11"/>
        <v>-2.2737367544323206E-13</v>
      </c>
      <c r="K76" s="45">
        <f t="shared" si="11"/>
        <v>1.0000000001184617E-3</v>
      </c>
    </row>
    <row r="77" spans="1:12" ht="16.5" x14ac:dyDescent="0.35">
      <c r="A77" s="221"/>
      <c r="B77" s="110"/>
      <c r="C77" s="110"/>
      <c r="D77" s="110"/>
      <c r="E77" s="111"/>
      <c r="F77" s="111"/>
      <c r="G77" s="111"/>
      <c r="H77" s="111"/>
      <c r="I77" s="111"/>
      <c r="J77" s="111"/>
      <c r="K77" s="111"/>
    </row>
    <row r="78" spans="1:12" ht="16.5" x14ac:dyDescent="0.35">
      <c r="A78" s="108"/>
      <c r="B78" s="99"/>
      <c r="C78" s="101"/>
      <c r="D78" s="101"/>
      <c r="E78" s="102">
        <v>2015</v>
      </c>
      <c r="F78" s="102">
        <v>2014</v>
      </c>
      <c r="G78" s="102">
        <v>2015</v>
      </c>
      <c r="H78" s="102">
        <v>2014</v>
      </c>
      <c r="I78" s="102">
        <v>2013</v>
      </c>
      <c r="J78" s="102">
        <v>2012</v>
      </c>
      <c r="K78" s="102">
        <v>2011</v>
      </c>
    </row>
    <row r="79" spans="1:12" ht="16.5" x14ac:dyDescent="0.35">
      <c r="A79" s="103"/>
      <c r="B79" s="103"/>
      <c r="C79" s="101"/>
      <c r="D79" s="101"/>
      <c r="E79" s="102" t="s">
        <v>201</v>
      </c>
      <c r="F79" s="102" t="s">
        <v>201</v>
      </c>
      <c r="G79" s="105">
        <v>0</v>
      </c>
      <c r="H79" s="102"/>
      <c r="I79" s="102"/>
      <c r="J79" s="102"/>
      <c r="K79" s="102"/>
    </row>
    <row r="80" spans="1:12" ht="16.5" x14ac:dyDescent="0.35">
      <c r="A80" s="100" t="s">
        <v>204</v>
      </c>
      <c r="B80" s="106"/>
      <c r="C80" s="100"/>
      <c r="D80" s="100"/>
      <c r="E80" s="104"/>
      <c r="F80" s="104"/>
      <c r="G80" s="104"/>
      <c r="H80" s="104"/>
      <c r="I80" s="104"/>
      <c r="J80" s="104"/>
      <c r="K80" s="104"/>
    </row>
    <row r="81" spans="1:11" ht="1.5" customHeight="1" x14ac:dyDescent="0.35">
      <c r="A81" s="221" t="s">
        <v>46</v>
      </c>
      <c r="B81" s="97"/>
      <c r="C81" s="97"/>
      <c r="D81" s="97"/>
      <c r="E81" s="97"/>
      <c r="F81" s="97"/>
      <c r="G81" s="97"/>
      <c r="H81" s="97"/>
      <c r="I81" s="97"/>
      <c r="J81" s="97"/>
      <c r="K81" s="97"/>
    </row>
    <row r="82" spans="1:11" ht="15" customHeight="1" x14ac:dyDescent="0.35">
      <c r="A82" s="257" t="s">
        <v>44</v>
      </c>
      <c r="B82" s="231"/>
      <c r="C82" s="222"/>
      <c r="D82" s="222"/>
      <c r="E82" s="116">
        <v>9.0349742162602045</v>
      </c>
      <c r="F82" s="90">
        <v>6.6510457944246868</v>
      </c>
      <c r="G82" s="116">
        <v>-5.1450785317560199E-2</v>
      </c>
      <c r="H82" s="90">
        <v>-2.3943104930479837</v>
      </c>
      <c r="I82" s="90">
        <v>-1.6047778123892318</v>
      </c>
      <c r="J82" s="90">
        <v>-5.6666177904997515</v>
      </c>
      <c r="K82" s="90">
        <v>-3.3462604007041605</v>
      </c>
    </row>
    <row r="83" spans="1:11" ht="15" customHeight="1" x14ac:dyDescent="0.35">
      <c r="A83" s="221" t="s">
        <v>228</v>
      </c>
      <c r="B83" s="231"/>
      <c r="C83" s="222"/>
      <c r="D83" s="222"/>
      <c r="E83" s="116">
        <v>9.1685930409104657</v>
      </c>
      <c r="F83" s="90">
        <v>7.7536955997380765</v>
      </c>
      <c r="G83" s="116">
        <v>0.6038011251141433</v>
      </c>
      <c r="H83" s="90">
        <v>-1.8851346710842758</v>
      </c>
      <c r="I83" s="90">
        <v>-0.82900391825491793</v>
      </c>
      <c r="J83" s="90">
        <v>-5.6666177904997515</v>
      </c>
      <c r="K83" s="90">
        <v>-0.55373459602039987</v>
      </c>
    </row>
    <row r="84" spans="1:11" ht="15" customHeight="1" x14ac:dyDescent="0.35">
      <c r="A84" s="221" t="s">
        <v>45</v>
      </c>
      <c r="B84" s="231"/>
      <c r="C84" s="222"/>
      <c r="D84" s="222"/>
      <c r="E84" s="116">
        <v>-20.156185240279552</v>
      </c>
      <c r="F84" s="90">
        <v>-42.983356879501109</v>
      </c>
      <c r="G84" s="116">
        <v>-12.731404787579169</v>
      </c>
      <c r="H84" s="90">
        <v>-23.331501879214056</v>
      </c>
      <c r="I84" s="90">
        <v>-9.4915339198184068</v>
      </c>
      <c r="J84" s="90">
        <v>-16.666177904997479</v>
      </c>
      <c r="K84" s="90">
        <v>-6.6705296606964577</v>
      </c>
    </row>
    <row r="85" spans="1:11" ht="15" customHeight="1" x14ac:dyDescent="0.35">
      <c r="A85" s="221" t="s">
        <v>46</v>
      </c>
      <c r="B85" s="231"/>
      <c r="C85" s="229"/>
      <c r="D85" s="229"/>
      <c r="E85" s="123" t="s">
        <v>67</v>
      </c>
      <c r="F85" s="76" t="s">
        <v>67</v>
      </c>
      <c r="G85" s="116">
        <v>-40.978505995946129</v>
      </c>
      <c r="H85" s="90">
        <v>-58.993446155161266</v>
      </c>
      <c r="I85" s="90">
        <v>-20.305796245440742</v>
      </c>
      <c r="J85" s="90">
        <v>-29.10246526718619</v>
      </c>
      <c r="K85" s="90">
        <v>-11.3</v>
      </c>
    </row>
    <row r="86" spans="1:11" ht="15" customHeight="1" x14ac:dyDescent="0.35">
      <c r="A86" s="221" t="s">
        <v>47</v>
      </c>
      <c r="B86" s="231"/>
      <c r="C86" s="229"/>
      <c r="D86" s="229"/>
      <c r="E86" s="123" t="s">
        <v>67</v>
      </c>
      <c r="F86" s="76" t="s">
        <v>67</v>
      </c>
      <c r="G86" s="116">
        <v>-8.9336743049706495</v>
      </c>
      <c r="H86" s="90">
        <v>-13.586237067099487</v>
      </c>
      <c r="I86" s="90">
        <v>-1.3388116200198723</v>
      </c>
      <c r="J86" s="90">
        <v>-9.6299309910725999</v>
      </c>
      <c r="K86" s="90">
        <v>-1.6</v>
      </c>
    </row>
    <row r="87" spans="1:11" ht="15" customHeight="1" x14ac:dyDescent="0.35">
      <c r="A87" s="221" t="s">
        <v>48</v>
      </c>
      <c r="B87" s="231"/>
      <c r="C87" s="222"/>
      <c r="D87" s="222"/>
      <c r="E87" s="124" t="s">
        <v>67</v>
      </c>
      <c r="F87" s="78" t="s">
        <v>67</v>
      </c>
      <c r="G87" s="113">
        <v>27.789434967936909</v>
      </c>
      <c r="H87" s="48">
        <v>27.244217352590777</v>
      </c>
      <c r="I87" s="48">
        <v>34.099618515036667</v>
      </c>
      <c r="J87" s="48">
        <v>37.8593570532123</v>
      </c>
      <c r="K87" s="48">
        <v>39.188966054733825</v>
      </c>
    </row>
    <row r="88" spans="1:11" ht="15" customHeight="1" x14ac:dyDescent="0.35">
      <c r="A88" s="221" t="s">
        <v>49</v>
      </c>
      <c r="B88" s="231"/>
      <c r="C88" s="222"/>
      <c r="D88" s="222"/>
      <c r="E88" s="125" t="s">
        <v>67</v>
      </c>
      <c r="F88" s="80" t="s">
        <v>67</v>
      </c>
      <c r="G88" s="113">
        <v>498.263486</v>
      </c>
      <c r="H88" s="48">
        <v>537.08699999999999</v>
      </c>
      <c r="I88" s="48">
        <v>526.81700000000001</v>
      </c>
      <c r="J88" s="48">
        <v>499.23399999999998</v>
      </c>
      <c r="K88" s="48">
        <v>539.83600000000001</v>
      </c>
    </row>
    <row r="89" spans="1:11" ht="15" customHeight="1" x14ac:dyDescent="0.35">
      <c r="A89" s="221" t="s">
        <v>50</v>
      </c>
      <c r="B89" s="231"/>
      <c r="C89" s="94"/>
      <c r="D89" s="94"/>
      <c r="E89" s="126" t="s">
        <v>67</v>
      </c>
      <c r="F89" s="82" t="s">
        <v>67</v>
      </c>
      <c r="G89" s="116">
        <v>1.8752278077371225</v>
      </c>
      <c r="H89" s="90">
        <v>1.9171043697603163</v>
      </c>
      <c r="I89" s="90">
        <v>1.3552540808148448</v>
      </c>
      <c r="J89" s="90">
        <v>1.2012013559766759</v>
      </c>
      <c r="K89" s="90">
        <v>1.1372773735237236</v>
      </c>
    </row>
    <row r="90" spans="1:11" ht="15" customHeight="1" x14ac:dyDescent="0.35">
      <c r="A90" s="223" t="s">
        <v>51</v>
      </c>
      <c r="B90" s="232"/>
      <c r="C90" s="98"/>
      <c r="D90" s="98"/>
      <c r="E90" s="127" t="s">
        <v>67</v>
      </c>
      <c r="F90" s="84" t="s">
        <v>67</v>
      </c>
      <c r="G90" s="128">
        <v>595</v>
      </c>
      <c r="H90" s="48">
        <v>627</v>
      </c>
      <c r="I90" s="48">
        <v>635</v>
      </c>
      <c r="J90" s="48">
        <v>683</v>
      </c>
      <c r="K90" s="48">
        <v>713</v>
      </c>
    </row>
    <row r="91" spans="1:11" ht="16.5" x14ac:dyDescent="0.35">
      <c r="A91" s="225" t="s">
        <v>258</v>
      </c>
      <c r="B91" s="96"/>
      <c r="C91" s="96"/>
      <c r="D91" s="96"/>
      <c r="E91" s="96"/>
      <c r="F91" s="96"/>
      <c r="G91" s="96"/>
      <c r="H91" s="96"/>
      <c r="I91" s="96"/>
      <c r="J91" s="96"/>
      <c r="K91" s="96"/>
    </row>
    <row r="92" spans="1:11" ht="16.5" x14ac:dyDescent="0.35">
      <c r="A92" s="225" t="s">
        <v>285</v>
      </c>
      <c r="B92" s="241"/>
      <c r="C92" s="241"/>
      <c r="D92" s="241"/>
      <c r="E92" s="241"/>
      <c r="F92" s="241"/>
      <c r="G92" s="241"/>
      <c r="H92" s="241"/>
      <c r="I92" s="241"/>
      <c r="J92" s="241"/>
      <c r="K92" s="241"/>
    </row>
    <row r="93" spans="1:11" ht="16.5" x14ac:dyDescent="0.35">
      <c r="A93" s="225"/>
      <c r="B93" s="241"/>
      <c r="C93" s="241"/>
      <c r="D93" s="241"/>
      <c r="E93" s="241"/>
      <c r="F93" s="241"/>
      <c r="G93" s="241"/>
      <c r="H93" s="241"/>
      <c r="I93" s="241"/>
      <c r="J93" s="241"/>
      <c r="K93" s="241"/>
    </row>
    <row r="94" spans="1:11" ht="16.5" x14ac:dyDescent="0.35">
      <c r="A94" s="242"/>
      <c r="B94" s="242"/>
      <c r="C94" s="242"/>
      <c r="D94" s="242"/>
      <c r="E94" s="242"/>
      <c r="F94" s="242"/>
      <c r="G94" s="242"/>
      <c r="H94" s="242"/>
      <c r="I94" s="242"/>
      <c r="J94" s="242"/>
      <c r="K94" s="242"/>
    </row>
    <row r="95" spans="1:11" ht="16.5" x14ac:dyDescent="0.35">
      <c r="A95" s="242"/>
      <c r="B95" s="242"/>
      <c r="C95" s="242"/>
      <c r="D95" s="242"/>
      <c r="E95" s="242"/>
      <c r="F95" s="242"/>
      <c r="G95" s="242"/>
      <c r="H95" s="242"/>
      <c r="I95" s="242"/>
      <c r="J95" s="242"/>
      <c r="K95" s="242"/>
    </row>
    <row r="96" spans="1:11" x14ac:dyDescent="0.25">
      <c r="A96" s="243"/>
      <c r="B96" s="243"/>
      <c r="C96" s="243"/>
      <c r="D96" s="243"/>
      <c r="E96" s="243"/>
      <c r="F96" s="243"/>
      <c r="G96" s="243"/>
      <c r="H96" s="243"/>
      <c r="I96" s="243"/>
      <c r="J96" s="243"/>
      <c r="K96" s="243"/>
    </row>
    <row r="97" spans="1:11" x14ac:dyDescent="0.25">
      <c r="A97" s="243"/>
      <c r="B97" s="243"/>
      <c r="C97" s="243"/>
      <c r="D97" s="243"/>
      <c r="E97" s="243"/>
      <c r="F97" s="243"/>
      <c r="G97" s="243"/>
      <c r="H97" s="243"/>
      <c r="I97" s="243"/>
      <c r="J97" s="243"/>
      <c r="K97" s="243"/>
    </row>
    <row r="98" spans="1:11" x14ac:dyDescent="0.25">
      <c r="A98" s="243"/>
      <c r="B98" s="243"/>
      <c r="C98" s="243"/>
      <c r="D98" s="243"/>
      <c r="E98" s="243"/>
      <c r="F98" s="243"/>
      <c r="G98" s="243"/>
      <c r="H98" s="243"/>
      <c r="I98" s="243"/>
      <c r="J98" s="243"/>
      <c r="K98" s="243"/>
    </row>
    <row r="99" spans="1:11" x14ac:dyDescent="0.25">
      <c r="A99" s="243"/>
      <c r="B99" s="243"/>
      <c r="C99" s="243"/>
      <c r="D99" s="243"/>
      <c r="E99" s="243"/>
      <c r="F99" s="243"/>
      <c r="G99" s="243"/>
      <c r="H99" s="243"/>
      <c r="I99" s="243"/>
      <c r="J99" s="243"/>
      <c r="K99" s="243"/>
    </row>
    <row r="100" spans="1:11" x14ac:dyDescent="0.25">
      <c r="A100" s="243"/>
      <c r="B100" s="243"/>
      <c r="C100" s="243"/>
      <c r="D100" s="243"/>
      <c r="E100" s="243"/>
      <c r="F100" s="243"/>
      <c r="G100" s="243"/>
      <c r="H100" s="243"/>
      <c r="I100" s="243"/>
      <c r="J100" s="243"/>
      <c r="K100" s="243"/>
    </row>
    <row r="101" spans="1:11" x14ac:dyDescent="0.25">
      <c r="A101" s="213"/>
      <c r="B101" s="213"/>
      <c r="C101" s="213"/>
      <c r="D101" s="213"/>
      <c r="E101" s="213"/>
      <c r="F101" s="213"/>
      <c r="G101" s="213"/>
      <c r="H101" s="213"/>
      <c r="I101" s="213"/>
      <c r="J101" s="213"/>
      <c r="K101" s="213"/>
    </row>
    <row r="102" spans="1:11" x14ac:dyDescent="0.25">
      <c r="A102" s="213"/>
      <c r="B102" s="213"/>
      <c r="C102" s="213"/>
      <c r="D102" s="213"/>
      <c r="E102" s="213"/>
      <c r="F102" s="213"/>
      <c r="G102" s="213"/>
      <c r="H102" s="213"/>
      <c r="I102" s="213"/>
      <c r="J102" s="213"/>
      <c r="K102" s="213"/>
    </row>
    <row r="103" spans="1:11" x14ac:dyDescent="0.25">
      <c r="A103" s="213"/>
      <c r="B103" s="213"/>
      <c r="C103" s="213"/>
      <c r="D103" s="213"/>
      <c r="E103" s="213"/>
      <c r="F103" s="213"/>
      <c r="G103" s="213"/>
      <c r="H103" s="213"/>
      <c r="I103" s="213"/>
      <c r="J103" s="213"/>
      <c r="K103" s="213"/>
    </row>
    <row r="104" spans="1:11" x14ac:dyDescent="0.25">
      <c r="A104" s="213"/>
      <c r="B104" s="213"/>
      <c r="C104" s="213"/>
      <c r="D104" s="213"/>
      <c r="E104" s="213"/>
      <c r="F104" s="213"/>
      <c r="G104" s="213"/>
      <c r="H104" s="213"/>
      <c r="I104" s="213"/>
      <c r="J104" s="213"/>
      <c r="K104" s="213"/>
    </row>
    <row r="105" spans="1:11" x14ac:dyDescent="0.25">
      <c r="A105" s="213"/>
      <c r="B105" s="213"/>
      <c r="C105" s="213"/>
      <c r="D105" s="213"/>
      <c r="E105" s="213"/>
      <c r="F105" s="213"/>
      <c r="G105" s="213"/>
      <c r="H105" s="213"/>
      <c r="I105" s="213"/>
      <c r="J105" s="213"/>
      <c r="K105" s="213"/>
    </row>
    <row r="106" spans="1:11" x14ac:dyDescent="0.25">
      <c r="A106" s="213"/>
      <c r="B106" s="213"/>
      <c r="C106" s="213"/>
      <c r="D106" s="213"/>
      <c r="E106" s="213"/>
      <c r="F106" s="213"/>
      <c r="G106" s="213"/>
      <c r="H106" s="213"/>
      <c r="I106" s="213"/>
      <c r="J106" s="213"/>
      <c r="K106" s="213"/>
    </row>
    <row r="107" spans="1:11" x14ac:dyDescent="0.25">
      <c r="A107" s="213"/>
      <c r="B107" s="213"/>
      <c r="C107" s="213"/>
      <c r="D107" s="213"/>
      <c r="E107" s="213"/>
      <c r="F107" s="213"/>
      <c r="G107" s="213"/>
      <c r="H107" s="213"/>
      <c r="I107" s="213"/>
      <c r="J107" s="213"/>
      <c r="K107" s="213"/>
    </row>
    <row r="108" spans="1:11" x14ac:dyDescent="0.25">
      <c r="A108" s="213"/>
      <c r="B108" s="213"/>
      <c r="C108" s="213"/>
      <c r="D108" s="213"/>
      <c r="E108" s="213"/>
      <c r="F108" s="213"/>
      <c r="G108" s="213"/>
      <c r="H108" s="213"/>
      <c r="I108" s="213"/>
      <c r="J108" s="213"/>
      <c r="K108" s="213"/>
    </row>
    <row r="109" spans="1:11" x14ac:dyDescent="0.25">
      <c r="A109" s="213"/>
      <c r="B109" s="213"/>
      <c r="C109" s="213"/>
      <c r="D109" s="213"/>
      <c r="E109" s="213"/>
      <c r="F109" s="213"/>
      <c r="G109" s="213"/>
      <c r="H109" s="213"/>
      <c r="I109" s="213"/>
      <c r="J109" s="213"/>
      <c r="K109" s="213"/>
    </row>
    <row r="110" spans="1:11" x14ac:dyDescent="0.25">
      <c r="A110" s="213"/>
      <c r="B110" s="213"/>
      <c r="C110" s="213"/>
      <c r="D110" s="213"/>
      <c r="E110" s="213"/>
      <c r="F110" s="213"/>
      <c r="G110" s="213"/>
      <c r="H110" s="213"/>
      <c r="I110" s="213"/>
      <c r="J110" s="213"/>
      <c r="K110" s="213"/>
    </row>
    <row r="111" spans="1:11" x14ac:dyDescent="0.25">
      <c r="A111" s="213"/>
      <c r="B111" s="213"/>
      <c r="C111" s="213"/>
      <c r="D111" s="213"/>
      <c r="E111" s="213"/>
      <c r="F111" s="213"/>
      <c r="G111" s="213"/>
      <c r="H111" s="213"/>
      <c r="I111" s="213"/>
      <c r="J111" s="213"/>
      <c r="K111" s="213"/>
    </row>
    <row r="112" spans="1:11" x14ac:dyDescent="0.25">
      <c r="A112" s="213"/>
      <c r="B112" s="213"/>
      <c r="C112" s="213"/>
      <c r="D112" s="213"/>
      <c r="E112" s="213"/>
      <c r="F112" s="213"/>
      <c r="G112" s="213"/>
      <c r="H112" s="213"/>
      <c r="I112" s="213"/>
      <c r="J112" s="213"/>
      <c r="K112" s="213"/>
    </row>
    <row r="113" spans="1:11" x14ac:dyDescent="0.25">
      <c r="A113" s="213"/>
      <c r="B113" s="213"/>
      <c r="C113" s="213"/>
      <c r="D113" s="213"/>
      <c r="E113" s="213"/>
      <c r="F113" s="213"/>
      <c r="G113" s="213"/>
      <c r="H113" s="213"/>
      <c r="I113" s="213"/>
      <c r="J113" s="213"/>
      <c r="K113" s="213"/>
    </row>
  </sheetData>
  <mergeCells count="2">
    <mergeCell ref="A1:K1"/>
    <mergeCell ref="A73:B73"/>
  </mergeCells>
  <pageMargins left="0.7" right="0.7" top="0.75" bottom="0.75" header="0.3" footer="0.3"/>
  <pageSetup paperSize="9" scale="53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18"/>
  <sheetViews>
    <sheetView showZeros="0" zoomScaleNormal="100" workbookViewId="0">
      <selection sqref="A1:K1"/>
    </sheetView>
  </sheetViews>
  <sheetFormatPr defaultColWidth="9.140625" defaultRowHeight="15" outlineLevelRow="1" x14ac:dyDescent="0.25"/>
  <cols>
    <col min="1" max="1" width="26" style="209" customWidth="1"/>
    <col min="2" max="2" width="16" style="209" customWidth="1"/>
    <col min="3" max="3" width="8.28515625" style="209" customWidth="1"/>
    <col min="4" max="4" width="4.85546875" style="209" customWidth="1"/>
    <col min="5" max="11" width="9.7109375" style="209" customWidth="1"/>
    <col min="12" max="16384" width="9.140625" style="209"/>
  </cols>
  <sheetData>
    <row r="1" spans="1:11" ht="21" x14ac:dyDescent="0.35">
      <c r="A1" s="314" t="s">
        <v>154</v>
      </c>
      <c r="B1" s="314"/>
      <c r="C1" s="314"/>
      <c r="D1" s="314"/>
      <c r="E1" s="314"/>
      <c r="F1" s="314"/>
      <c r="G1" s="314"/>
      <c r="H1" s="314"/>
      <c r="I1" s="314"/>
      <c r="J1" s="314"/>
      <c r="K1" s="314"/>
    </row>
    <row r="2" spans="1:11" ht="15.95" x14ac:dyDescent="0.5">
      <c r="A2" s="218" t="s">
        <v>0</v>
      </c>
      <c r="B2" s="219"/>
      <c r="C2" s="219"/>
      <c r="D2" s="219"/>
      <c r="E2" s="213"/>
      <c r="F2" s="213"/>
      <c r="G2" s="213"/>
      <c r="H2" s="213"/>
      <c r="I2" s="213"/>
      <c r="J2" s="213"/>
      <c r="K2" s="213"/>
    </row>
    <row r="3" spans="1:11" ht="15.95" x14ac:dyDescent="0.5">
      <c r="A3" s="99"/>
      <c r="B3" s="99"/>
      <c r="C3" s="100"/>
      <c r="D3" s="101"/>
      <c r="E3" s="102">
        <v>2015</v>
      </c>
      <c r="F3" s="102">
        <v>2014</v>
      </c>
      <c r="G3" s="102">
        <v>2015</v>
      </c>
      <c r="H3" s="102">
        <v>2014</v>
      </c>
      <c r="I3" s="102">
        <v>2013</v>
      </c>
      <c r="J3" s="102">
        <v>2012</v>
      </c>
      <c r="K3" s="102">
        <v>2011</v>
      </c>
    </row>
    <row r="4" spans="1:11" ht="15.95" x14ac:dyDescent="0.5">
      <c r="A4" s="103"/>
      <c r="B4" s="103"/>
      <c r="C4" s="100"/>
      <c r="D4" s="101"/>
      <c r="E4" s="102" t="s">
        <v>201</v>
      </c>
      <c r="F4" s="102" t="s">
        <v>201</v>
      </c>
      <c r="G4" s="102">
        <v>0</v>
      </c>
      <c r="H4" s="102"/>
      <c r="I4" s="102"/>
      <c r="J4" s="102"/>
      <c r="K4" s="102"/>
    </row>
    <row r="5" spans="1:11" ht="15.95" x14ac:dyDescent="0.5">
      <c r="A5" s="100" t="s">
        <v>1</v>
      </c>
      <c r="B5" s="103"/>
      <c r="C5" s="100"/>
      <c r="D5" s="100" t="s">
        <v>202</v>
      </c>
      <c r="E5" s="104"/>
      <c r="F5" s="104"/>
      <c r="G5" s="104"/>
      <c r="H5" s="104"/>
      <c r="I5" s="104"/>
      <c r="J5" s="104"/>
      <c r="K5" s="104"/>
    </row>
    <row r="6" spans="1:11" ht="3.75" customHeight="1" x14ac:dyDescent="0.5">
      <c r="A6" s="97"/>
      <c r="B6" s="97"/>
      <c r="C6" s="97"/>
      <c r="D6" s="97"/>
      <c r="E6" s="97"/>
      <c r="F6" s="97"/>
      <c r="G6" s="97"/>
      <c r="H6" s="97"/>
      <c r="I6" s="97"/>
      <c r="J6" s="97"/>
      <c r="K6" s="97"/>
    </row>
    <row r="7" spans="1:11" ht="15.95" x14ac:dyDescent="0.5">
      <c r="A7" s="221" t="s">
        <v>2</v>
      </c>
      <c r="B7" s="222"/>
      <c r="C7" s="222"/>
      <c r="D7" s="222"/>
      <c r="E7" s="112">
        <v>78.439999999999969</v>
      </c>
      <c r="F7" s="44">
        <v>83.052999999999969</v>
      </c>
      <c r="G7" s="112">
        <v>317.14299999999997</v>
      </c>
      <c r="H7" s="44">
        <v>315.41199999999998</v>
      </c>
      <c r="I7" s="44">
        <v>296.55700000000002</v>
      </c>
      <c r="J7" s="44">
        <v>287.35599999999999</v>
      </c>
      <c r="K7" s="44">
        <v>275.73599999999999</v>
      </c>
    </row>
    <row r="8" spans="1:11" ht="15.95" x14ac:dyDescent="0.5">
      <c r="A8" s="221" t="s">
        <v>3</v>
      </c>
      <c r="B8" s="94"/>
      <c r="C8" s="94"/>
      <c r="D8" s="94"/>
      <c r="E8" s="113">
        <v>-75.886000000000024</v>
      </c>
      <c r="F8" s="48">
        <v>-72.059999999999988</v>
      </c>
      <c r="G8" s="113">
        <v>-283.84899999999999</v>
      </c>
      <c r="H8" s="48">
        <v>-274.16699999999997</v>
      </c>
      <c r="I8" s="48">
        <v>-256.49199999999996</v>
      </c>
      <c r="J8" s="48">
        <v>-242.97500000000002</v>
      </c>
      <c r="K8" s="48">
        <v>-220.221</v>
      </c>
    </row>
    <row r="9" spans="1:11" ht="15.95" x14ac:dyDescent="0.5">
      <c r="A9" s="221" t="s">
        <v>4</v>
      </c>
      <c r="B9" s="94"/>
      <c r="C9" s="94"/>
      <c r="D9" s="94"/>
      <c r="E9" s="113">
        <v>-0.312</v>
      </c>
      <c r="F9" s="48">
        <v>3.8280000000000003</v>
      </c>
      <c r="G9" s="113">
        <v>0.752</v>
      </c>
      <c r="H9" s="48">
        <v>6.2869999999999999</v>
      </c>
      <c r="I9" s="48">
        <v>6.3710000000000004</v>
      </c>
      <c r="J9" s="48">
        <v>1.2809999999999999</v>
      </c>
      <c r="K9" s="48">
        <v>0.48699999999999999</v>
      </c>
    </row>
    <row r="10" spans="1:11" ht="15.95" x14ac:dyDescent="0.5">
      <c r="A10" s="221" t="s">
        <v>5</v>
      </c>
      <c r="B10" s="94"/>
      <c r="C10" s="94"/>
      <c r="D10" s="94"/>
      <c r="E10" s="113">
        <v>0</v>
      </c>
      <c r="F10" s="48">
        <v>0</v>
      </c>
      <c r="G10" s="113">
        <v>0</v>
      </c>
      <c r="H10" s="48">
        <v>0</v>
      </c>
      <c r="I10" s="48">
        <v>0</v>
      </c>
      <c r="J10" s="48">
        <v>0</v>
      </c>
      <c r="K10" s="48">
        <v>9.2999999999999999E-2</v>
      </c>
    </row>
    <row r="11" spans="1:11" ht="15.95" x14ac:dyDescent="0.5">
      <c r="A11" s="223" t="s">
        <v>6</v>
      </c>
      <c r="B11" s="98"/>
      <c r="C11" s="98"/>
      <c r="D11" s="98"/>
      <c r="E11" s="114">
        <v>0</v>
      </c>
      <c r="F11" s="52">
        <v>0</v>
      </c>
      <c r="G11" s="114">
        <v>0</v>
      </c>
      <c r="H11" s="52">
        <v>0</v>
      </c>
      <c r="I11" s="52">
        <v>0</v>
      </c>
      <c r="J11" s="52">
        <v>-4.0000000000000036E-3</v>
      </c>
      <c r="K11" s="52">
        <v>1</v>
      </c>
    </row>
    <row r="12" spans="1:11" x14ac:dyDescent="0.35">
      <c r="A12" s="224" t="s">
        <v>7</v>
      </c>
      <c r="B12" s="224"/>
      <c r="C12" s="224"/>
      <c r="D12" s="224"/>
      <c r="E12" s="112">
        <f t="shared" ref="E12:K12" si="0">SUM(E7:E11)</f>
        <v>2.2419999999999454</v>
      </c>
      <c r="F12" s="43">
        <f t="shared" si="0"/>
        <v>14.82099999999998</v>
      </c>
      <c r="G12" s="112">
        <f t="shared" si="0"/>
        <v>34.045999999999985</v>
      </c>
      <c r="H12" s="44">
        <f t="shared" si="0"/>
        <v>47.532000000000004</v>
      </c>
      <c r="I12" s="45">
        <f t="shared" si="0"/>
        <v>46.436000000000057</v>
      </c>
      <c r="J12" s="45">
        <f t="shared" si="0"/>
        <v>45.657999999999973</v>
      </c>
      <c r="K12" s="45">
        <f t="shared" si="0"/>
        <v>57.094999999999992</v>
      </c>
    </row>
    <row r="13" spans="1:11" ht="15.95" x14ac:dyDescent="0.5">
      <c r="A13" s="223" t="s">
        <v>132</v>
      </c>
      <c r="B13" s="98"/>
      <c r="C13" s="98"/>
      <c r="D13" s="98"/>
      <c r="E13" s="114">
        <v>-1.5439999999999998</v>
      </c>
      <c r="F13" s="52">
        <v>-0.91799999999999982</v>
      </c>
      <c r="G13" s="114">
        <v>-4.6909999999999998</v>
      </c>
      <c r="H13" s="52">
        <v>-3.327</v>
      </c>
      <c r="I13" s="52">
        <v>-2.4289999999999998</v>
      </c>
      <c r="J13" s="52">
        <v>-4.2439999999999998</v>
      </c>
      <c r="K13" s="52">
        <v>-4.8840000000000003</v>
      </c>
    </row>
    <row r="14" spans="1:11" x14ac:dyDescent="0.35">
      <c r="A14" s="224" t="s">
        <v>8</v>
      </c>
      <c r="B14" s="224"/>
      <c r="C14" s="224"/>
      <c r="D14" s="224"/>
      <c r="E14" s="112">
        <f t="shared" ref="E14:K14" si="1">SUM(E12:E13)</f>
        <v>0.69799999999994555</v>
      </c>
      <c r="F14" s="43">
        <f t="shared" si="1"/>
        <v>13.902999999999981</v>
      </c>
      <c r="G14" s="112">
        <f t="shared" si="1"/>
        <v>29.354999999999986</v>
      </c>
      <c r="H14" s="44">
        <f t="shared" si="1"/>
        <v>44.205000000000005</v>
      </c>
      <c r="I14" s="45">
        <f t="shared" si="1"/>
        <v>44.007000000000055</v>
      </c>
      <c r="J14" s="45">
        <f t="shared" si="1"/>
        <v>41.413999999999973</v>
      </c>
      <c r="K14" s="45">
        <f t="shared" si="1"/>
        <v>52.210999999999991</v>
      </c>
    </row>
    <row r="15" spans="1:11" ht="16.5" x14ac:dyDescent="0.35">
      <c r="A15" s="221" t="s">
        <v>9</v>
      </c>
      <c r="B15" s="225"/>
      <c r="C15" s="225"/>
      <c r="D15" s="225"/>
      <c r="E15" s="113">
        <v>0</v>
      </c>
      <c r="F15" s="48">
        <v>0</v>
      </c>
      <c r="G15" s="113">
        <v>0</v>
      </c>
      <c r="H15" s="48">
        <v>0</v>
      </c>
      <c r="I15" s="48">
        <v>0</v>
      </c>
      <c r="J15" s="48">
        <v>0</v>
      </c>
      <c r="K15" s="48">
        <v>0</v>
      </c>
    </row>
    <row r="16" spans="1:11" ht="16.5" x14ac:dyDescent="0.35">
      <c r="A16" s="223" t="s">
        <v>10</v>
      </c>
      <c r="B16" s="98"/>
      <c r="C16" s="98"/>
      <c r="D16" s="98"/>
      <c r="E16" s="114">
        <v>0</v>
      </c>
      <c r="F16" s="52">
        <v>0</v>
      </c>
      <c r="G16" s="114">
        <v>0</v>
      </c>
      <c r="H16" s="52">
        <v>0</v>
      </c>
      <c r="I16" s="52">
        <v>0</v>
      </c>
      <c r="J16" s="52">
        <v>0</v>
      </c>
      <c r="K16" s="52">
        <v>0</v>
      </c>
    </row>
    <row r="17" spans="1:11" ht="15.75" x14ac:dyDescent="0.25">
      <c r="A17" s="224" t="s">
        <v>11</v>
      </c>
      <c r="B17" s="224"/>
      <c r="C17" s="224"/>
      <c r="D17" s="224"/>
      <c r="E17" s="112">
        <f t="shared" ref="E17:K17" si="2">SUM(E14:E16)</f>
        <v>0.69799999999994555</v>
      </c>
      <c r="F17" s="43">
        <f t="shared" si="2"/>
        <v>13.902999999999981</v>
      </c>
      <c r="G17" s="112">
        <f t="shared" si="2"/>
        <v>29.354999999999986</v>
      </c>
      <c r="H17" s="44">
        <f t="shared" si="2"/>
        <v>44.205000000000005</v>
      </c>
      <c r="I17" s="45">
        <f t="shared" si="2"/>
        <v>44.007000000000055</v>
      </c>
      <c r="J17" s="45">
        <f t="shared" si="2"/>
        <v>41.413999999999973</v>
      </c>
      <c r="K17" s="45">
        <f t="shared" si="2"/>
        <v>52.210999999999991</v>
      </c>
    </row>
    <row r="18" spans="1:11" ht="16.5" x14ac:dyDescent="0.35">
      <c r="A18" s="221" t="s">
        <v>12</v>
      </c>
      <c r="B18" s="94"/>
      <c r="C18" s="94"/>
      <c r="D18" s="94"/>
      <c r="E18" s="113">
        <v>9.0000000000000011E-3</v>
      </c>
      <c r="F18" s="48">
        <v>1.8000000000000013E-2</v>
      </c>
      <c r="G18" s="113">
        <v>2.8000000000000001E-2</v>
      </c>
      <c r="H18" s="48">
        <v>0.20800000000000002</v>
      </c>
      <c r="I18" s="48">
        <v>0.46899999999999997</v>
      </c>
      <c r="J18" s="48">
        <v>1.014</v>
      </c>
      <c r="K18" s="48">
        <v>1.2450000000000001</v>
      </c>
    </row>
    <row r="19" spans="1:11" ht="16.5" x14ac:dyDescent="0.35">
      <c r="A19" s="223" t="s">
        <v>13</v>
      </c>
      <c r="B19" s="98"/>
      <c r="C19" s="98"/>
      <c r="D19" s="98"/>
      <c r="E19" s="114">
        <v>-2.0829999999999993</v>
      </c>
      <c r="F19" s="52">
        <v>-2.5619999999999994</v>
      </c>
      <c r="G19" s="114">
        <v>-8.0239999999999991</v>
      </c>
      <c r="H19" s="52">
        <v>-10.965999999999999</v>
      </c>
      <c r="I19" s="52">
        <v>-15.292</v>
      </c>
      <c r="J19" s="52">
        <v>-17.283000000000001</v>
      </c>
      <c r="K19" s="52">
        <v>-11.414999999999999</v>
      </c>
    </row>
    <row r="20" spans="1:11" ht="15.75" x14ac:dyDescent="0.25">
      <c r="A20" s="224" t="s">
        <v>14</v>
      </c>
      <c r="B20" s="224"/>
      <c r="C20" s="224"/>
      <c r="D20" s="224"/>
      <c r="E20" s="112">
        <f t="shared" ref="E20:K20" si="3">SUM(E17:E19)</f>
        <v>-1.3760000000000536</v>
      </c>
      <c r="F20" s="43">
        <f t="shared" si="3"/>
        <v>11.358999999999982</v>
      </c>
      <c r="G20" s="112">
        <f t="shared" si="3"/>
        <v>21.358999999999988</v>
      </c>
      <c r="H20" s="44">
        <f t="shared" si="3"/>
        <v>33.447000000000003</v>
      </c>
      <c r="I20" s="45">
        <f t="shared" si="3"/>
        <v>29.184000000000054</v>
      </c>
      <c r="J20" s="45">
        <f t="shared" si="3"/>
        <v>25.144999999999975</v>
      </c>
      <c r="K20" s="45">
        <f t="shared" si="3"/>
        <v>42.04099999999999</v>
      </c>
    </row>
    <row r="21" spans="1:11" ht="16.5" x14ac:dyDescent="0.35">
      <c r="A21" s="221" t="s">
        <v>15</v>
      </c>
      <c r="B21" s="94"/>
      <c r="C21" s="94"/>
      <c r="D21" s="94"/>
      <c r="E21" s="113">
        <v>3.1999999999999806E-2</v>
      </c>
      <c r="F21" s="48">
        <v>-1.4590000000000001</v>
      </c>
      <c r="G21" s="113">
        <v>-7.3819999999999997</v>
      </c>
      <c r="H21" s="48">
        <v>-8.3879999999999999</v>
      </c>
      <c r="I21" s="48">
        <v>-6.73</v>
      </c>
      <c r="J21" s="48">
        <v>-9.2379999999999995</v>
      </c>
      <c r="K21" s="48">
        <v>-10.639999999999999</v>
      </c>
    </row>
    <row r="22" spans="1:11" ht="16.5" x14ac:dyDescent="0.35">
      <c r="A22" s="223" t="s">
        <v>16</v>
      </c>
      <c r="B22" s="226"/>
      <c r="C22" s="226"/>
      <c r="D22" s="226"/>
      <c r="E22" s="114">
        <v>0</v>
      </c>
      <c r="F22" s="52">
        <v>0</v>
      </c>
      <c r="G22" s="114">
        <v>0</v>
      </c>
      <c r="H22" s="52">
        <v>0</v>
      </c>
      <c r="I22" s="52">
        <v>0</v>
      </c>
      <c r="J22" s="52">
        <v>0</v>
      </c>
      <c r="K22" s="52">
        <v>0</v>
      </c>
    </row>
    <row r="23" spans="1:11" ht="16.5" x14ac:dyDescent="0.35">
      <c r="A23" s="227" t="s">
        <v>262</v>
      </c>
      <c r="B23" s="228"/>
      <c r="C23" s="228"/>
      <c r="D23" s="228"/>
      <c r="E23" s="112">
        <f t="shared" ref="E23:K23" si="4">SUM(E20:E22)</f>
        <v>-1.3440000000000538</v>
      </c>
      <c r="F23" s="43">
        <f t="shared" si="4"/>
        <v>9.8999999999999826</v>
      </c>
      <c r="G23" s="112">
        <f t="shared" si="4"/>
        <v>13.976999999999988</v>
      </c>
      <c r="H23" s="44">
        <f t="shared" si="4"/>
        <v>25.059000000000005</v>
      </c>
      <c r="I23" s="45">
        <f t="shared" si="4"/>
        <v>22.454000000000054</v>
      </c>
      <c r="J23" s="45">
        <f t="shared" si="4"/>
        <v>15.906999999999975</v>
      </c>
      <c r="K23" s="45">
        <f t="shared" si="4"/>
        <v>31.400999999999989</v>
      </c>
    </row>
    <row r="24" spans="1:11" ht="16.5" x14ac:dyDescent="0.35">
      <c r="A24" s="221" t="s">
        <v>279</v>
      </c>
      <c r="B24" s="94"/>
      <c r="C24" s="94"/>
      <c r="D24" s="94"/>
      <c r="E24" s="113">
        <v>-1.3440000000000403</v>
      </c>
      <c r="F24" s="48">
        <v>9.8999999999999915</v>
      </c>
      <c r="G24" s="113">
        <v>13.976999999999975</v>
      </c>
      <c r="H24" s="48">
        <v>25.059000000000026</v>
      </c>
      <c r="I24" s="48">
        <v>22.453999999999983</v>
      </c>
      <c r="J24" s="48">
        <v>15.907000000000043</v>
      </c>
      <c r="K24" s="48">
        <v>31.400999999999978</v>
      </c>
    </row>
    <row r="25" spans="1:11" ht="16.5" x14ac:dyDescent="0.35">
      <c r="A25" s="221" t="s">
        <v>274</v>
      </c>
      <c r="B25" s="94"/>
      <c r="C25" s="94"/>
      <c r="D25" s="94"/>
      <c r="E25" s="113">
        <v>0</v>
      </c>
      <c r="F25" s="48">
        <v>0</v>
      </c>
      <c r="G25" s="113">
        <v>0</v>
      </c>
      <c r="H25" s="48">
        <v>0</v>
      </c>
      <c r="I25" s="48">
        <v>0</v>
      </c>
      <c r="J25" s="48">
        <v>0</v>
      </c>
      <c r="K25" s="48">
        <v>0</v>
      </c>
    </row>
    <row r="26" spans="1:11" ht="16.5" x14ac:dyDescent="0.35">
      <c r="A26" s="259"/>
      <c r="B26" s="259"/>
      <c r="C26" s="259"/>
      <c r="D26" s="259"/>
      <c r="E26" s="260"/>
      <c r="F26" s="261"/>
      <c r="G26" s="260"/>
      <c r="H26" s="261"/>
      <c r="I26" s="261"/>
      <c r="J26" s="261"/>
      <c r="K26" s="261"/>
    </row>
    <row r="27" spans="1:11" ht="16.5" x14ac:dyDescent="0.35">
      <c r="A27" s="257" t="s">
        <v>148</v>
      </c>
      <c r="B27" s="94"/>
      <c r="C27" s="94"/>
      <c r="D27" s="94"/>
      <c r="E27" s="113">
        <v>-4.8219999999999992</v>
      </c>
      <c r="F27" s="48">
        <v>-0.90399999999999991</v>
      </c>
      <c r="G27" s="113">
        <v>-8.2579999999999991</v>
      </c>
      <c r="H27" s="48">
        <v>-6.2249999999999996</v>
      </c>
      <c r="I27" s="48">
        <v>0</v>
      </c>
      <c r="J27" s="48">
        <v>-2.4</v>
      </c>
      <c r="K27" s="48">
        <v>0</v>
      </c>
    </row>
    <row r="28" spans="1:11" ht="16.5" x14ac:dyDescent="0.35">
      <c r="A28" s="258" t="s">
        <v>273</v>
      </c>
      <c r="B28" s="259"/>
      <c r="C28" s="259"/>
      <c r="D28" s="259"/>
      <c r="E28" s="276">
        <f t="shared" ref="E28:K28" si="5">E14-E27</f>
        <v>5.5199999999999445</v>
      </c>
      <c r="F28" s="277">
        <f t="shared" si="5"/>
        <v>14.806999999999981</v>
      </c>
      <c r="G28" s="276">
        <f t="shared" si="5"/>
        <v>37.612999999999985</v>
      </c>
      <c r="H28" s="277">
        <f t="shared" si="5"/>
        <v>50.430000000000007</v>
      </c>
      <c r="I28" s="277">
        <f t="shared" si="5"/>
        <v>44.007000000000055</v>
      </c>
      <c r="J28" s="277">
        <f t="shared" si="5"/>
        <v>43.813999999999972</v>
      </c>
      <c r="K28" s="277">
        <f t="shared" si="5"/>
        <v>52.210999999999991</v>
      </c>
    </row>
    <row r="29" spans="1:11" ht="16.5" x14ac:dyDescent="0.35">
      <c r="A29" s="221"/>
      <c r="B29" s="94"/>
      <c r="C29" s="94"/>
      <c r="D29" s="94"/>
      <c r="E29" s="49"/>
      <c r="F29" s="49"/>
      <c r="G29" s="49"/>
      <c r="H29" s="49"/>
      <c r="I29" s="49"/>
      <c r="J29" s="49"/>
      <c r="K29" s="49"/>
    </row>
    <row r="30" spans="1:11" ht="16.5" x14ac:dyDescent="0.35">
      <c r="A30" s="99"/>
      <c r="B30" s="99"/>
      <c r="C30" s="100"/>
      <c r="D30" s="101"/>
      <c r="E30" s="102">
        <v>2015</v>
      </c>
      <c r="F30" s="102">
        <v>2014</v>
      </c>
      <c r="G30" s="102">
        <v>2015</v>
      </c>
      <c r="H30" s="102">
        <v>2014</v>
      </c>
      <c r="I30" s="102">
        <v>2013</v>
      </c>
      <c r="J30" s="102">
        <v>2012</v>
      </c>
      <c r="K30" s="102">
        <v>2011</v>
      </c>
    </row>
    <row r="31" spans="1:11" ht="16.5" x14ac:dyDescent="0.35">
      <c r="A31" s="103"/>
      <c r="B31" s="103"/>
      <c r="C31" s="100"/>
      <c r="D31" s="101"/>
      <c r="E31" s="105" t="s">
        <v>201</v>
      </c>
      <c r="F31" s="105" t="s">
        <v>201</v>
      </c>
      <c r="G31" s="105">
        <v>0</v>
      </c>
      <c r="H31" s="105"/>
      <c r="I31" s="105"/>
      <c r="J31" s="105"/>
      <c r="K31" s="105"/>
    </row>
    <row r="32" spans="1:11" ht="16.5" x14ac:dyDescent="0.35">
      <c r="A32" s="100" t="s">
        <v>259</v>
      </c>
      <c r="B32" s="106"/>
      <c r="C32" s="100"/>
      <c r="D32" s="100"/>
      <c r="E32" s="107"/>
      <c r="F32" s="107"/>
      <c r="G32" s="107"/>
      <c r="H32" s="107"/>
      <c r="I32" s="107"/>
      <c r="J32" s="107"/>
      <c r="K32" s="107"/>
    </row>
    <row r="33" spans="1:11" ht="3" customHeight="1" x14ac:dyDescent="0.35">
      <c r="A33" s="221"/>
      <c r="B33" s="97"/>
      <c r="C33" s="97"/>
      <c r="D33" s="97"/>
      <c r="E33" s="95"/>
      <c r="F33" s="95"/>
      <c r="G33" s="95"/>
      <c r="H33" s="95"/>
      <c r="I33" s="95"/>
      <c r="J33" s="95"/>
      <c r="K33" s="95"/>
    </row>
    <row r="34" spans="1:11" ht="15" customHeight="1" x14ac:dyDescent="0.35">
      <c r="A34" s="221" t="s">
        <v>17</v>
      </c>
      <c r="B34" s="229"/>
      <c r="C34" s="229"/>
      <c r="D34" s="229"/>
      <c r="E34" s="113"/>
      <c r="F34" s="48"/>
      <c r="G34" s="113">
        <v>510.69299999999998</v>
      </c>
      <c r="H34" s="48">
        <v>510.69299999999998</v>
      </c>
      <c r="I34" s="48">
        <v>510.69299999999998</v>
      </c>
      <c r="J34" s="48">
        <v>510.69299999999998</v>
      </c>
      <c r="K34" s="48">
        <v>510.69299999999998</v>
      </c>
    </row>
    <row r="35" spans="1:11" ht="15" customHeight="1" x14ac:dyDescent="0.35">
      <c r="A35" s="221" t="s">
        <v>18</v>
      </c>
      <c r="B35" s="222"/>
      <c r="C35" s="222"/>
      <c r="D35" s="222"/>
      <c r="E35" s="113"/>
      <c r="F35" s="48"/>
      <c r="G35" s="113">
        <v>15.205</v>
      </c>
      <c r="H35" s="48">
        <v>9.673</v>
      </c>
      <c r="I35" s="48">
        <v>4.234</v>
      </c>
      <c r="J35" s="48">
        <v>0</v>
      </c>
      <c r="K35" s="48">
        <v>0</v>
      </c>
    </row>
    <row r="36" spans="1:11" ht="15" customHeight="1" x14ac:dyDescent="0.35">
      <c r="A36" s="221" t="s">
        <v>272</v>
      </c>
      <c r="B36" s="222"/>
      <c r="C36" s="222"/>
      <c r="D36" s="222"/>
      <c r="E36" s="113"/>
      <c r="F36" s="48"/>
      <c r="G36" s="113">
        <v>5.3069999999999995</v>
      </c>
      <c r="H36" s="48">
        <v>6.4779999999999998</v>
      </c>
      <c r="I36" s="48">
        <v>6.7740000000000009</v>
      </c>
      <c r="J36" s="48">
        <v>7.7410000000000005</v>
      </c>
      <c r="K36" s="48">
        <v>62.6</v>
      </c>
    </row>
    <row r="37" spans="1:11" ht="15" customHeight="1" x14ac:dyDescent="0.35">
      <c r="A37" s="221" t="s">
        <v>19</v>
      </c>
      <c r="B37" s="222"/>
      <c r="C37" s="222"/>
      <c r="D37" s="222"/>
      <c r="E37" s="113"/>
      <c r="F37" s="48"/>
      <c r="G37" s="113">
        <v>0</v>
      </c>
      <c r="H37" s="48">
        <v>0</v>
      </c>
      <c r="I37" s="48">
        <v>0</v>
      </c>
      <c r="J37" s="48">
        <v>0</v>
      </c>
      <c r="K37" s="48">
        <v>0</v>
      </c>
    </row>
    <row r="38" spans="1:11" ht="15" customHeight="1" x14ac:dyDescent="0.35">
      <c r="A38" s="223" t="s">
        <v>20</v>
      </c>
      <c r="B38" s="98"/>
      <c r="C38" s="98"/>
      <c r="D38" s="98"/>
      <c r="E38" s="114"/>
      <c r="F38" s="52"/>
      <c r="G38" s="114">
        <v>5.6040000000000001</v>
      </c>
      <c r="H38" s="52">
        <v>6.1669999999999998</v>
      </c>
      <c r="I38" s="52">
        <v>5.0350000000000001</v>
      </c>
      <c r="J38" s="52">
        <v>0</v>
      </c>
      <c r="K38" s="52">
        <v>0.40700000000000003</v>
      </c>
    </row>
    <row r="39" spans="1:11" ht="15" customHeight="1" x14ac:dyDescent="0.35">
      <c r="A39" s="218" t="s">
        <v>21</v>
      </c>
      <c r="B39" s="224"/>
      <c r="C39" s="224"/>
      <c r="D39" s="224"/>
      <c r="E39" s="118"/>
      <c r="F39" s="43"/>
      <c r="G39" s="118">
        <f>SUM(G34:G38)</f>
        <v>536.80900000000008</v>
      </c>
      <c r="H39" s="308">
        <f>SUM(H34:H38)</f>
        <v>533.01099999999997</v>
      </c>
      <c r="I39" s="45">
        <f>SUM(I34:I38)</f>
        <v>526.73599999999999</v>
      </c>
      <c r="J39" s="45">
        <f>SUM(J34:J38)</f>
        <v>518.43399999999997</v>
      </c>
      <c r="K39" s="45">
        <f>SUM(K34:K38)</f>
        <v>573.70000000000005</v>
      </c>
    </row>
    <row r="40" spans="1:11" ht="15" customHeight="1" x14ac:dyDescent="0.35">
      <c r="A40" s="221" t="s">
        <v>22</v>
      </c>
      <c r="B40" s="94"/>
      <c r="C40" s="94"/>
      <c r="D40" s="94"/>
      <c r="E40" s="113"/>
      <c r="F40" s="48"/>
      <c r="G40" s="113">
        <v>6.4719999999999995</v>
      </c>
      <c r="H40" s="48">
        <v>4.8839999999999995</v>
      </c>
      <c r="I40" s="48">
        <v>4.8099999999999996</v>
      </c>
      <c r="J40" s="48">
        <v>6.5069999999999997</v>
      </c>
      <c r="K40" s="48">
        <v>5.3019999999999996</v>
      </c>
    </row>
    <row r="41" spans="1:11" ht="15" customHeight="1" x14ac:dyDescent="0.35">
      <c r="A41" s="221" t="s">
        <v>23</v>
      </c>
      <c r="B41" s="94"/>
      <c r="C41" s="94"/>
      <c r="D41" s="94"/>
      <c r="E41" s="113"/>
      <c r="F41" s="48"/>
      <c r="G41" s="113">
        <v>0</v>
      </c>
      <c r="H41" s="48">
        <v>0</v>
      </c>
      <c r="I41" s="48">
        <v>0</v>
      </c>
      <c r="J41" s="48">
        <v>0</v>
      </c>
      <c r="K41" s="48">
        <v>0</v>
      </c>
    </row>
    <row r="42" spans="1:11" ht="15" customHeight="1" x14ac:dyDescent="0.35">
      <c r="A42" s="221" t="s">
        <v>24</v>
      </c>
      <c r="B42" s="94"/>
      <c r="C42" s="94"/>
      <c r="D42" s="94"/>
      <c r="E42" s="113"/>
      <c r="F42" s="48"/>
      <c r="G42" s="113">
        <v>79.867999999999995</v>
      </c>
      <c r="H42" s="48">
        <v>67.322999999999993</v>
      </c>
      <c r="I42" s="48">
        <v>78.552999999999997</v>
      </c>
      <c r="J42" s="48">
        <v>65.628999999999991</v>
      </c>
      <c r="K42" s="48">
        <v>42.960999999999999</v>
      </c>
    </row>
    <row r="43" spans="1:11" ht="15" customHeight="1" x14ac:dyDescent="0.35">
      <c r="A43" s="221" t="s">
        <v>25</v>
      </c>
      <c r="B43" s="94"/>
      <c r="C43" s="94"/>
      <c r="D43" s="94"/>
      <c r="E43" s="113"/>
      <c r="F43" s="48"/>
      <c r="G43" s="113">
        <v>5.1310000000000002</v>
      </c>
      <c r="H43" s="48">
        <v>8.8030000000000008</v>
      </c>
      <c r="I43" s="48">
        <v>5.3719999999999999</v>
      </c>
      <c r="J43" s="48">
        <v>14.103999999999999</v>
      </c>
      <c r="K43" s="48">
        <v>18.347999999999999</v>
      </c>
    </row>
    <row r="44" spans="1:11" ht="15" customHeight="1" x14ac:dyDescent="0.35">
      <c r="A44" s="223" t="s">
        <v>26</v>
      </c>
      <c r="B44" s="98"/>
      <c r="C44" s="98"/>
      <c r="D44" s="98"/>
      <c r="E44" s="114"/>
      <c r="F44" s="52"/>
      <c r="G44" s="114">
        <v>0</v>
      </c>
      <c r="H44" s="52">
        <v>0</v>
      </c>
      <c r="I44" s="52">
        <v>0</v>
      </c>
      <c r="J44" s="52">
        <v>0</v>
      </c>
      <c r="K44" s="52">
        <v>0</v>
      </c>
    </row>
    <row r="45" spans="1:11" ht="15" customHeight="1" x14ac:dyDescent="0.35">
      <c r="A45" s="230" t="s">
        <v>27</v>
      </c>
      <c r="B45" s="109"/>
      <c r="C45" s="109"/>
      <c r="D45" s="109"/>
      <c r="E45" s="119"/>
      <c r="F45" s="63"/>
      <c r="G45" s="119">
        <f>SUM(G40:G44)</f>
        <v>91.470999999999989</v>
      </c>
      <c r="H45" s="309">
        <f>SUM(H40:H44)</f>
        <v>81.009999999999991</v>
      </c>
      <c r="I45" s="64">
        <f>SUM(I40:I44)</f>
        <v>88.734999999999999</v>
      </c>
      <c r="J45" s="64">
        <f>SUM(J40:J44)</f>
        <v>86.24</v>
      </c>
      <c r="K45" s="64">
        <f>SUM(K40:K44)</f>
        <v>66.61099999999999</v>
      </c>
    </row>
    <row r="46" spans="1:11" ht="15" customHeight="1" x14ac:dyDescent="0.35">
      <c r="A46" s="218" t="s">
        <v>260</v>
      </c>
      <c r="B46" s="110"/>
      <c r="C46" s="110"/>
      <c r="D46" s="110"/>
      <c r="E46" s="118"/>
      <c r="F46" s="43"/>
      <c r="G46" s="118">
        <f>G39+G45</f>
        <v>628.28000000000009</v>
      </c>
      <c r="H46" s="308">
        <f>H39+H45</f>
        <v>614.02099999999996</v>
      </c>
      <c r="I46" s="45">
        <f>I39+I45</f>
        <v>615.471</v>
      </c>
      <c r="J46" s="45">
        <f>J39+J45</f>
        <v>604.67399999999998</v>
      </c>
      <c r="K46" s="45">
        <f>K39+K45</f>
        <v>640.31100000000004</v>
      </c>
    </row>
    <row r="47" spans="1:11" ht="15" customHeight="1" x14ac:dyDescent="0.35">
      <c r="A47" s="221" t="s">
        <v>280</v>
      </c>
      <c r="B47" s="94"/>
      <c r="C47" s="94"/>
      <c r="D47" s="94"/>
      <c r="E47" s="113"/>
      <c r="F47" s="48"/>
      <c r="G47" s="113">
        <v>316.24700000000013</v>
      </c>
      <c r="H47" s="48">
        <v>302.50900000000001</v>
      </c>
      <c r="I47" s="48">
        <v>276.13799999999998</v>
      </c>
      <c r="J47" s="48">
        <v>254.59200000000001</v>
      </c>
      <c r="K47" s="48">
        <v>391.65900000000005</v>
      </c>
    </row>
    <row r="48" spans="1:11" ht="15" customHeight="1" x14ac:dyDescent="0.35">
      <c r="A48" s="221" t="s">
        <v>275</v>
      </c>
      <c r="B48" s="94"/>
      <c r="C48" s="94"/>
      <c r="D48" s="94"/>
      <c r="E48" s="113"/>
      <c r="F48" s="48"/>
      <c r="G48" s="113">
        <v>0</v>
      </c>
      <c r="H48" s="48">
        <v>0</v>
      </c>
      <c r="I48" s="48">
        <v>0</v>
      </c>
      <c r="J48" s="48">
        <v>0</v>
      </c>
      <c r="K48" s="48">
        <v>0</v>
      </c>
    </row>
    <row r="49" spans="1:11" ht="15" customHeight="1" x14ac:dyDescent="0.35">
      <c r="A49" s="221" t="s">
        <v>28</v>
      </c>
      <c r="B49" s="94"/>
      <c r="C49" s="94"/>
      <c r="D49" s="94"/>
      <c r="E49" s="113"/>
      <c r="F49" s="48"/>
      <c r="G49" s="113">
        <v>0</v>
      </c>
      <c r="H49" s="48">
        <v>0</v>
      </c>
      <c r="I49" s="48">
        <v>0</v>
      </c>
      <c r="J49" s="48">
        <v>0</v>
      </c>
      <c r="K49" s="48">
        <v>0</v>
      </c>
    </row>
    <row r="50" spans="1:11" ht="15" customHeight="1" x14ac:dyDescent="0.35">
      <c r="A50" s="221" t="s">
        <v>29</v>
      </c>
      <c r="B50" s="94"/>
      <c r="C50" s="94"/>
      <c r="D50" s="94"/>
      <c r="E50" s="113"/>
      <c r="F50" s="48"/>
      <c r="G50" s="113">
        <v>8.2289999999999992</v>
      </c>
      <c r="H50" s="48">
        <v>7.3879999999999999</v>
      </c>
      <c r="I50" s="48">
        <v>3.585</v>
      </c>
      <c r="J50" s="48">
        <v>0.97899999999999998</v>
      </c>
      <c r="K50" s="48">
        <v>1.915</v>
      </c>
    </row>
    <row r="51" spans="1:11" ht="15" customHeight="1" x14ac:dyDescent="0.35">
      <c r="A51" s="221" t="s">
        <v>30</v>
      </c>
      <c r="B51" s="94"/>
      <c r="C51" s="94"/>
      <c r="D51" s="94"/>
      <c r="E51" s="113"/>
      <c r="F51" s="48"/>
      <c r="G51" s="113">
        <v>164.25900000000001</v>
      </c>
      <c r="H51" s="48">
        <v>185.04300000000001</v>
      </c>
      <c r="I51" s="48">
        <v>208.79000000000002</v>
      </c>
      <c r="J51" s="48">
        <v>233.702</v>
      </c>
      <c r="K51" s="48">
        <v>162.636</v>
      </c>
    </row>
    <row r="52" spans="1:11" ht="15" customHeight="1" x14ac:dyDescent="0.35">
      <c r="A52" s="221" t="s">
        <v>31</v>
      </c>
      <c r="B52" s="94"/>
      <c r="C52" s="94"/>
      <c r="D52" s="94"/>
      <c r="E52" s="113"/>
      <c r="F52" s="48"/>
      <c r="G52" s="113">
        <v>125.127</v>
      </c>
      <c r="H52" s="48">
        <v>103.19800000000001</v>
      </c>
      <c r="I52" s="48">
        <v>107.48599999999999</v>
      </c>
      <c r="J52" s="48">
        <v>98.552999999999997</v>
      </c>
      <c r="K52" s="48">
        <v>76.685999999999993</v>
      </c>
    </row>
    <row r="53" spans="1:11" ht="15" customHeight="1" x14ac:dyDescent="0.35">
      <c r="A53" s="221" t="s">
        <v>32</v>
      </c>
      <c r="B53" s="94"/>
      <c r="C53" s="94"/>
      <c r="D53" s="94"/>
      <c r="E53" s="113"/>
      <c r="F53" s="48"/>
      <c r="G53" s="113">
        <v>14.417999999999999</v>
      </c>
      <c r="H53" s="48">
        <v>15.882999999999999</v>
      </c>
      <c r="I53" s="48">
        <v>19.472000000000001</v>
      </c>
      <c r="J53" s="48">
        <v>16.847999999999999</v>
      </c>
      <c r="K53" s="48">
        <v>7.415</v>
      </c>
    </row>
    <row r="54" spans="1:11" ht="15" customHeight="1" x14ac:dyDescent="0.35">
      <c r="A54" s="223" t="s">
        <v>278</v>
      </c>
      <c r="B54" s="98"/>
      <c r="C54" s="98"/>
      <c r="D54" s="98"/>
      <c r="E54" s="114"/>
      <c r="F54" s="52"/>
      <c r="G54" s="114">
        <v>0</v>
      </c>
      <c r="H54" s="52">
        <v>0</v>
      </c>
      <c r="I54" s="52">
        <v>0</v>
      </c>
      <c r="J54" s="52">
        <v>0</v>
      </c>
      <c r="K54" s="52">
        <v>0</v>
      </c>
    </row>
    <row r="55" spans="1:11" ht="15" customHeight="1" x14ac:dyDescent="0.35">
      <c r="A55" s="218" t="s">
        <v>261</v>
      </c>
      <c r="B55" s="110"/>
      <c r="C55" s="110"/>
      <c r="D55" s="110"/>
      <c r="E55" s="118"/>
      <c r="F55" s="43"/>
      <c r="G55" s="118">
        <f>SUM(G47:G54)</f>
        <v>628.28000000000009</v>
      </c>
      <c r="H55" s="308">
        <f>SUM(H47:H54)</f>
        <v>614.02100000000007</v>
      </c>
      <c r="I55" s="45">
        <f>SUM(I47:I54)</f>
        <v>615.471</v>
      </c>
      <c r="J55" s="45">
        <f>SUM(J47:J54)</f>
        <v>604.67399999999998</v>
      </c>
      <c r="K55" s="45">
        <f>SUM(K47:K54)</f>
        <v>640.31100000000004</v>
      </c>
    </row>
    <row r="56" spans="1:11" ht="16.5" x14ac:dyDescent="0.35">
      <c r="A56" s="221"/>
      <c r="B56" s="110"/>
      <c r="C56" s="110"/>
      <c r="D56" s="110"/>
      <c r="E56" s="49"/>
      <c r="F56" s="49"/>
      <c r="G56" s="49"/>
      <c r="H56" s="49"/>
      <c r="I56" s="49"/>
      <c r="J56" s="49"/>
      <c r="K56" s="49"/>
    </row>
    <row r="57" spans="1:11" ht="16.5" x14ac:dyDescent="0.35">
      <c r="A57" s="108"/>
      <c r="B57" s="99"/>
      <c r="C57" s="101"/>
      <c r="D57" s="101"/>
      <c r="E57" s="102">
        <v>2015</v>
      </c>
      <c r="F57" s="102">
        <v>2014</v>
      </c>
      <c r="G57" s="102">
        <v>2015</v>
      </c>
      <c r="H57" s="102">
        <v>2014</v>
      </c>
      <c r="I57" s="102">
        <v>2013</v>
      </c>
      <c r="J57" s="102">
        <v>2012</v>
      </c>
      <c r="K57" s="102">
        <v>2011</v>
      </c>
    </row>
    <row r="58" spans="1:11" ht="16.5" x14ac:dyDescent="0.35">
      <c r="A58" s="103"/>
      <c r="B58" s="103"/>
      <c r="C58" s="101"/>
      <c r="D58" s="101"/>
      <c r="E58" s="105" t="s">
        <v>201</v>
      </c>
      <c r="F58" s="105" t="s">
        <v>201</v>
      </c>
      <c r="G58" s="105">
        <v>0</v>
      </c>
      <c r="H58" s="105"/>
      <c r="I58" s="105"/>
      <c r="J58" s="105"/>
      <c r="K58" s="105"/>
    </row>
    <row r="59" spans="1:11" ht="16.5" x14ac:dyDescent="0.35">
      <c r="A59" s="100" t="s">
        <v>277</v>
      </c>
      <c r="B59" s="106"/>
      <c r="C59" s="100"/>
      <c r="D59" s="100"/>
      <c r="E59" s="107"/>
      <c r="F59" s="107"/>
      <c r="G59" s="107"/>
      <c r="H59" s="107"/>
      <c r="I59" s="107"/>
      <c r="J59" s="107"/>
      <c r="K59" s="107"/>
    </row>
    <row r="60" spans="1:11" ht="3" customHeight="1" x14ac:dyDescent="0.35">
      <c r="A60" s="221"/>
      <c r="B60" s="97"/>
      <c r="C60" s="97"/>
      <c r="D60" s="97"/>
      <c r="E60" s="95"/>
      <c r="F60" s="95"/>
      <c r="G60" s="95"/>
      <c r="H60" s="95"/>
      <c r="I60" s="95"/>
      <c r="J60" s="95"/>
      <c r="K60" s="95"/>
    </row>
    <row r="61" spans="1:11" ht="34.9" customHeight="1" x14ac:dyDescent="0.35">
      <c r="A61" s="231" t="s">
        <v>33</v>
      </c>
      <c r="B61" s="231"/>
      <c r="C61" s="231"/>
      <c r="D61" s="231"/>
      <c r="E61" s="113">
        <v>1.0279999999999578</v>
      </c>
      <c r="F61" s="48">
        <v>11.637999999999977</v>
      </c>
      <c r="G61" s="113">
        <v>15.867999999999986</v>
      </c>
      <c r="H61" s="48">
        <v>29.297000000000025</v>
      </c>
      <c r="I61" s="48">
        <v>25.266999999999996</v>
      </c>
      <c r="J61" s="48">
        <v>25.663000000000043</v>
      </c>
      <c r="K61" s="48">
        <v>34.871999999999986</v>
      </c>
    </row>
    <row r="62" spans="1:11" ht="15" customHeight="1" x14ac:dyDescent="0.35">
      <c r="A62" s="232" t="s">
        <v>34</v>
      </c>
      <c r="B62" s="232"/>
      <c r="C62" s="233"/>
      <c r="D62" s="233"/>
      <c r="E62" s="114">
        <v>9.7190000000000012</v>
      </c>
      <c r="F62" s="52">
        <v>10.988</v>
      </c>
      <c r="G62" s="114">
        <v>10.699</v>
      </c>
      <c r="H62" s="52">
        <v>10.038999999999998</v>
      </c>
      <c r="I62" s="52">
        <v>-3.0379999999999994</v>
      </c>
      <c r="J62" s="52">
        <v>0.43800000000000061</v>
      </c>
      <c r="K62" s="52">
        <v>-4.2430000000000003</v>
      </c>
    </row>
    <row r="63" spans="1:11" ht="15" customHeight="1" x14ac:dyDescent="0.35">
      <c r="A63" s="293" t="s">
        <v>35</v>
      </c>
      <c r="B63" s="234"/>
      <c r="C63" s="235"/>
      <c r="D63" s="235"/>
      <c r="E63" s="120">
        <f t="shared" ref="E63:K63" si="6">SUM(E61:E62)</f>
        <v>10.746999999999959</v>
      </c>
      <c r="F63" s="43">
        <f t="shared" si="6"/>
        <v>22.625999999999976</v>
      </c>
      <c r="G63" s="112">
        <f t="shared" si="6"/>
        <v>26.566999999999986</v>
      </c>
      <c r="H63" s="44">
        <f t="shared" si="6"/>
        <v>39.336000000000027</v>
      </c>
      <c r="I63" s="45">
        <f t="shared" si="6"/>
        <v>22.228999999999996</v>
      </c>
      <c r="J63" s="45">
        <f t="shared" si="6"/>
        <v>26.101000000000042</v>
      </c>
      <c r="K63" s="45">
        <f t="shared" si="6"/>
        <v>30.628999999999984</v>
      </c>
    </row>
    <row r="64" spans="1:11" ht="15" customHeight="1" x14ac:dyDescent="0.35">
      <c r="A64" s="231" t="s">
        <v>270</v>
      </c>
      <c r="B64" s="231"/>
      <c r="C64" s="94"/>
      <c r="D64" s="94"/>
      <c r="E64" s="113">
        <v>-0.37100000000000027</v>
      </c>
      <c r="F64" s="48">
        <v>-4.5519999999999996</v>
      </c>
      <c r="G64" s="113">
        <v>-9.2149999999999999</v>
      </c>
      <c r="H64" s="48">
        <v>-7.2979999999999992</v>
      </c>
      <c r="I64" s="48">
        <v>-7.2419999999999991</v>
      </c>
      <c r="J64" s="48">
        <v>-3.4769999999999999</v>
      </c>
      <c r="K64" s="48">
        <v>-2.1070000000000002</v>
      </c>
    </row>
    <row r="65" spans="1:12" ht="15" customHeight="1" x14ac:dyDescent="0.35">
      <c r="A65" s="232" t="s">
        <v>271</v>
      </c>
      <c r="B65" s="232"/>
      <c r="C65" s="98"/>
      <c r="D65" s="98"/>
      <c r="E65" s="114">
        <v>3.5000000000000031E-2</v>
      </c>
      <c r="F65" s="52">
        <v>3.0000000000000027E-3</v>
      </c>
      <c r="G65" s="114">
        <v>0.90700000000000003</v>
      </c>
      <c r="H65" s="52">
        <v>0.20699999999999999</v>
      </c>
      <c r="I65" s="52">
        <v>3.379</v>
      </c>
      <c r="J65" s="52">
        <v>26.488</v>
      </c>
      <c r="K65" s="52">
        <v>0</v>
      </c>
    </row>
    <row r="66" spans="1:12" ht="15" customHeight="1" x14ac:dyDescent="0.35">
      <c r="A66" s="236" t="s">
        <v>276</v>
      </c>
      <c r="B66" s="236"/>
      <c r="C66" s="237"/>
      <c r="D66" s="237"/>
      <c r="E66" s="120">
        <f t="shared" ref="E66:K66" si="7">SUM(E63:E65)</f>
        <v>10.410999999999959</v>
      </c>
      <c r="F66" s="43">
        <f t="shared" si="7"/>
        <v>18.076999999999977</v>
      </c>
      <c r="G66" s="112">
        <f t="shared" si="7"/>
        <v>18.258999999999986</v>
      </c>
      <c r="H66" s="44">
        <f t="shared" si="7"/>
        <v>32.245000000000026</v>
      </c>
      <c r="I66" s="45">
        <f t="shared" si="7"/>
        <v>18.365999999999996</v>
      </c>
      <c r="J66" s="45">
        <f t="shared" si="7"/>
        <v>49.112000000000037</v>
      </c>
      <c r="K66" s="45">
        <f t="shared" si="7"/>
        <v>28.521999999999984</v>
      </c>
    </row>
    <row r="67" spans="1:12" ht="15" customHeight="1" x14ac:dyDescent="0.35">
      <c r="A67" s="232" t="s">
        <v>36</v>
      </c>
      <c r="B67" s="232"/>
      <c r="C67" s="238"/>
      <c r="D67" s="238"/>
      <c r="E67" s="114">
        <v>0</v>
      </c>
      <c r="F67" s="52">
        <v>0</v>
      </c>
      <c r="G67" s="114">
        <v>0</v>
      </c>
      <c r="H67" s="52">
        <v>0</v>
      </c>
      <c r="I67" s="52">
        <v>0</v>
      </c>
      <c r="J67" s="52">
        <v>27.382000000000001</v>
      </c>
      <c r="K67" s="52">
        <v>1</v>
      </c>
    </row>
    <row r="68" spans="1:12" ht="15" customHeight="1" x14ac:dyDescent="0.35">
      <c r="A68" s="293" t="s">
        <v>37</v>
      </c>
      <c r="B68" s="234"/>
      <c r="C68" s="110"/>
      <c r="D68" s="110"/>
      <c r="E68" s="120">
        <f t="shared" ref="E68:K68" si="8">SUM(E66:E67)</f>
        <v>10.410999999999959</v>
      </c>
      <c r="F68" s="43">
        <f t="shared" si="8"/>
        <v>18.076999999999977</v>
      </c>
      <c r="G68" s="112">
        <f t="shared" si="8"/>
        <v>18.258999999999986</v>
      </c>
      <c r="H68" s="44">
        <f t="shared" si="8"/>
        <v>32.245000000000026</v>
      </c>
      <c r="I68" s="45">
        <f t="shared" si="8"/>
        <v>18.365999999999996</v>
      </c>
      <c r="J68" s="45">
        <f t="shared" si="8"/>
        <v>76.494000000000042</v>
      </c>
      <c r="K68" s="45">
        <f t="shared" si="8"/>
        <v>29.521999999999984</v>
      </c>
    </row>
    <row r="69" spans="1:12" ht="15" customHeight="1" x14ac:dyDescent="0.35">
      <c r="A69" s="231" t="s">
        <v>38</v>
      </c>
      <c r="B69" s="231"/>
      <c r="C69" s="94"/>
      <c r="D69" s="94"/>
      <c r="E69" s="113">
        <v>-5.125</v>
      </c>
      <c r="F69" s="48">
        <v>-9.9740000000000002</v>
      </c>
      <c r="G69" s="113">
        <v>-21.356999999999999</v>
      </c>
      <c r="H69" s="48">
        <v>-25.227</v>
      </c>
      <c r="I69" s="48">
        <v>-27.291</v>
      </c>
      <c r="J69" s="48">
        <v>71.066000000000003</v>
      </c>
      <c r="K69" s="48">
        <v>-65.239000000000004</v>
      </c>
    </row>
    <row r="70" spans="1:12" ht="15" customHeight="1" x14ac:dyDescent="0.35">
      <c r="A70" s="231" t="s">
        <v>39</v>
      </c>
      <c r="B70" s="231"/>
      <c r="C70" s="94"/>
      <c r="D70" s="94"/>
      <c r="E70" s="113">
        <v>0</v>
      </c>
      <c r="F70" s="48">
        <v>0</v>
      </c>
      <c r="G70" s="113">
        <v>0</v>
      </c>
      <c r="H70" s="48">
        <v>0</v>
      </c>
      <c r="I70" s="48">
        <v>0</v>
      </c>
      <c r="J70" s="48">
        <v>0</v>
      </c>
      <c r="K70" s="48">
        <v>0</v>
      </c>
    </row>
    <row r="71" spans="1:12" ht="15" customHeight="1" x14ac:dyDescent="0.35">
      <c r="A71" s="231" t="s">
        <v>40</v>
      </c>
      <c r="B71" s="231"/>
      <c r="C71" s="94"/>
      <c r="D71" s="94"/>
      <c r="E71" s="113">
        <v>0</v>
      </c>
      <c r="F71" s="48">
        <v>0</v>
      </c>
      <c r="G71" s="113">
        <v>-1.3819999999999999</v>
      </c>
      <c r="H71" s="48">
        <v>0</v>
      </c>
      <c r="I71" s="48">
        <v>0</v>
      </c>
      <c r="J71" s="48">
        <v>-153</v>
      </c>
      <c r="K71" s="48">
        <v>0</v>
      </c>
    </row>
    <row r="72" spans="1:12" ht="15" customHeight="1" x14ac:dyDescent="0.35">
      <c r="A72" s="232" t="s">
        <v>41</v>
      </c>
      <c r="B72" s="232"/>
      <c r="C72" s="98"/>
      <c r="D72" s="98"/>
      <c r="E72" s="114">
        <v>-1.466</v>
      </c>
      <c r="F72" s="52">
        <v>-0.22799999999999976</v>
      </c>
      <c r="G72" s="114">
        <v>0.47700000000000009</v>
      </c>
      <c r="H72" s="52">
        <v>-3.5889999999999995</v>
      </c>
      <c r="I72" s="52">
        <v>0.70900000000000007</v>
      </c>
      <c r="J72" s="52">
        <v>1.196</v>
      </c>
      <c r="K72" s="52">
        <v>7.4189999999999996</v>
      </c>
    </row>
    <row r="73" spans="1:12" ht="15" customHeight="1" x14ac:dyDescent="0.35">
      <c r="A73" s="317" t="s">
        <v>42</v>
      </c>
      <c r="B73" s="316"/>
      <c r="C73" s="240"/>
      <c r="D73" s="240"/>
      <c r="E73" s="121">
        <f t="shared" ref="E73:K73" si="9">SUM(E69:E72)</f>
        <v>-6.5910000000000002</v>
      </c>
      <c r="F73" s="63">
        <f t="shared" si="9"/>
        <v>-10.202</v>
      </c>
      <c r="G73" s="121">
        <f t="shared" si="9"/>
        <v>-22.262</v>
      </c>
      <c r="H73" s="256">
        <f t="shared" si="9"/>
        <v>-28.815999999999999</v>
      </c>
      <c r="I73" s="281">
        <f t="shared" si="9"/>
        <v>-26.582000000000001</v>
      </c>
      <c r="J73" s="281">
        <f t="shared" si="9"/>
        <v>-80.738</v>
      </c>
      <c r="K73" s="281">
        <f t="shared" si="9"/>
        <v>-57.820000000000007</v>
      </c>
    </row>
    <row r="74" spans="1:12" ht="15" customHeight="1" x14ac:dyDescent="0.35">
      <c r="A74" s="234" t="s">
        <v>43</v>
      </c>
      <c r="B74" s="234"/>
      <c r="C74" s="110"/>
      <c r="D74" s="110"/>
      <c r="E74" s="120">
        <f t="shared" ref="E74:K74" si="10">SUM(E73+E68)</f>
        <v>3.8199999999999585</v>
      </c>
      <c r="F74" s="43">
        <f t="shared" si="10"/>
        <v>7.8749999999999769</v>
      </c>
      <c r="G74" s="112">
        <f t="shared" si="10"/>
        <v>-4.0030000000000143</v>
      </c>
      <c r="H74" s="44">
        <f t="shared" si="10"/>
        <v>3.4290000000000269</v>
      </c>
      <c r="I74" s="45">
        <f t="shared" si="10"/>
        <v>-8.2160000000000046</v>
      </c>
      <c r="J74" s="45">
        <f t="shared" si="10"/>
        <v>-4.2439999999999571</v>
      </c>
      <c r="K74" s="45">
        <f t="shared" si="10"/>
        <v>-28.298000000000023</v>
      </c>
    </row>
    <row r="75" spans="1:12" ht="15" customHeight="1" x14ac:dyDescent="0.35">
      <c r="A75" s="232" t="s">
        <v>234</v>
      </c>
      <c r="B75" s="232"/>
      <c r="C75" s="98"/>
      <c r="D75" s="98"/>
      <c r="E75" s="114">
        <v>0</v>
      </c>
      <c r="F75" s="52">
        <v>0</v>
      </c>
      <c r="G75" s="114">
        <v>0</v>
      </c>
      <c r="H75" s="52">
        <v>1.3</v>
      </c>
      <c r="I75" s="52">
        <v>0</v>
      </c>
      <c r="J75" s="52">
        <v>0</v>
      </c>
      <c r="K75" s="52">
        <v>0</v>
      </c>
      <c r="L75" s="286"/>
    </row>
    <row r="76" spans="1:12" ht="15" customHeight="1" x14ac:dyDescent="0.35">
      <c r="A76" s="293" t="s">
        <v>235</v>
      </c>
      <c r="B76" s="237"/>
      <c r="C76" s="110"/>
      <c r="D76" s="110"/>
      <c r="E76" s="120">
        <f t="shared" ref="E76:K76" si="11">SUM(E74:E75)</f>
        <v>3.8199999999999585</v>
      </c>
      <c r="F76" s="43">
        <f t="shared" si="11"/>
        <v>7.8749999999999769</v>
      </c>
      <c r="G76" s="112">
        <f t="shared" si="11"/>
        <v>-4.0030000000000143</v>
      </c>
      <c r="H76" s="44">
        <f t="shared" si="11"/>
        <v>4.7290000000000267</v>
      </c>
      <c r="I76" s="45">
        <f t="shared" si="11"/>
        <v>-8.2160000000000046</v>
      </c>
      <c r="J76" s="45">
        <f t="shared" si="11"/>
        <v>-4.2439999999999571</v>
      </c>
      <c r="K76" s="45">
        <f t="shared" si="11"/>
        <v>-28.298000000000023</v>
      </c>
    </row>
    <row r="77" spans="1:12" ht="16.5" x14ac:dyDescent="0.35">
      <c r="A77" s="221"/>
      <c r="B77" s="110"/>
      <c r="C77" s="110"/>
      <c r="D77" s="110"/>
      <c r="E77" s="111"/>
      <c r="F77" s="111"/>
      <c r="G77" s="111"/>
      <c r="H77" s="111"/>
      <c r="I77" s="111"/>
      <c r="J77" s="111"/>
      <c r="K77" s="111"/>
    </row>
    <row r="78" spans="1:12" ht="16.5" x14ac:dyDescent="0.35">
      <c r="A78" s="108"/>
      <c r="B78" s="99"/>
      <c r="C78" s="101"/>
      <c r="D78" s="101"/>
      <c r="E78" s="102">
        <v>2015</v>
      </c>
      <c r="F78" s="102">
        <v>2014</v>
      </c>
      <c r="G78" s="102">
        <v>2015</v>
      </c>
      <c r="H78" s="102">
        <v>2014</v>
      </c>
      <c r="I78" s="102">
        <v>2013</v>
      </c>
      <c r="J78" s="102">
        <v>2012</v>
      </c>
      <c r="K78" s="102">
        <v>2011</v>
      </c>
    </row>
    <row r="79" spans="1:12" ht="16.5" x14ac:dyDescent="0.35">
      <c r="A79" s="103"/>
      <c r="B79" s="103"/>
      <c r="C79" s="101"/>
      <c r="D79" s="101"/>
      <c r="E79" s="102" t="s">
        <v>201</v>
      </c>
      <c r="F79" s="102" t="s">
        <v>201</v>
      </c>
      <c r="G79" s="105">
        <v>0</v>
      </c>
      <c r="H79" s="102"/>
      <c r="I79" s="102"/>
      <c r="J79" s="102"/>
      <c r="K79" s="102"/>
    </row>
    <row r="80" spans="1:12" ht="16.5" x14ac:dyDescent="0.35">
      <c r="A80" s="100" t="s">
        <v>204</v>
      </c>
      <c r="B80" s="106"/>
      <c r="C80" s="100"/>
      <c r="D80" s="100"/>
      <c r="E80" s="104"/>
      <c r="F80" s="104"/>
      <c r="G80" s="104"/>
      <c r="H80" s="104"/>
      <c r="I80" s="104"/>
      <c r="J80" s="104"/>
      <c r="K80" s="104"/>
    </row>
    <row r="81" spans="1:11" ht="1.5" customHeight="1" x14ac:dyDescent="0.35">
      <c r="A81" s="221" t="s">
        <v>46</v>
      </c>
      <c r="B81" s="97"/>
      <c r="C81" s="97"/>
      <c r="D81" s="97"/>
      <c r="E81" s="97"/>
      <c r="F81" s="97"/>
      <c r="G81" s="97"/>
      <c r="H81" s="97"/>
      <c r="I81" s="97"/>
      <c r="J81" s="97"/>
      <c r="K81" s="97"/>
    </row>
    <row r="82" spans="1:11" ht="15" customHeight="1" x14ac:dyDescent="0.35">
      <c r="A82" s="257" t="s">
        <v>44</v>
      </c>
      <c r="B82" s="231"/>
      <c r="C82" s="222"/>
      <c r="D82" s="222"/>
      <c r="E82" s="116">
        <v>0.88985211626715721</v>
      </c>
      <c r="F82" s="90">
        <v>16.739913067559257</v>
      </c>
      <c r="G82" s="116">
        <v>9.2560769116770611</v>
      </c>
      <c r="H82" s="90">
        <v>14.015002599774256</v>
      </c>
      <c r="I82" s="90">
        <v>14.839305765839281</v>
      </c>
      <c r="J82" s="90">
        <v>14.412088141538728</v>
      </c>
      <c r="K82" s="90">
        <v>18.935140859372723</v>
      </c>
    </row>
    <row r="83" spans="1:11" ht="15" customHeight="1" x14ac:dyDescent="0.35">
      <c r="A83" s="221" t="s">
        <v>228</v>
      </c>
      <c r="B83" s="231"/>
      <c r="C83" s="222"/>
      <c r="D83" s="222"/>
      <c r="E83" s="116">
        <v>7.0372259051503763</v>
      </c>
      <c r="F83" s="90">
        <v>17.828374652330442</v>
      </c>
      <c r="G83" s="116">
        <v>11.859949612635317</v>
      </c>
      <c r="H83" s="90">
        <v>15.988611720543283</v>
      </c>
      <c r="I83" s="90">
        <v>14.839305765839281</v>
      </c>
      <c r="J83" s="90">
        <v>15.247289076963769</v>
      </c>
      <c r="K83" s="90">
        <v>18.935140859372723</v>
      </c>
    </row>
    <row r="84" spans="1:11" ht="15" customHeight="1" x14ac:dyDescent="0.35">
      <c r="A84" s="221" t="s">
        <v>45</v>
      </c>
      <c r="B84" s="231"/>
      <c r="C84" s="222"/>
      <c r="D84" s="222"/>
      <c r="E84" s="116">
        <v>-1.7542070372259573</v>
      </c>
      <c r="F84" s="90">
        <v>13.676808784751881</v>
      </c>
      <c r="G84" s="116">
        <v>6.7348167861185662</v>
      </c>
      <c r="H84" s="90">
        <v>10.604225584315108</v>
      </c>
      <c r="I84" s="90">
        <v>9.8409412018600211</v>
      </c>
      <c r="J84" s="90">
        <v>8.7504698005261865</v>
      </c>
      <c r="K84" s="90">
        <v>15.246830301447767</v>
      </c>
    </row>
    <row r="85" spans="1:11" ht="15" customHeight="1" x14ac:dyDescent="0.35">
      <c r="A85" s="221" t="s">
        <v>46</v>
      </c>
      <c r="B85" s="231"/>
      <c r="C85" s="229"/>
      <c r="D85" s="229"/>
      <c r="E85" s="123" t="s">
        <v>67</v>
      </c>
      <c r="F85" s="76" t="s">
        <v>67</v>
      </c>
      <c r="G85" s="116">
        <v>4.5177743730969802</v>
      </c>
      <c r="H85" s="90">
        <v>8.6612390628483436</v>
      </c>
      <c r="I85" s="90">
        <v>8.4615529553633593</v>
      </c>
      <c r="J85" s="90">
        <v>4.9228550516749818</v>
      </c>
      <c r="K85" s="90">
        <v>8.4</v>
      </c>
    </row>
    <row r="86" spans="1:11" ht="15" customHeight="1" x14ac:dyDescent="0.35">
      <c r="A86" s="221" t="s">
        <v>47</v>
      </c>
      <c r="B86" s="231"/>
      <c r="C86" s="229"/>
      <c r="D86" s="229"/>
      <c r="E86" s="123" t="s">
        <v>67</v>
      </c>
      <c r="F86" s="76" t="s">
        <v>67</v>
      </c>
      <c r="G86" s="116">
        <v>6.0705040400471875</v>
      </c>
      <c r="H86" s="90">
        <v>9.1339667653833452</v>
      </c>
      <c r="I86" s="90">
        <v>9.139949569574064</v>
      </c>
      <c r="J86" s="90">
        <v>8.1389694309071032</v>
      </c>
      <c r="K86" s="90">
        <v>9.4</v>
      </c>
    </row>
    <row r="87" spans="1:11" ht="15" customHeight="1" x14ac:dyDescent="0.35">
      <c r="A87" s="221" t="s">
        <v>48</v>
      </c>
      <c r="B87" s="231"/>
      <c r="C87" s="222"/>
      <c r="D87" s="222"/>
      <c r="E87" s="124" t="s">
        <v>67</v>
      </c>
      <c r="F87" s="78" t="s">
        <v>67</v>
      </c>
      <c r="G87" s="113">
        <v>50.33536003055962</v>
      </c>
      <c r="H87" s="48">
        <v>49.266881751601325</v>
      </c>
      <c r="I87" s="48">
        <v>44.866126917433959</v>
      </c>
      <c r="J87" s="48">
        <v>42.104009763938926</v>
      </c>
      <c r="K87" s="48">
        <v>61.166995413166426</v>
      </c>
    </row>
    <row r="88" spans="1:11" ht="15" customHeight="1" x14ac:dyDescent="0.35">
      <c r="A88" s="221" t="s">
        <v>49</v>
      </c>
      <c r="B88" s="231"/>
      <c r="C88" s="222"/>
      <c r="D88" s="222"/>
      <c r="E88" s="125" t="s">
        <v>67</v>
      </c>
      <c r="F88" s="80" t="s">
        <v>67</v>
      </c>
      <c r="G88" s="113">
        <v>159.12800000000001</v>
      </c>
      <c r="H88" s="48">
        <v>176.24</v>
      </c>
      <c r="I88" s="48">
        <v>203.41800000000003</v>
      </c>
      <c r="J88" s="48">
        <v>219.59800000000001</v>
      </c>
      <c r="K88" s="48">
        <v>144.28800000000001</v>
      </c>
    </row>
    <row r="89" spans="1:11" ht="15" customHeight="1" x14ac:dyDescent="0.35">
      <c r="A89" s="221" t="s">
        <v>50</v>
      </c>
      <c r="B89" s="231"/>
      <c r="C89" s="94"/>
      <c r="D89" s="94"/>
      <c r="E89" s="126" t="s">
        <v>67</v>
      </c>
      <c r="F89" s="82" t="s">
        <v>67</v>
      </c>
      <c r="G89" s="116">
        <v>0.51940097455469936</v>
      </c>
      <c r="H89" s="90">
        <v>0.61169419752800747</v>
      </c>
      <c r="I89" s="90">
        <v>0.75610745351961695</v>
      </c>
      <c r="J89" s="90">
        <v>0.91794714680744072</v>
      </c>
      <c r="K89" s="90">
        <v>0.41524897934172333</v>
      </c>
    </row>
    <row r="90" spans="1:11" ht="15" customHeight="1" x14ac:dyDescent="0.35">
      <c r="A90" s="223" t="s">
        <v>51</v>
      </c>
      <c r="B90" s="232"/>
      <c r="C90" s="98"/>
      <c r="D90" s="98"/>
      <c r="E90" s="127" t="s">
        <v>67</v>
      </c>
      <c r="F90" s="84" t="s">
        <v>67</v>
      </c>
      <c r="G90" s="128">
        <v>168</v>
      </c>
      <c r="H90" s="48">
        <v>176</v>
      </c>
      <c r="I90" s="48">
        <v>186</v>
      </c>
      <c r="J90" s="48">
        <v>184</v>
      </c>
      <c r="K90" s="48">
        <v>177</v>
      </c>
    </row>
    <row r="91" spans="1:11" ht="16.5" x14ac:dyDescent="0.35">
      <c r="A91" s="225">
        <v>0</v>
      </c>
      <c r="B91" s="96"/>
      <c r="C91" s="96"/>
      <c r="D91" s="96"/>
      <c r="E91" s="96"/>
      <c r="F91" s="96"/>
      <c r="G91" s="96"/>
      <c r="H91" s="96"/>
      <c r="I91" s="96"/>
      <c r="J91" s="96"/>
      <c r="K91" s="96"/>
    </row>
    <row r="92" spans="1:11" ht="16.5" x14ac:dyDescent="0.35">
      <c r="A92" s="225">
        <v>0</v>
      </c>
      <c r="B92" s="241"/>
      <c r="C92" s="241"/>
      <c r="D92" s="241"/>
      <c r="E92" s="241"/>
      <c r="F92" s="241"/>
      <c r="G92" s="241"/>
      <c r="H92" s="241"/>
      <c r="I92" s="241"/>
      <c r="J92" s="241"/>
      <c r="K92" s="241"/>
    </row>
    <row r="93" spans="1:11" ht="16.5" x14ac:dyDescent="0.35">
      <c r="A93" s="225"/>
      <c r="B93" s="241"/>
      <c r="C93" s="241"/>
      <c r="D93" s="241"/>
      <c r="E93" s="241"/>
      <c r="F93" s="241"/>
      <c r="G93" s="241"/>
      <c r="H93" s="241"/>
      <c r="I93" s="241"/>
      <c r="J93" s="241"/>
      <c r="K93" s="241"/>
    </row>
    <row r="94" spans="1:11" ht="16.5" x14ac:dyDescent="0.35">
      <c r="A94" s="242"/>
      <c r="B94" s="242"/>
      <c r="C94" s="242"/>
      <c r="D94" s="242"/>
      <c r="E94" s="242"/>
      <c r="F94" s="242"/>
      <c r="G94" s="242"/>
      <c r="H94" s="242"/>
      <c r="I94" s="242"/>
      <c r="J94" s="242"/>
      <c r="K94" s="242"/>
    </row>
    <row r="95" spans="1:11" ht="14.45" hidden="1" outlineLevel="1" x14ac:dyDescent="0.35">
      <c r="A95"/>
      <c r="B95"/>
      <c r="C95" s="27"/>
      <c r="D95"/>
      <c r="E95"/>
      <c r="F95" s="213"/>
      <c r="G95" s="213"/>
      <c r="H95" s="213"/>
      <c r="I95" s="213"/>
      <c r="J95" s="213"/>
      <c r="K95" s="213"/>
    </row>
    <row r="96" spans="1:11" ht="14.45" hidden="1" outlineLevel="1" x14ac:dyDescent="0.35">
      <c r="A96"/>
      <c r="B96"/>
      <c r="C96" s="28"/>
      <c r="D96"/>
      <c r="E96"/>
      <c r="F96" s="213"/>
      <c r="G96" s="213"/>
      <c r="H96" s="213"/>
      <c r="I96" s="213"/>
      <c r="J96" s="213"/>
      <c r="K96" s="213"/>
    </row>
    <row r="97" spans="1:11" ht="15.95" hidden="1" outlineLevel="1" x14ac:dyDescent="0.5">
      <c r="A97" s="242"/>
      <c r="B97" s="242"/>
      <c r="C97" s="242"/>
      <c r="D97" s="242"/>
      <c r="E97" s="242"/>
      <c r="F97" s="242"/>
      <c r="G97" s="242"/>
      <c r="H97" s="242"/>
      <c r="I97" s="242"/>
      <c r="J97" s="242"/>
      <c r="K97" s="242"/>
    </row>
    <row r="98" spans="1:11" ht="15.95" hidden="1" outlineLevel="1" x14ac:dyDescent="0.5">
      <c r="A98" s="242"/>
      <c r="B98" s="242"/>
      <c r="C98" s="242"/>
      <c r="D98" s="242"/>
      <c r="E98" s="242"/>
      <c r="F98" s="242"/>
      <c r="G98" s="242"/>
      <c r="H98" s="242"/>
      <c r="I98" s="242"/>
      <c r="J98" s="242"/>
      <c r="K98" s="242"/>
    </row>
    <row r="99" spans="1:11" ht="16.5" collapsed="1" x14ac:dyDescent="0.35">
      <c r="A99" s="242"/>
      <c r="B99" s="242"/>
      <c r="C99" s="242"/>
      <c r="D99" s="242"/>
      <c r="E99" s="242"/>
      <c r="F99" s="242"/>
      <c r="G99" s="242"/>
      <c r="H99" s="242"/>
      <c r="I99" s="242"/>
      <c r="J99" s="242"/>
      <c r="K99" s="242"/>
    </row>
    <row r="100" spans="1:11" ht="16.5" x14ac:dyDescent="0.35">
      <c r="A100" s="242"/>
      <c r="B100" s="242"/>
      <c r="C100" s="242"/>
      <c r="D100" s="242"/>
      <c r="E100" s="242"/>
      <c r="F100" s="242"/>
      <c r="G100" s="242"/>
      <c r="H100" s="242"/>
      <c r="I100" s="242"/>
      <c r="J100" s="242"/>
      <c r="K100" s="242"/>
    </row>
    <row r="101" spans="1:11" x14ac:dyDescent="0.25">
      <c r="A101" s="243"/>
      <c r="B101" s="243"/>
      <c r="C101" s="243"/>
      <c r="D101" s="243"/>
      <c r="E101" s="243"/>
      <c r="F101" s="243"/>
      <c r="G101" s="243"/>
      <c r="H101" s="243"/>
      <c r="I101" s="243"/>
      <c r="J101" s="243"/>
      <c r="K101" s="243"/>
    </row>
    <row r="102" spans="1:11" x14ac:dyDescent="0.25">
      <c r="A102" s="243"/>
      <c r="B102" s="243"/>
      <c r="C102" s="243"/>
      <c r="D102" s="243"/>
      <c r="E102" s="243"/>
      <c r="F102" s="243"/>
      <c r="G102" s="243"/>
      <c r="H102" s="243"/>
      <c r="I102" s="243"/>
      <c r="J102" s="243"/>
      <c r="K102" s="243"/>
    </row>
    <row r="103" spans="1:11" x14ac:dyDescent="0.25">
      <c r="A103" s="243"/>
      <c r="B103" s="243"/>
      <c r="C103" s="243"/>
      <c r="D103" s="243"/>
      <c r="E103" s="243"/>
      <c r="F103" s="243"/>
      <c r="G103" s="243"/>
      <c r="H103" s="243"/>
      <c r="I103" s="243"/>
      <c r="J103" s="243"/>
      <c r="K103" s="243"/>
    </row>
    <row r="104" spans="1:11" x14ac:dyDescent="0.25">
      <c r="A104" s="243"/>
      <c r="B104" s="243"/>
      <c r="C104" s="243"/>
      <c r="D104" s="243"/>
      <c r="E104" s="243"/>
      <c r="F104" s="243"/>
      <c r="G104" s="243"/>
      <c r="H104" s="243"/>
      <c r="I104" s="243"/>
      <c r="J104" s="243"/>
      <c r="K104" s="243"/>
    </row>
    <row r="105" spans="1:11" x14ac:dyDescent="0.25">
      <c r="A105" s="243"/>
      <c r="B105" s="243"/>
      <c r="C105" s="243"/>
      <c r="D105" s="243"/>
      <c r="E105" s="243"/>
      <c r="F105" s="243"/>
      <c r="G105" s="243"/>
      <c r="H105" s="243"/>
      <c r="I105" s="243"/>
      <c r="J105" s="243"/>
      <c r="K105" s="243"/>
    </row>
    <row r="106" spans="1:11" x14ac:dyDescent="0.25">
      <c r="A106" s="213"/>
      <c r="B106" s="213"/>
      <c r="C106" s="213"/>
      <c r="D106" s="213"/>
      <c r="E106" s="213"/>
      <c r="F106" s="213"/>
      <c r="G106" s="213"/>
      <c r="H106" s="213"/>
      <c r="I106" s="213"/>
      <c r="J106" s="213"/>
      <c r="K106" s="213"/>
    </row>
    <row r="107" spans="1:11" x14ac:dyDescent="0.25">
      <c r="A107" s="213"/>
      <c r="B107" s="213"/>
      <c r="C107" s="213"/>
      <c r="D107" s="213"/>
      <c r="E107" s="213"/>
      <c r="F107" s="213"/>
      <c r="G107" s="213"/>
      <c r="H107" s="213"/>
      <c r="I107" s="213"/>
      <c r="J107" s="213"/>
      <c r="K107" s="213"/>
    </row>
    <row r="108" spans="1:11" x14ac:dyDescent="0.25">
      <c r="A108" s="213"/>
      <c r="B108" s="213"/>
      <c r="C108" s="213"/>
      <c r="D108" s="213"/>
      <c r="E108" s="213"/>
      <c r="F108" s="213"/>
      <c r="G108" s="213"/>
      <c r="H108" s="213"/>
      <c r="I108" s="213"/>
      <c r="J108" s="213"/>
      <c r="K108" s="213"/>
    </row>
    <row r="109" spans="1:11" x14ac:dyDescent="0.25">
      <c r="A109" s="213"/>
      <c r="B109" s="213"/>
      <c r="C109" s="213"/>
      <c r="D109" s="213"/>
      <c r="E109" s="213"/>
      <c r="F109" s="213"/>
      <c r="G109" s="213"/>
      <c r="H109" s="213"/>
      <c r="I109" s="213"/>
      <c r="J109" s="213"/>
      <c r="K109" s="213"/>
    </row>
    <row r="110" spans="1:11" x14ac:dyDescent="0.25">
      <c r="A110" s="213"/>
      <c r="B110" s="213"/>
      <c r="C110" s="213"/>
      <c r="D110" s="213"/>
      <c r="E110" s="213"/>
      <c r="F110" s="213"/>
      <c r="G110" s="213"/>
      <c r="H110" s="213"/>
      <c r="I110" s="213"/>
      <c r="J110" s="213"/>
      <c r="K110" s="213"/>
    </row>
    <row r="111" spans="1:11" x14ac:dyDescent="0.25">
      <c r="A111" s="213"/>
      <c r="B111" s="213"/>
      <c r="C111" s="213"/>
      <c r="D111" s="213"/>
      <c r="E111" s="213"/>
      <c r="F111" s="213"/>
      <c r="G111" s="213"/>
      <c r="H111" s="213"/>
      <c r="I111" s="213"/>
      <c r="J111" s="213"/>
      <c r="K111" s="213"/>
    </row>
    <row r="112" spans="1:11" x14ac:dyDescent="0.25">
      <c r="A112" s="213"/>
      <c r="B112" s="213"/>
      <c r="C112" s="213"/>
      <c r="D112" s="213"/>
      <c r="E112" s="213"/>
      <c r="F112" s="213"/>
      <c r="G112" s="213"/>
      <c r="H112" s="213"/>
      <c r="I112" s="213"/>
      <c r="J112" s="213"/>
      <c r="K112" s="213"/>
    </row>
    <row r="113" spans="1:11" x14ac:dyDescent="0.25">
      <c r="A113" s="213"/>
      <c r="B113" s="213"/>
      <c r="C113" s="213"/>
      <c r="D113" s="213"/>
      <c r="E113" s="213"/>
      <c r="F113" s="213"/>
      <c r="G113" s="213"/>
      <c r="H113" s="213"/>
      <c r="I113" s="213"/>
      <c r="J113" s="213"/>
      <c r="K113" s="213"/>
    </row>
    <row r="114" spans="1:11" x14ac:dyDescent="0.25">
      <c r="A114" s="213"/>
      <c r="B114" s="213"/>
      <c r="C114" s="213"/>
      <c r="D114" s="213"/>
      <c r="E114" s="213"/>
      <c r="F114" s="213"/>
      <c r="G114" s="213"/>
      <c r="H114" s="213"/>
      <c r="I114" s="213"/>
      <c r="J114" s="213"/>
      <c r="K114" s="213"/>
    </row>
    <row r="115" spans="1:11" x14ac:dyDescent="0.25">
      <c r="A115" s="213"/>
      <c r="B115" s="213"/>
      <c r="C115" s="213"/>
      <c r="D115" s="213"/>
      <c r="E115" s="213"/>
      <c r="F115" s="213"/>
      <c r="G115" s="213"/>
      <c r="H115" s="213"/>
      <c r="I115" s="213"/>
      <c r="J115" s="213"/>
      <c r="K115" s="213"/>
    </row>
    <row r="116" spans="1:11" x14ac:dyDescent="0.25">
      <c r="A116" s="213"/>
      <c r="B116" s="213"/>
      <c r="C116" s="213"/>
      <c r="D116" s="213"/>
      <c r="E116" s="213"/>
      <c r="F116" s="213"/>
      <c r="G116" s="213"/>
      <c r="H116" s="213"/>
      <c r="I116" s="213"/>
      <c r="J116" s="213"/>
      <c r="K116" s="213"/>
    </row>
    <row r="117" spans="1:11" x14ac:dyDescent="0.25">
      <c r="A117" s="213"/>
      <c r="B117" s="213"/>
      <c r="C117" s="213"/>
      <c r="D117" s="213"/>
      <c r="E117" s="213"/>
      <c r="F117" s="213"/>
      <c r="G117" s="213"/>
      <c r="H117" s="213"/>
      <c r="I117" s="213"/>
      <c r="J117" s="213"/>
      <c r="K117" s="213"/>
    </row>
    <row r="118" spans="1:11" x14ac:dyDescent="0.25">
      <c r="A118" s="213"/>
      <c r="B118" s="213"/>
      <c r="C118" s="213"/>
      <c r="D118" s="213"/>
      <c r="E118" s="213"/>
      <c r="F118" s="213"/>
      <c r="G118" s="213"/>
      <c r="H118" s="213"/>
      <c r="I118" s="213"/>
      <c r="J118" s="213"/>
      <c r="K118" s="213"/>
    </row>
  </sheetData>
  <mergeCells count="2">
    <mergeCell ref="A1:K1"/>
    <mergeCell ref="A73:B73"/>
  </mergeCells>
  <pageMargins left="0.7" right="0.7" top="0.75" bottom="0.75" header="0.3" footer="0.3"/>
  <pageSetup paperSize="9" scale="53" orientation="portrait" r:id="rId1"/>
  <rowBreaks count="1" manualBreakCount="1">
    <brk id="93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13"/>
  <sheetViews>
    <sheetView showZeros="0" zoomScaleNormal="100" workbookViewId="0">
      <selection sqref="A1:K1"/>
    </sheetView>
  </sheetViews>
  <sheetFormatPr defaultColWidth="9.140625" defaultRowHeight="15" x14ac:dyDescent="0.25"/>
  <cols>
    <col min="1" max="1" width="26" style="209" customWidth="1"/>
    <col min="2" max="2" width="16" style="209" customWidth="1"/>
    <col min="3" max="3" width="8.28515625" style="209" customWidth="1"/>
    <col min="4" max="4" width="4.85546875" style="209" customWidth="1"/>
    <col min="5" max="11" width="9.7109375" style="209" customWidth="1"/>
    <col min="12" max="16384" width="9.140625" style="209"/>
  </cols>
  <sheetData>
    <row r="1" spans="1:11" ht="21" x14ac:dyDescent="0.35">
      <c r="A1" s="314" t="s">
        <v>226</v>
      </c>
      <c r="B1" s="314"/>
      <c r="C1" s="314"/>
      <c r="D1" s="314"/>
      <c r="E1" s="314"/>
      <c r="F1" s="314"/>
      <c r="G1" s="314"/>
      <c r="H1" s="314"/>
      <c r="I1" s="314"/>
      <c r="J1" s="314"/>
      <c r="K1" s="314"/>
    </row>
    <row r="2" spans="1:11" ht="15.95" x14ac:dyDescent="0.5">
      <c r="A2" s="218" t="s">
        <v>127</v>
      </c>
      <c r="B2" s="219"/>
      <c r="C2" s="219"/>
      <c r="D2" s="219"/>
      <c r="E2" s="213"/>
      <c r="F2" s="213"/>
      <c r="G2" s="213"/>
      <c r="H2" s="213"/>
      <c r="I2" s="213"/>
      <c r="J2" s="213"/>
      <c r="K2" s="213"/>
    </row>
    <row r="3" spans="1:11" ht="15.95" x14ac:dyDescent="0.5">
      <c r="A3" s="99"/>
      <c r="B3" s="99"/>
      <c r="C3" s="100"/>
      <c r="D3" s="101"/>
      <c r="E3" s="102">
        <v>2015</v>
      </c>
      <c r="F3" s="102">
        <v>2014</v>
      </c>
      <c r="G3" s="102">
        <v>2015</v>
      </c>
      <c r="H3" s="102">
        <v>2014</v>
      </c>
      <c r="I3" s="102">
        <v>2013</v>
      </c>
      <c r="J3" s="280" t="s">
        <v>230</v>
      </c>
      <c r="K3" s="280" t="s">
        <v>231</v>
      </c>
    </row>
    <row r="4" spans="1:11" ht="15.95" x14ac:dyDescent="0.5">
      <c r="A4" s="103"/>
      <c r="B4" s="103"/>
      <c r="C4" s="100"/>
      <c r="D4" s="101"/>
      <c r="E4" s="102" t="s">
        <v>201</v>
      </c>
      <c r="F4" s="102" t="s">
        <v>201</v>
      </c>
      <c r="G4" s="102">
        <v>0</v>
      </c>
      <c r="H4" s="102"/>
      <c r="I4" s="102"/>
      <c r="J4" s="102"/>
      <c r="K4" s="102"/>
    </row>
    <row r="5" spans="1:11" ht="15.95" x14ac:dyDescent="0.5">
      <c r="A5" s="100" t="s">
        <v>1</v>
      </c>
      <c r="B5" s="103"/>
      <c r="C5" s="100"/>
      <c r="D5" s="100" t="s">
        <v>202</v>
      </c>
      <c r="E5" s="104"/>
      <c r="F5" s="104"/>
      <c r="G5" s="104"/>
      <c r="H5" s="104" t="s">
        <v>56</v>
      </c>
      <c r="I5" s="104" t="s">
        <v>56</v>
      </c>
      <c r="J5" s="104" t="s">
        <v>124</v>
      </c>
      <c r="K5" s="104" t="s">
        <v>124</v>
      </c>
    </row>
    <row r="6" spans="1:11" ht="3.75" customHeight="1" x14ac:dyDescent="0.5">
      <c r="A6" s="97"/>
      <c r="B6" s="97"/>
      <c r="C6" s="97"/>
      <c r="D6" s="97"/>
      <c r="E6" s="97"/>
      <c r="F6" s="97"/>
      <c r="G6" s="97"/>
      <c r="H6" s="97"/>
      <c r="I6" s="97"/>
      <c r="J6" s="97"/>
      <c r="K6" s="97"/>
    </row>
    <row r="7" spans="1:11" ht="15.95" x14ac:dyDescent="0.5">
      <c r="A7" s="221" t="s">
        <v>2</v>
      </c>
      <c r="B7" s="222"/>
      <c r="C7" s="222"/>
      <c r="D7" s="222"/>
      <c r="E7" s="115">
        <v>7.7418779000000004</v>
      </c>
      <c r="F7" s="89">
        <v>7.5550000000000015</v>
      </c>
      <c r="G7" s="115">
        <v>31.747800000000002</v>
      </c>
      <c r="H7" s="89">
        <v>26.751000000000001</v>
      </c>
      <c r="I7" s="89">
        <v>19.719000000000001</v>
      </c>
      <c r="J7" s="89">
        <v>18.241999999999997</v>
      </c>
      <c r="K7" s="89">
        <v>15.311999999999999</v>
      </c>
    </row>
    <row r="8" spans="1:11" ht="15.95" x14ac:dyDescent="0.5">
      <c r="A8" s="221" t="s">
        <v>3</v>
      </c>
      <c r="B8" s="94"/>
      <c r="C8" s="94"/>
      <c r="D8" s="94"/>
      <c r="E8" s="116">
        <v>-4.8108915999999997</v>
      </c>
      <c r="F8" s="90">
        <v>-5.8439999999999985</v>
      </c>
      <c r="G8" s="116">
        <v>-18.327077699999997</v>
      </c>
      <c r="H8" s="90">
        <v>-17.015000000000001</v>
      </c>
      <c r="I8" s="90">
        <v>-11.411999999999999</v>
      </c>
      <c r="J8" s="90">
        <v>-10.795000000000002</v>
      </c>
      <c r="K8" s="90">
        <v>-9.6829999999999998</v>
      </c>
    </row>
    <row r="9" spans="1:11" ht="15.95" x14ac:dyDescent="0.5">
      <c r="A9" s="221" t="s">
        <v>4</v>
      </c>
      <c r="B9" s="94"/>
      <c r="C9" s="94"/>
      <c r="D9" s="94"/>
      <c r="E9" s="116">
        <v>-1.0104246000000001</v>
      </c>
      <c r="F9" s="90">
        <v>-0.84700000000000009</v>
      </c>
      <c r="G9" s="116">
        <v>-3.1375510000000002</v>
      </c>
      <c r="H9" s="90">
        <v>-2.8730000000000002</v>
      </c>
      <c r="I9" s="90">
        <v>-2.9830000000000001</v>
      </c>
      <c r="J9" s="90">
        <v>-2.6659999999999999</v>
      </c>
      <c r="K9" s="90">
        <v>-1.7750000000000001</v>
      </c>
    </row>
    <row r="10" spans="1:11" ht="15.95" x14ac:dyDescent="0.5">
      <c r="A10" s="221" t="s">
        <v>5</v>
      </c>
      <c r="B10" s="94"/>
      <c r="C10" s="94"/>
      <c r="D10" s="94"/>
      <c r="E10" s="116">
        <v>0</v>
      </c>
      <c r="F10" s="90">
        <v>0</v>
      </c>
      <c r="G10" s="116">
        <v>0</v>
      </c>
      <c r="H10" s="90">
        <v>0</v>
      </c>
      <c r="I10" s="90">
        <v>0</v>
      </c>
      <c r="J10" s="90">
        <v>0</v>
      </c>
      <c r="K10" s="90">
        <v>0</v>
      </c>
    </row>
    <row r="11" spans="1:11" ht="15.95" x14ac:dyDescent="0.5">
      <c r="A11" s="223" t="s">
        <v>6</v>
      </c>
      <c r="B11" s="98"/>
      <c r="C11" s="98"/>
      <c r="D11" s="98"/>
      <c r="E11" s="117">
        <v>0</v>
      </c>
      <c r="F11" s="91">
        <v>0</v>
      </c>
      <c r="G11" s="117">
        <v>0</v>
      </c>
      <c r="H11" s="91">
        <v>0</v>
      </c>
      <c r="I11" s="91">
        <v>0</v>
      </c>
      <c r="J11" s="91">
        <v>0</v>
      </c>
      <c r="K11" s="91">
        <v>0</v>
      </c>
    </row>
    <row r="12" spans="1:11" x14ac:dyDescent="0.35">
      <c r="A12" s="224" t="s">
        <v>7</v>
      </c>
      <c r="B12" s="224"/>
      <c r="C12" s="224"/>
      <c r="D12" s="224"/>
      <c r="E12" s="115">
        <f t="shared" ref="E12:K12" si="0">SUM(E7:E11)</f>
        <v>1.9205617000000006</v>
      </c>
      <c r="F12" s="88">
        <f t="shared" si="0"/>
        <v>0.86400000000000288</v>
      </c>
      <c r="G12" s="115">
        <f t="shared" si="0"/>
        <v>10.283171300000005</v>
      </c>
      <c r="H12" s="89">
        <f t="shared" si="0"/>
        <v>6.8630000000000004</v>
      </c>
      <c r="I12" s="93">
        <f t="shared" si="0"/>
        <v>5.3240000000000016</v>
      </c>
      <c r="J12" s="93">
        <f t="shared" si="0"/>
        <v>4.7809999999999953</v>
      </c>
      <c r="K12" s="93">
        <f t="shared" si="0"/>
        <v>3.8539999999999992</v>
      </c>
    </row>
    <row r="13" spans="1:11" ht="15.95" x14ac:dyDescent="0.5">
      <c r="A13" s="223" t="s">
        <v>132</v>
      </c>
      <c r="B13" s="98"/>
      <c r="C13" s="98"/>
      <c r="D13" s="98"/>
      <c r="E13" s="117">
        <v>-2.5318499999999994E-2</v>
      </c>
      <c r="F13" s="91">
        <v>-2.3000000000000007E-2</v>
      </c>
      <c r="G13" s="117">
        <v>-9.8344999999999988E-2</v>
      </c>
      <c r="H13" s="91">
        <v>-0.10300000000000001</v>
      </c>
      <c r="I13" s="91">
        <v>-0.104</v>
      </c>
      <c r="J13" s="91">
        <v>-9.9000000000000005E-2</v>
      </c>
      <c r="K13" s="91">
        <v>-8.7999999999999995E-2</v>
      </c>
    </row>
    <row r="14" spans="1:11" x14ac:dyDescent="0.35">
      <c r="A14" s="224" t="s">
        <v>8</v>
      </c>
      <c r="B14" s="224"/>
      <c r="C14" s="224"/>
      <c r="D14" s="224"/>
      <c r="E14" s="115">
        <f t="shared" ref="E14:K14" si="1">SUM(E12:E13)</f>
        <v>1.8952432000000006</v>
      </c>
      <c r="F14" s="88">
        <f t="shared" si="1"/>
        <v>0.84100000000000286</v>
      </c>
      <c r="G14" s="115">
        <f t="shared" si="1"/>
        <v>10.184826300000005</v>
      </c>
      <c r="H14" s="89">
        <f t="shared" si="1"/>
        <v>6.7600000000000007</v>
      </c>
      <c r="I14" s="93">
        <f t="shared" si="1"/>
        <v>5.2200000000000015</v>
      </c>
      <c r="J14" s="93">
        <f t="shared" si="1"/>
        <v>4.6819999999999951</v>
      </c>
      <c r="K14" s="93">
        <f t="shared" si="1"/>
        <v>3.7659999999999991</v>
      </c>
    </row>
    <row r="15" spans="1:11" ht="16.5" x14ac:dyDescent="0.35">
      <c r="A15" s="221" t="s">
        <v>9</v>
      </c>
      <c r="B15" s="225"/>
      <c r="C15" s="225"/>
      <c r="D15" s="225"/>
      <c r="E15" s="116">
        <v>0</v>
      </c>
      <c r="F15" s="90">
        <v>0</v>
      </c>
      <c r="G15" s="116">
        <v>0</v>
      </c>
      <c r="H15" s="90">
        <v>0</v>
      </c>
      <c r="I15" s="90">
        <v>0</v>
      </c>
      <c r="J15" s="90">
        <v>0</v>
      </c>
      <c r="K15" s="90">
        <v>0</v>
      </c>
    </row>
    <row r="16" spans="1:11" ht="16.5" x14ac:dyDescent="0.35">
      <c r="A16" s="223" t="s">
        <v>10</v>
      </c>
      <c r="B16" s="98"/>
      <c r="C16" s="98"/>
      <c r="D16" s="98"/>
      <c r="E16" s="117">
        <v>0</v>
      </c>
      <c r="F16" s="91">
        <v>0</v>
      </c>
      <c r="G16" s="117">
        <v>0</v>
      </c>
      <c r="H16" s="91">
        <v>0</v>
      </c>
      <c r="I16" s="91">
        <v>0</v>
      </c>
      <c r="J16" s="91">
        <v>0</v>
      </c>
      <c r="K16" s="91">
        <v>0</v>
      </c>
    </row>
    <row r="17" spans="1:11" ht="15.75" x14ac:dyDescent="0.25">
      <c r="A17" s="224" t="s">
        <v>11</v>
      </c>
      <c r="B17" s="224"/>
      <c r="C17" s="224"/>
      <c r="D17" s="224"/>
      <c r="E17" s="115">
        <f t="shared" ref="E17:K17" si="2">SUM(E14:E16)</f>
        <v>1.8952432000000006</v>
      </c>
      <c r="F17" s="88">
        <f t="shared" si="2"/>
        <v>0.84100000000000286</v>
      </c>
      <c r="G17" s="115">
        <f t="shared" si="2"/>
        <v>10.184826300000005</v>
      </c>
      <c r="H17" s="89">
        <f t="shared" si="2"/>
        <v>6.7600000000000007</v>
      </c>
      <c r="I17" s="93">
        <f t="shared" si="2"/>
        <v>5.2200000000000015</v>
      </c>
      <c r="J17" s="93">
        <f t="shared" si="2"/>
        <v>4.6819999999999951</v>
      </c>
      <c r="K17" s="93">
        <f t="shared" si="2"/>
        <v>3.7659999999999991</v>
      </c>
    </row>
    <row r="18" spans="1:11" ht="16.5" x14ac:dyDescent="0.35">
      <c r="A18" s="221" t="s">
        <v>12</v>
      </c>
      <c r="B18" s="94"/>
      <c r="C18" s="94"/>
      <c r="D18" s="94"/>
      <c r="E18" s="116">
        <v>3.4009999999999986E-4</v>
      </c>
      <c r="F18" s="90">
        <v>2.4999999999999994E-2</v>
      </c>
      <c r="G18" s="116">
        <v>2.3121999999999999E-3</v>
      </c>
      <c r="H18" s="90">
        <v>0.107</v>
      </c>
      <c r="I18" s="90">
        <v>6.5000000000000002E-2</v>
      </c>
      <c r="J18" s="90">
        <v>6.6000000000000003E-2</v>
      </c>
      <c r="K18" s="90">
        <v>9.6000000000000002E-2</v>
      </c>
    </row>
    <row r="19" spans="1:11" ht="16.5" x14ac:dyDescent="0.35">
      <c r="A19" s="223" t="s">
        <v>13</v>
      </c>
      <c r="B19" s="98"/>
      <c r="C19" s="98"/>
      <c r="D19" s="98"/>
      <c r="E19" s="117">
        <v>-0.55608259999999998</v>
      </c>
      <c r="F19" s="91">
        <v>-0.32100000000000017</v>
      </c>
      <c r="G19" s="117">
        <v>-2.1934225999999999</v>
      </c>
      <c r="H19" s="91">
        <v>-1.2970000000000002</v>
      </c>
      <c r="I19" s="91">
        <v>-1.3850000000000002</v>
      </c>
      <c r="J19" s="91">
        <v>-6.2E-2</v>
      </c>
      <c r="K19" s="91">
        <v>-0.109</v>
      </c>
    </row>
    <row r="20" spans="1:11" ht="15.75" x14ac:dyDescent="0.25">
      <c r="A20" s="224" t="s">
        <v>14</v>
      </c>
      <c r="B20" s="224"/>
      <c r="C20" s="224"/>
      <c r="D20" s="224"/>
      <c r="E20" s="115">
        <f t="shared" ref="E20:K20" si="3">SUM(E17:E19)</f>
        <v>1.3395007000000008</v>
      </c>
      <c r="F20" s="88">
        <f t="shared" si="3"/>
        <v>0.5450000000000027</v>
      </c>
      <c r="G20" s="115">
        <f t="shared" si="3"/>
        <v>7.9937159000000051</v>
      </c>
      <c r="H20" s="89">
        <f t="shared" si="3"/>
        <v>5.57</v>
      </c>
      <c r="I20" s="93">
        <f t="shared" si="3"/>
        <v>3.9000000000000017</v>
      </c>
      <c r="J20" s="93">
        <f t="shared" si="3"/>
        <v>4.6859999999999946</v>
      </c>
      <c r="K20" s="93">
        <f t="shared" si="3"/>
        <v>3.7529999999999992</v>
      </c>
    </row>
    <row r="21" spans="1:11" ht="16.5" x14ac:dyDescent="0.35">
      <c r="A21" s="221" t="s">
        <v>15</v>
      </c>
      <c r="B21" s="94"/>
      <c r="C21" s="94"/>
      <c r="D21" s="94"/>
      <c r="E21" s="116">
        <v>-0.4008365000000001</v>
      </c>
      <c r="F21" s="90">
        <v>-0.45799999999999996</v>
      </c>
      <c r="G21" s="116">
        <v>-2.0396980999999998</v>
      </c>
      <c r="H21" s="90">
        <v>-1.583</v>
      </c>
      <c r="I21" s="90">
        <v>-1.2030000000000001</v>
      </c>
      <c r="J21" s="90">
        <v>-1.0449999999999999</v>
      </c>
      <c r="K21" s="90">
        <v>-0.94400000000000006</v>
      </c>
    </row>
    <row r="22" spans="1:11" ht="16.5" x14ac:dyDescent="0.35">
      <c r="A22" s="223" t="s">
        <v>16</v>
      </c>
      <c r="B22" s="226"/>
      <c r="C22" s="226"/>
      <c r="D22" s="226"/>
      <c r="E22" s="117">
        <v>0</v>
      </c>
      <c r="F22" s="91">
        <v>0</v>
      </c>
      <c r="G22" s="117">
        <v>0</v>
      </c>
      <c r="H22" s="91">
        <v>0</v>
      </c>
      <c r="I22" s="91">
        <v>0</v>
      </c>
      <c r="J22" s="91">
        <v>0</v>
      </c>
      <c r="K22" s="91">
        <v>0</v>
      </c>
    </row>
    <row r="23" spans="1:11" ht="16.5" x14ac:dyDescent="0.35">
      <c r="A23" s="227" t="s">
        <v>262</v>
      </c>
      <c r="B23" s="228"/>
      <c r="C23" s="228"/>
      <c r="D23" s="228"/>
      <c r="E23" s="115">
        <f t="shared" ref="E23:K23" si="4">SUM(E20:E22)</f>
        <v>0.93866420000000073</v>
      </c>
      <c r="F23" s="88">
        <f t="shared" si="4"/>
        <v>8.7000000000002742E-2</v>
      </c>
      <c r="G23" s="115">
        <f t="shared" si="4"/>
        <v>5.9540178000000052</v>
      </c>
      <c r="H23" s="89">
        <f t="shared" si="4"/>
        <v>3.9870000000000001</v>
      </c>
      <c r="I23" s="93">
        <f t="shared" si="4"/>
        <v>2.6970000000000018</v>
      </c>
      <c r="J23" s="93">
        <f t="shared" si="4"/>
        <v>3.6409999999999947</v>
      </c>
      <c r="K23" s="93">
        <f t="shared" si="4"/>
        <v>2.8089999999999993</v>
      </c>
    </row>
    <row r="24" spans="1:11" ht="16.5" x14ac:dyDescent="0.35">
      <c r="A24" s="221" t="s">
        <v>279</v>
      </c>
      <c r="B24" s="94"/>
      <c r="C24" s="94"/>
      <c r="D24" s="94"/>
      <c r="E24" s="116">
        <v>0.93866420000000073</v>
      </c>
      <c r="F24" s="90">
        <v>8.7000000000001743E-2</v>
      </c>
      <c r="G24" s="116">
        <v>5.9540178000000026</v>
      </c>
      <c r="H24" s="90">
        <v>3.987000000000001</v>
      </c>
      <c r="I24" s="90">
        <v>2.6969999999999983</v>
      </c>
      <c r="J24" s="90">
        <v>3.6409999999999987</v>
      </c>
      <c r="K24" s="90">
        <v>2.8089999999999993</v>
      </c>
    </row>
    <row r="25" spans="1:11" ht="16.5" x14ac:dyDescent="0.35">
      <c r="A25" s="221" t="s">
        <v>274</v>
      </c>
      <c r="B25" s="94"/>
      <c r="C25" s="94"/>
      <c r="D25" s="94"/>
      <c r="E25" s="116">
        <v>0</v>
      </c>
      <c r="F25" s="90">
        <v>0</v>
      </c>
      <c r="G25" s="116">
        <v>0</v>
      </c>
      <c r="H25" s="90">
        <v>0</v>
      </c>
      <c r="I25" s="90">
        <v>0</v>
      </c>
      <c r="J25" s="90">
        <v>0</v>
      </c>
      <c r="K25" s="90">
        <v>0</v>
      </c>
    </row>
    <row r="26" spans="1:11" ht="16.5" x14ac:dyDescent="0.35">
      <c r="A26" s="259"/>
      <c r="B26" s="259"/>
      <c r="C26" s="259"/>
      <c r="D26" s="259"/>
      <c r="E26" s="299"/>
      <c r="F26" s="300"/>
      <c r="G26" s="299"/>
      <c r="H26" s="300"/>
      <c r="I26" s="300"/>
      <c r="J26" s="300"/>
      <c r="K26" s="300"/>
    </row>
    <row r="27" spans="1:11" ht="16.5" x14ac:dyDescent="0.35">
      <c r="A27" s="257" t="s">
        <v>148</v>
      </c>
      <c r="B27" s="94"/>
      <c r="C27" s="94"/>
      <c r="D27" s="94"/>
      <c r="E27" s="116">
        <v>0</v>
      </c>
      <c r="F27" s="90">
        <v>-1.405</v>
      </c>
      <c r="G27" s="116">
        <v>0</v>
      </c>
      <c r="H27" s="90">
        <v>-1.405</v>
      </c>
      <c r="I27" s="90">
        <v>0</v>
      </c>
      <c r="J27" s="90">
        <v>0</v>
      </c>
      <c r="K27" s="90">
        <v>0</v>
      </c>
    </row>
    <row r="28" spans="1:11" ht="16.5" x14ac:dyDescent="0.35">
      <c r="A28" s="258" t="s">
        <v>273</v>
      </c>
      <c r="B28" s="259"/>
      <c r="C28" s="259"/>
      <c r="D28" s="259"/>
      <c r="E28" s="297">
        <f t="shared" ref="E28:K28" si="5">E14-E27</f>
        <v>1.8952432000000006</v>
      </c>
      <c r="F28" s="298">
        <f t="shared" si="5"/>
        <v>2.2460000000000031</v>
      </c>
      <c r="G28" s="297">
        <f t="shared" si="5"/>
        <v>10.184826300000005</v>
      </c>
      <c r="H28" s="298">
        <f t="shared" si="5"/>
        <v>8.1650000000000009</v>
      </c>
      <c r="I28" s="298">
        <f t="shared" si="5"/>
        <v>5.2200000000000015</v>
      </c>
      <c r="J28" s="298">
        <f t="shared" si="5"/>
        <v>4.6819999999999951</v>
      </c>
      <c r="K28" s="298">
        <f t="shared" si="5"/>
        <v>3.7659999999999991</v>
      </c>
    </row>
    <row r="29" spans="1:11" ht="16.5" x14ac:dyDescent="0.35">
      <c r="A29" s="221"/>
      <c r="B29" s="94"/>
      <c r="C29" s="94"/>
      <c r="D29" s="94"/>
      <c r="E29" s="49"/>
      <c r="F29" s="49"/>
      <c r="G29" s="49"/>
      <c r="H29" s="49"/>
      <c r="I29" s="49"/>
      <c r="J29" s="49"/>
      <c r="K29" s="49"/>
    </row>
    <row r="30" spans="1:11" ht="16.5" x14ac:dyDescent="0.35">
      <c r="A30" s="99"/>
      <c r="B30" s="99"/>
      <c r="C30" s="100"/>
      <c r="D30" s="101"/>
      <c r="E30" s="102">
        <v>2015</v>
      </c>
      <c r="F30" s="102">
        <v>2014</v>
      </c>
      <c r="G30" s="102">
        <v>2015</v>
      </c>
      <c r="H30" s="102">
        <v>2014</v>
      </c>
      <c r="I30" s="102">
        <v>2013</v>
      </c>
      <c r="J30" s="102" t="str">
        <f>J3</f>
        <v>2012/2013</v>
      </c>
      <c r="K30" s="102" t="str">
        <f>K3</f>
        <v>2011/2012</v>
      </c>
    </row>
    <row r="31" spans="1:11" ht="16.5" x14ac:dyDescent="0.35">
      <c r="A31" s="103"/>
      <c r="B31" s="103"/>
      <c r="C31" s="100"/>
      <c r="D31" s="101"/>
      <c r="E31" s="105" t="s">
        <v>201</v>
      </c>
      <c r="F31" s="105" t="s">
        <v>201</v>
      </c>
      <c r="G31" s="105">
        <v>0</v>
      </c>
      <c r="H31" s="105"/>
      <c r="I31" s="105"/>
      <c r="J31" s="105"/>
      <c r="K31" s="105"/>
    </row>
    <row r="32" spans="1:11" ht="16.5" x14ac:dyDescent="0.35">
      <c r="A32" s="100" t="s">
        <v>259</v>
      </c>
      <c r="B32" s="106"/>
      <c r="C32" s="100"/>
      <c r="D32" s="100"/>
      <c r="E32" s="107"/>
      <c r="F32" s="107"/>
      <c r="G32" s="107"/>
      <c r="H32" s="107"/>
      <c r="I32" s="107"/>
      <c r="J32" s="107"/>
      <c r="K32" s="107"/>
    </row>
    <row r="33" spans="1:11" ht="3" customHeight="1" x14ac:dyDescent="0.35">
      <c r="A33" s="221"/>
      <c r="B33" s="97"/>
      <c r="C33" s="97"/>
      <c r="D33" s="97"/>
      <c r="E33" s="95"/>
      <c r="F33" s="95"/>
      <c r="G33" s="95"/>
      <c r="H33" s="95"/>
      <c r="I33" s="95"/>
      <c r="J33" s="95"/>
      <c r="K33" s="95"/>
    </row>
    <row r="34" spans="1:11" ht="15" customHeight="1" x14ac:dyDescent="0.35">
      <c r="A34" s="221" t="s">
        <v>17</v>
      </c>
      <c r="B34" s="229"/>
      <c r="C34" s="229"/>
      <c r="D34" s="229"/>
      <c r="E34" s="113"/>
      <c r="F34" s="48"/>
      <c r="G34" s="116">
        <v>95.346000000000004</v>
      </c>
      <c r="H34" s="90">
        <v>94.427000000000007</v>
      </c>
      <c r="I34" s="90">
        <v>0</v>
      </c>
      <c r="J34" s="90">
        <v>0</v>
      </c>
      <c r="K34" s="90">
        <v>0</v>
      </c>
    </row>
    <row r="35" spans="1:11" ht="15" customHeight="1" x14ac:dyDescent="0.35">
      <c r="A35" s="221" t="s">
        <v>18</v>
      </c>
      <c r="B35" s="222"/>
      <c r="C35" s="222"/>
      <c r="D35" s="222"/>
      <c r="E35" s="113"/>
      <c r="F35" s="48"/>
      <c r="G35" s="116">
        <v>2.9918299999999998E-2</v>
      </c>
      <c r="H35" s="90">
        <v>8.2000000000000003E-2</v>
      </c>
      <c r="I35" s="90">
        <v>0</v>
      </c>
      <c r="J35" s="90">
        <v>7.4999999999999997E-2</v>
      </c>
      <c r="K35" s="90">
        <v>8.6999999999999994E-2</v>
      </c>
    </row>
    <row r="36" spans="1:11" ht="15" customHeight="1" x14ac:dyDescent="0.35">
      <c r="A36" s="221" t="s">
        <v>272</v>
      </c>
      <c r="B36" s="222"/>
      <c r="C36" s="222"/>
      <c r="D36" s="222"/>
      <c r="E36" s="113"/>
      <c r="F36" s="48"/>
      <c r="G36" s="116">
        <v>0.11894550000000001</v>
      </c>
      <c r="H36" s="90">
        <v>0.13500000000000001</v>
      </c>
      <c r="I36" s="90">
        <v>0</v>
      </c>
      <c r="J36" s="90">
        <v>0.129</v>
      </c>
      <c r="K36" s="90">
        <v>0.159</v>
      </c>
    </row>
    <row r="37" spans="1:11" ht="15" customHeight="1" x14ac:dyDescent="0.35">
      <c r="A37" s="221" t="s">
        <v>19</v>
      </c>
      <c r="B37" s="222"/>
      <c r="C37" s="222"/>
      <c r="D37" s="222"/>
      <c r="E37" s="113"/>
      <c r="F37" s="48"/>
      <c r="G37" s="116">
        <v>0</v>
      </c>
      <c r="H37" s="90">
        <v>0</v>
      </c>
      <c r="I37" s="90">
        <v>0</v>
      </c>
      <c r="J37" s="90">
        <v>0</v>
      </c>
      <c r="K37" s="90">
        <v>0</v>
      </c>
    </row>
    <row r="38" spans="1:11" ht="15" customHeight="1" x14ac:dyDescent="0.35">
      <c r="A38" s="223" t="s">
        <v>20</v>
      </c>
      <c r="B38" s="98"/>
      <c r="C38" s="98"/>
      <c r="D38" s="98"/>
      <c r="E38" s="114"/>
      <c r="F38" s="52"/>
      <c r="G38" s="117">
        <v>1.4999999999999999E-4</v>
      </c>
      <c r="H38" s="91">
        <v>0</v>
      </c>
      <c r="I38" s="91">
        <v>0</v>
      </c>
      <c r="J38" s="91">
        <v>0</v>
      </c>
      <c r="K38" s="91">
        <v>0</v>
      </c>
    </row>
    <row r="39" spans="1:11" ht="15" customHeight="1" x14ac:dyDescent="0.35">
      <c r="A39" s="218" t="s">
        <v>21</v>
      </c>
      <c r="B39" s="224"/>
      <c r="C39" s="224"/>
      <c r="D39" s="224"/>
      <c r="E39" s="118"/>
      <c r="F39" s="43"/>
      <c r="G39" s="115">
        <f>SUM(G34:G38)</f>
        <v>95.495013800000009</v>
      </c>
      <c r="H39" s="89">
        <f>SUM(H34:H38)</f>
        <v>94.644000000000005</v>
      </c>
      <c r="I39" s="93" t="s">
        <v>67</v>
      </c>
      <c r="J39" s="93">
        <f>SUM(J34:J38)</f>
        <v>0.20400000000000001</v>
      </c>
      <c r="K39" s="93">
        <f>SUM(K34:K38)</f>
        <v>0.246</v>
      </c>
    </row>
    <row r="40" spans="1:11" ht="15" customHeight="1" x14ac:dyDescent="0.35">
      <c r="A40" s="221" t="s">
        <v>22</v>
      </c>
      <c r="B40" s="94"/>
      <c r="C40" s="94"/>
      <c r="D40" s="94"/>
      <c r="E40" s="113"/>
      <c r="F40" s="48"/>
      <c r="G40" s="116">
        <v>1.4217417000000001</v>
      </c>
      <c r="H40" s="90">
        <v>1.3480000000000001</v>
      </c>
      <c r="I40" s="90">
        <v>0</v>
      </c>
      <c r="J40" s="90">
        <v>0.94399999999999995</v>
      </c>
      <c r="K40" s="90">
        <v>0.69599999999999995</v>
      </c>
    </row>
    <row r="41" spans="1:11" ht="15" customHeight="1" x14ac:dyDescent="0.35">
      <c r="A41" s="221" t="s">
        <v>23</v>
      </c>
      <c r="B41" s="94"/>
      <c r="C41" s="94"/>
      <c r="D41" s="94"/>
      <c r="E41" s="113"/>
      <c r="F41" s="48"/>
      <c r="G41" s="116">
        <v>3.3013100000000004E-2</v>
      </c>
      <c r="H41" s="90">
        <v>8.5000000000000006E-2</v>
      </c>
      <c r="I41" s="90">
        <v>0</v>
      </c>
      <c r="J41" s="90">
        <v>0</v>
      </c>
      <c r="K41" s="90">
        <v>0</v>
      </c>
    </row>
    <row r="42" spans="1:11" ht="15" customHeight="1" x14ac:dyDescent="0.35">
      <c r="A42" s="221" t="s">
        <v>24</v>
      </c>
      <c r="B42" s="94"/>
      <c r="C42" s="94"/>
      <c r="D42" s="94"/>
      <c r="E42" s="113"/>
      <c r="F42" s="48"/>
      <c r="G42" s="116">
        <v>3.1443063999999996</v>
      </c>
      <c r="H42" s="90">
        <v>2.855</v>
      </c>
      <c r="I42" s="90">
        <v>0</v>
      </c>
      <c r="J42" s="90">
        <v>2.415</v>
      </c>
      <c r="K42" s="90">
        <v>1.5619999999999998</v>
      </c>
    </row>
    <row r="43" spans="1:11" ht="15" customHeight="1" x14ac:dyDescent="0.35">
      <c r="A43" s="221" t="s">
        <v>25</v>
      </c>
      <c r="B43" s="94"/>
      <c r="C43" s="94"/>
      <c r="D43" s="94"/>
      <c r="E43" s="113"/>
      <c r="F43" s="48"/>
      <c r="G43" s="116">
        <v>6.9232079999999998</v>
      </c>
      <c r="H43" s="90">
        <v>7.3639999999999999</v>
      </c>
      <c r="I43" s="90">
        <v>0</v>
      </c>
      <c r="J43" s="90">
        <v>2.7429999999999999</v>
      </c>
      <c r="K43" s="90">
        <v>2.6069999999999998</v>
      </c>
    </row>
    <row r="44" spans="1:11" ht="15" customHeight="1" x14ac:dyDescent="0.35">
      <c r="A44" s="223" t="s">
        <v>26</v>
      </c>
      <c r="B44" s="98"/>
      <c r="C44" s="98"/>
      <c r="D44" s="98"/>
      <c r="E44" s="114"/>
      <c r="F44" s="52"/>
      <c r="G44" s="117">
        <v>0</v>
      </c>
      <c r="H44" s="91">
        <v>0</v>
      </c>
      <c r="I44" s="91">
        <v>0</v>
      </c>
      <c r="J44" s="91">
        <v>0</v>
      </c>
      <c r="K44" s="91">
        <v>0</v>
      </c>
    </row>
    <row r="45" spans="1:11" ht="15" customHeight="1" x14ac:dyDescent="0.35">
      <c r="A45" s="230" t="s">
        <v>27</v>
      </c>
      <c r="B45" s="109"/>
      <c r="C45" s="109"/>
      <c r="D45" s="109"/>
      <c r="E45" s="119"/>
      <c r="F45" s="63"/>
      <c r="G45" s="122">
        <f>SUM(G40:G44)</f>
        <v>11.5222692</v>
      </c>
      <c r="H45" s="306">
        <f>SUM(H40:H44)</f>
        <v>11.652000000000001</v>
      </c>
      <c r="I45" s="248" t="s">
        <v>67</v>
      </c>
      <c r="J45" s="248">
        <f>SUM(J40:J44)</f>
        <v>6.1020000000000003</v>
      </c>
      <c r="K45" s="248">
        <f>SUM(K40:K44)</f>
        <v>4.8650000000000002</v>
      </c>
    </row>
    <row r="46" spans="1:11" ht="15" customHeight="1" x14ac:dyDescent="0.35">
      <c r="A46" s="218" t="s">
        <v>260</v>
      </c>
      <c r="B46" s="110"/>
      <c r="C46" s="110"/>
      <c r="D46" s="110"/>
      <c r="E46" s="118"/>
      <c r="F46" s="43"/>
      <c r="G46" s="115">
        <f>G39+G45</f>
        <v>107.01728300000001</v>
      </c>
      <c r="H46" s="89">
        <f>H39+H45</f>
        <v>106.29600000000001</v>
      </c>
      <c r="I46" s="93" t="s">
        <v>67</v>
      </c>
      <c r="J46" s="93">
        <f>J39+J45</f>
        <v>6.306</v>
      </c>
      <c r="K46" s="93">
        <f>K39+K45</f>
        <v>5.1110000000000007</v>
      </c>
    </row>
    <row r="47" spans="1:11" ht="15" customHeight="1" x14ac:dyDescent="0.35">
      <c r="A47" s="221" t="s">
        <v>280</v>
      </c>
      <c r="B47" s="94"/>
      <c r="C47" s="94"/>
      <c r="D47" s="94"/>
      <c r="E47" s="113"/>
      <c r="F47" s="48"/>
      <c r="G47" s="116">
        <v>75.979017800000008</v>
      </c>
      <c r="H47" s="90">
        <v>72.706999999999994</v>
      </c>
      <c r="I47" s="90">
        <v>0</v>
      </c>
      <c r="J47" s="90">
        <v>3.8650000000000002</v>
      </c>
      <c r="K47" s="90">
        <v>3.028</v>
      </c>
    </row>
    <row r="48" spans="1:11" ht="15" customHeight="1" x14ac:dyDescent="0.35">
      <c r="A48" s="221" t="s">
        <v>275</v>
      </c>
      <c r="B48" s="94"/>
      <c r="C48" s="94"/>
      <c r="D48" s="94"/>
      <c r="E48" s="113"/>
      <c r="F48" s="48"/>
      <c r="G48" s="116">
        <v>0</v>
      </c>
      <c r="H48" s="90">
        <v>0</v>
      </c>
      <c r="I48" s="90">
        <v>0</v>
      </c>
      <c r="J48" s="90">
        <v>0</v>
      </c>
      <c r="K48" s="90">
        <v>0</v>
      </c>
    </row>
    <row r="49" spans="1:11" ht="15" customHeight="1" x14ac:dyDescent="0.35">
      <c r="A49" s="221" t="s">
        <v>28</v>
      </c>
      <c r="B49" s="94"/>
      <c r="C49" s="94"/>
      <c r="D49" s="94"/>
      <c r="E49" s="113"/>
      <c r="F49" s="48"/>
      <c r="G49" s="116">
        <v>0</v>
      </c>
      <c r="H49" s="90">
        <v>0</v>
      </c>
      <c r="I49" s="90">
        <v>0</v>
      </c>
      <c r="J49" s="90">
        <v>0</v>
      </c>
      <c r="K49" s="90">
        <v>0</v>
      </c>
    </row>
    <row r="50" spans="1:11" ht="15" customHeight="1" x14ac:dyDescent="0.35">
      <c r="A50" s="221" t="s">
        <v>29</v>
      </c>
      <c r="B50" s="94"/>
      <c r="C50" s="94"/>
      <c r="D50" s="94"/>
      <c r="E50" s="113"/>
      <c r="F50" s="48"/>
      <c r="G50" s="116">
        <v>9.9511799999999997E-2</v>
      </c>
      <c r="H50" s="90">
        <v>0.127</v>
      </c>
      <c r="I50" s="90">
        <v>0</v>
      </c>
      <c r="J50" s="90">
        <v>0</v>
      </c>
      <c r="K50" s="90">
        <v>0</v>
      </c>
    </row>
    <row r="51" spans="1:11" ht="15" customHeight="1" x14ac:dyDescent="0.35">
      <c r="A51" s="221" t="s">
        <v>30</v>
      </c>
      <c r="B51" s="94"/>
      <c r="C51" s="94"/>
      <c r="D51" s="94"/>
      <c r="E51" s="113"/>
      <c r="F51" s="48"/>
      <c r="G51" s="116">
        <v>26.824909399999999</v>
      </c>
      <c r="H51" s="90">
        <v>27.367000000000001</v>
      </c>
      <c r="I51" s="90">
        <v>0</v>
      </c>
      <c r="J51" s="90">
        <v>0</v>
      </c>
      <c r="K51" s="90">
        <v>0</v>
      </c>
    </row>
    <row r="52" spans="1:11" ht="15" customHeight="1" x14ac:dyDescent="0.35">
      <c r="A52" s="221" t="s">
        <v>31</v>
      </c>
      <c r="B52" s="94"/>
      <c r="C52" s="94"/>
      <c r="D52" s="94"/>
      <c r="E52" s="113"/>
      <c r="F52" s="48"/>
      <c r="G52" s="116">
        <v>4.1141224000000003</v>
      </c>
      <c r="H52" s="90">
        <v>6.0949999999999998</v>
      </c>
      <c r="I52" s="90">
        <v>0</v>
      </c>
      <c r="J52" s="90">
        <v>2.4409999999999998</v>
      </c>
      <c r="K52" s="90">
        <v>2.0830000000000002</v>
      </c>
    </row>
    <row r="53" spans="1:11" ht="15" customHeight="1" x14ac:dyDescent="0.35">
      <c r="A53" s="221" t="s">
        <v>32</v>
      </c>
      <c r="B53" s="94"/>
      <c r="C53" s="94"/>
      <c r="D53" s="94"/>
      <c r="E53" s="113"/>
      <c r="F53" s="48"/>
      <c r="G53" s="116">
        <v>0</v>
      </c>
      <c r="H53" s="90">
        <v>0</v>
      </c>
      <c r="I53" s="90">
        <v>0</v>
      </c>
      <c r="J53" s="90">
        <v>0</v>
      </c>
      <c r="K53" s="90">
        <v>0</v>
      </c>
    </row>
    <row r="54" spans="1:11" ht="15" customHeight="1" x14ac:dyDescent="0.35">
      <c r="A54" s="223" t="s">
        <v>278</v>
      </c>
      <c r="B54" s="98"/>
      <c r="C54" s="98"/>
      <c r="D54" s="98"/>
      <c r="E54" s="114"/>
      <c r="F54" s="52"/>
      <c r="G54" s="117">
        <v>0</v>
      </c>
      <c r="H54" s="91">
        <v>0</v>
      </c>
      <c r="I54" s="91">
        <v>0</v>
      </c>
      <c r="J54" s="91">
        <v>0</v>
      </c>
      <c r="K54" s="91">
        <v>0</v>
      </c>
    </row>
    <row r="55" spans="1:11" ht="15" customHeight="1" x14ac:dyDescent="0.35">
      <c r="A55" s="218" t="s">
        <v>261</v>
      </c>
      <c r="B55" s="110"/>
      <c r="C55" s="110"/>
      <c r="D55" s="110"/>
      <c r="E55" s="118"/>
      <c r="F55" s="43"/>
      <c r="G55" s="115">
        <f>SUM(G47:G54)</f>
        <v>107.01756140000001</v>
      </c>
      <c r="H55" s="89">
        <f>SUM(H47:H54)</f>
        <v>106.29599999999999</v>
      </c>
      <c r="I55" s="93" t="s">
        <v>67</v>
      </c>
      <c r="J55" s="93">
        <f>SUM(J47:J54)</f>
        <v>6.306</v>
      </c>
      <c r="K55" s="93">
        <f>SUM(K47:K54)</f>
        <v>5.1110000000000007</v>
      </c>
    </row>
    <row r="56" spans="1:11" ht="16.5" x14ac:dyDescent="0.35">
      <c r="A56" s="221"/>
      <c r="B56" s="110"/>
      <c r="C56" s="110"/>
      <c r="D56" s="110"/>
      <c r="E56" s="49"/>
      <c r="F56" s="49"/>
      <c r="G56" s="49"/>
      <c r="H56" s="49"/>
      <c r="I56" s="49"/>
      <c r="J56" s="49"/>
      <c r="K56" s="49"/>
    </row>
    <row r="57" spans="1:11" ht="16.5" x14ac:dyDescent="0.35">
      <c r="A57" s="108"/>
      <c r="B57" s="99"/>
      <c r="C57" s="101"/>
      <c r="D57" s="101"/>
      <c r="E57" s="102">
        <v>2015</v>
      </c>
      <c r="F57" s="102">
        <v>2014</v>
      </c>
      <c r="G57" s="102">
        <v>2015</v>
      </c>
      <c r="H57" s="102">
        <v>2014</v>
      </c>
      <c r="I57" s="102">
        <v>2013</v>
      </c>
      <c r="J57" s="102" t="str">
        <f>J30</f>
        <v>2012/2013</v>
      </c>
      <c r="K57" s="102" t="str">
        <f>K30</f>
        <v>2011/2012</v>
      </c>
    </row>
    <row r="58" spans="1:11" ht="16.5" x14ac:dyDescent="0.35">
      <c r="A58" s="103"/>
      <c r="B58" s="103"/>
      <c r="C58" s="101"/>
      <c r="D58" s="101"/>
      <c r="E58" s="105" t="s">
        <v>201</v>
      </c>
      <c r="F58" s="105" t="s">
        <v>201</v>
      </c>
      <c r="G58" s="105">
        <v>0</v>
      </c>
      <c r="H58" s="105"/>
      <c r="I58" s="105"/>
      <c r="J58" s="105"/>
      <c r="K58" s="105"/>
    </row>
    <row r="59" spans="1:11" ht="16.5" x14ac:dyDescent="0.35">
      <c r="A59" s="100" t="s">
        <v>277</v>
      </c>
      <c r="B59" s="106"/>
      <c r="C59" s="100"/>
      <c r="D59" s="100"/>
      <c r="E59" s="107"/>
      <c r="F59" s="107"/>
      <c r="G59" s="107"/>
      <c r="H59" s="107"/>
      <c r="I59" s="107"/>
      <c r="J59" s="107"/>
      <c r="K59" s="107"/>
    </row>
    <row r="60" spans="1:11" ht="3" customHeight="1" x14ac:dyDescent="0.35">
      <c r="A60" s="221"/>
      <c r="B60" s="97"/>
      <c r="C60" s="97"/>
      <c r="D60" s="97"/>
      <c r="E60" s="95"/>
      <c r="F60" s="95"/>
      <c r="G60" s="95"/>
      <c r="H60" s="95"/>
      <c r="I60" s="95"/>
      <c r="J60" s="95"/>
      <c r="K60" s="95"/>
    </row>
    <row r="61" spans="1:11" ht="34.9" customHeight="1" x14ac:dyDescent="0.35">
      <c r="A61" s="231" t="s">
        <v>33</v>
      </c>
      <c r="B61" s="231"/>
      <c r="C61" s="231"/>
      <c r="D61" s="231"/>
      <c r="E61" s="116">
        <v>1.0810666000000007</v>
      </c>
      <c r="F61" s="90"/>
      <c r="G61" s="116">
        <v>7.9679703000000019</v>
      </c>
      <c r="H61" s="90"/>
      <c r="I61" s="90"/>
      <c r="J61" s="90">
        <v>3.8669999999999987</v>
      </c>
      <c r="K61" s="90">
        <v>2.820999999999998</v>
      </c>
    </row>
    <row r="62" spans="1:11" ht="15" customHeight="1" x14ac:dyDescent="0.35">
      <c r="A62" s="232" t="s">
        <v>34</v>
      </c>
      <c r="B62" s="232"/>
      <c r="C62" s="233"/>
      <c r="D62" s="233"/>
      <c r="E62" s="117">
        <v>0.2142035000000001</v>
      </c>
      <c r="F62" s="91">
        <v>0</v>
      </c>
      <c r="G62" s="117">
        <v>-3.0229036000000002</v>
      </c>
      <c r="H62" s="91">
        <v>0</v>
      </c>
      <c r="I62" s="91">
        <v>0</v>
      </c>
      <c r="J62" s="91">
        <v>-1.119</v>
      </c>
      <c r="K62" s="91">
        <v>-0.22799999999999998</v>
      </c>
    </row>
    <row r="63" spans="1:11" ht="15" customHeight="1" x14ac:dyDescent="0.35">
      <c r="A63" s="293" t="s">
        <v>35</v>
      </c>
      <c r="B63" s="234"/>
      <c r="C63" s="235"/>
      <c r="D63" s="235"/>
      <c r="E63" s="249">
        <f>SUM(E61:E62)</f>
        <v>1.2952701000000006</v>
      </c>
      <c r="F63" s="88" t="s">
        <v>67</v>
      </c>
      <c r="G63" s="115">
        <f>SUM(G61:G62)</f>
        <v>4.9450667000000017</v>
      </c>
      <c r="H63" s="89" t="s">
        <v>67</v>
      </c>
      <c r="I63" s="93" t="s">
        <v>67</v>
      </c>
      <c r="J63" s="93">
        <f>SUM(J61:J62)</f>
        <v>2.7479999999999984</v>
      </c>
      <c r="K63" s="93">
        <f>SUM(K61:K62)</f>
        <v>2.5929999999999982</v>
      </c>
    </row>
    <row r="64" spans="1:11" ht="15" customHeight="1" x14ac:dyDescent="0.35">
      <c r="A64" s="231" t="s">
        <v>270</v>
      </c>
      <c r="B64" s="231"/>
      <c r="C64" s="94"/>
      <c r="D64" s="94"/>
      <c r="E64" s="116">
        <v>-7.499999999999998E-3</v>
      </c>
      <c r="F64" s="90">
        <v>0</v>
      </c>
      <c r="G64" s="116">
        <v>-4.1500999999999996E-2</v>
      </c>
      <c r="H64" s="90">
        <v>0</v>
      </c>
      <c r="I64" s="90">
        <v>0</v>
      </c>
      <c r="J64" s="90">
        <v>-5.7999999999999996E-2</v>
      </c>
      <c r="K64" s="90">
        <v>-9.8999999999999991E-2</v>
      </c>
    </row>
    <row r="65" spans="1:12" ht="15" customHeight="1" x14ac:dyDescent="0.35">
      <c r="A65" s="232" t="s">
        <v>271</v>
      </c>
      <c r="B65" s="232"/>
      <c r="C65" s="98"/>
      <c r="D65" s="98"/>
      <c r="E65" s="117">
        <v>0</v>
      </c>
      <c r="F65" s="91">
        <v>0</v>
      </c>
      <c r="G65" s="117">
        <v>1.9577600000000001E-2</v>
      </c>
      <c r="H65" s="91">
        <v>0</v>
      </c>
      <c r="I65" s="91">
        <v>0</v>
      </c>
      <c r="J65" s="91">
        <v>0.25</v>
      </c>
      <c r="K65" s="91">
        <v>0.25</v>
      </c>
    </row>
    <row r="66" spans="1:12" ht="15" customHeight="1" x14ac:dyDescent="0.35">
      <c r="A66" s="236" t="s">
        <v>276</v>
      </c>
      <c r="B66" s="236"/>
      <c r="C66" s="237"/>
      <c r="D66" s="237"/>
      <c r="E66" s="249">
        <f>SUM(E63:E65)</f>
        <v>1.2877701000000006</v>
      </c>
      <c r="F66" s="88" t="s">
        <v>67</v>
      </c>
      <c r="G66" s="115">
        <f>SUM(G63:G65)</f>
        <v>4.9231433000000013</v>
      </c>
      <c r="H66" s="89" t="s">
        <v>67</v>
      </c>
      <c r="I66" s="93" t="s">
        <v>67</v>
      </c>
      <c r="J66" s="93">
        <f>SUM(J63:J65)</f>
        <v>2.9399999999999986</v>
      </c>
      <c r="K66" s="93">
        <f>SUM(K63:K65)</f>
        <v>2.743999999999998</v>
      </c>
    </row>
    <row r="67" spans="1:12" ht="15" customHeight="1" x14ac:dyDescent="0.35">
      <c r="A67" s="232" t="s">
        <v>36</v>
      </c>
      <c r="B67" s="232"/>
      <c r="C67" s="238"/>
      <c r="D67" s="238"/>
      <c r="E67" s="117">
        <v>0</v>
      </c>
      <c r="F67" s="91">
        <v>0</v>
      </c>
      <c r="G67" s="117">
        <v>-0.91900000000000004</v>
      </c>
      <c r="H67" s="91">
        <v>0</v>
      </c>
      <c r="I67" s="91">
        <v>0</v>
      </c>
      <c r="J67" s="91">
        <v>0</v>
      </c>
      <c r="K67" s="91">
        <v>0</v>
      </c>
    </row>
    <row r="68" spans="1:12" ht="15" customHeight="1" x14ac:dyDescent="0.35">
      <c r="A68" s="293" t="s">
        <v>37</v>
      </c>
      <c r="B68" s="234"/>
      <c r="C68" s="110"/>
      <c r="D68" s="110"/>
      <c r="E68" s="249">
        <f>SUM(E66:E67)</f>
        <v>1.2877701000000006</v>
      </c>
      <c r="F68" s="88" t="s">
        <v>67</v>
      </c>
      <c r="G68" s="115">
        <f>SUM(G66:G67)</f>
        <v>4.0041433000000008</v>
      </c>
      <c r="H68" s="89" t="s">
        <v>67</v>
      </c>
      <c r="I68" s="93" t="s">
        <v>67</v>
      </c>
      <c r="J68" s="93">
        <f>SUM(J66:J67)</f>
        <v>2.9399999999999986</v>
      </c>
      <c r="K68" s="93">
        <f>SUM(K66:K67)</f>
        <v>2.743999999999998</v>
      </c>
    </row>
    <row r="69" spans="1:12" ht="15" customHeight="1" x14ac:dyDescent="0.35">
      <c r="A69" s="231" t="s">
        <v>38</v>
      </c>
      <c r="B69" s="231"/>
      <c r="C69" s="94"/>
      <c r="D69" s="94"/>
      <c r="E69" s="116">
        <v>-1.2487167000000001</v>
      </c>
      <c r="F69" s="90">
        <v>0</v>
      </c>
      <c r="G69" s="116">
        <v>-1.7629980000000001</v>
      </c>
      <c r="H69" s="90">
        <v>0</v>
      </c>
      <c r="I69" s="90">
        <v>0</v>
      </c>
      <c r="J69" s="90">
        <v>0</v>
      </c>
      <c r="K69" s="90">
        <v>0</v>
      </c>
    </row>
    <row r="70" spans="1:12" ht="15" customHeight="1" x14ac:dyDescent="0.35">
      <c r="A70" s="231" t="s">
        <v>39</v>
      </c>
      <c r="B70" s="231"/>
      <c r="C70" s="94"/>
      <c r="D70" s="94"/>
      <c r="E70" s="116">
        <v>0</v>
      </c>
      <c r="F70" s="90">
        <v>0</v>
      </c>
      <c r="G70" s="116">
        <v>0.17998210000000001</v>
      </c>
      <c r="H70" s="90">
        <v>0</v>
      </c>
      <c r="I70" s="90">
        <v>0</v>
      </c>
      <c r="J70" s="90">
        <v>0</v>
      </c>
      <c r="K70" s="90">
        <v>0</v>
      </c>
    </row>
    <row r="71" spans="1:12" ht="15" customHeight="1" x14ac:dyDescent="0.35">
      <c r="A71" s="231" t="s">
        <v>40</v>
      </c>
      <c r="B71" s="231"/>
      <c r="C71" s="94"/>
      <c r="D71" s="94"/>
      <c r="E71" s="116">
        <v>0</v>
      </c>
      <c r="F71" s="90">
        <v>0</v>
      </c>
      <c r="G71" s="116">
        <v>0</v>
      </c>
      <c r="H71" s="90">
        <v>0</v>
      </c>
      <c r="I71" s="90">
        <v>0</v>
      </c>
      <c r="J71" s="90">
        <v>-2.8039999999999998</v>
      </c>
      <c r="K71" s="90">
        <v>-2.173</v>
      </c>
    </row>
    <row r="72" spans="1:12" ht="15" customHeight="1" x14ac:dyDescent="0.35">
      <c r="A72" s="232" t="s">
        <v>41</v>
      </c>
      <c r="B72" s="232"/>
      <c r="C72" s="98"/>
      <c r="D72" s="98"/>
      <c r="E72" s="117">
        <v>0</v>
      </c>
      <c r="F72" s="91">
        <v>0</v>
      </c>
      <c r="G72" s="117">
        <v>-2.8620000000000001</v>
      </c>
      <c r="H72" s="91">
        <v>0</v>
      </c>
      <c r="I72" s="91">
        <v>0</v>
      </c>
      <c r="J72" s="91">
        <v>0</v>
      </c>
      <c r="K72" s="91">
        <v>0</v>
      </c>
    </row>
    <row r="73" spans="1:12" ht="15" customHeight="1" x14ac:dyDescent="0.35">
      <c r="A73" s="317" t="s">
        <v>42</v>
      </c>
      <c r="B73" s="316"/>
      <c r="C73" s="240"/>
      <c r="D73" s="240"/>
      <c r="E73" s="122">
        <f>SUM(E69:E72)</f>
        <v>-1.2487167000000001</v>
      </c>
      <c r="F73" s="92" t="s">
        <v>67</v>
      </c>
      <c r="G73" s="122">
        <f>SUM(G69:G72)</f>
        <v>-4.4450159000000005</v>
      </c>
      <c r="H73" s="306" t="s">
        <v>67</v>
      </c>
      <c r="I73" s="282" t="s">
        <v>67</v>
      </c>
      <c r="J73" s="282">
        <f>SUM(J69:J72)</f>
        <v>-2.8039999999999998</v>
      </c>
      <c r="K73" s="282">
        <f>SUM(K69:K72)</f>
        <v>-2.173</v>
      </c>
    </row>
    <row r="74" spans="1:12" ht="15" customHeight="1" x14ac:dyDescent="0.35">
      <c r="A74" s="234" t="s">
        <v>43</v>
      </c>
      <c r="B74" s="234"/>
      <c r="C74" s="110"/>
      <c r="D74" s="110"/>
      <c r="E74" s="249">
        <f>SUM(E73+E68)</f>
        <v>3.905340000000046E-2</v>
      </c>
      <c r="F74" s="88" t="s">
        <v>67</v>
      </c>
      <c r="G74" s="115">
        <f>SUM(G73+G68)</f>
        <v>-0.44087259999999961</v>
      </c>
      <c r="H74" s="89" t="s">
        <v>67</v>
      </c>
      <c r="I74" s="93" t="s">
        <v>67</v>
      </c>
      <c r="J74" s="307">
        <f>SUM(J73+J68)</f>
        <v>0.13599999999999879</v>
      </c>
      <c r="K74" s="307">
        <f>SUM(K73+K68)</f>
        <v>0.57099999999999795</v>
      </c>
    </row>
    <row r="75" spans="1:12" ht="15" customHeight="1" x14ac:dyDescent="0.35">
      <c r="A75" s="232" t="s">
        <v>234</v>
      </c>
      <c r="B75" s="232"/>
      <c r="C75" s="98"/>
      <c r="D75" s="98"/>
      <c r="E75" s="117">
        <v>0</v>
      </c>
      <c r="F75" s="91">
        <v>0</v>
      </c>
      <c r="G75" s="117">
        <v>0</v>
      </c>
      <c r="H75" s="91">
        <v>1.3</v>
      </c>
      <c r="I75" s="91">
        <v>0</v>
      </c>
      <c r="J75" s="91">
        <v>0</v>
      </c>
      <c r="K75" s="91">
        <v>0</v>
      </c>
      <c r="L75" s="286"/>
    </row>
    <row r="76" spans="1:12" ht="15" customHeight="1" x14ac:dyDescent="0.35">
      <c r="A76" s="293" t="s">
        <v>235</v>
      </c>
      <c r="B76" s="237"/>
      <c r="C76" s="110"/>
      <c r="D76" s="110"/>
      <c r="E76" s="249">
        <f>SUM(E74:E75)</f>
        <v>3.905340000000046E-2</v>
      </c>
      <c r="F76" s="88" t="s">
        <v>67</v>
      </c>
      <c r="G76" s="115">
        <f>SUM(G74:G75)</f>
        <v>-0.44087259999999961</v>
      </c>
      <c r="H76" s="89" t="s">
        <v>67</v>
      </c>
      <c r="I76" s="93" t="s">
        <v>67</v>
      </c>
      <c r="J76" s="93">
        <f>SUM(J74:J75)</f>
        <v>0.13599999999999879</v>
      </c>
      <c r="K76" s="93">
        <f>SUM(K74:K75)</f>
        <v>0.57099999999999795</v>
      </c>
    </row>
    <row r="77" spans="1:12" ht="16.5" x14ac:dyDescent="0.35">
      <c r="A77" s="221"/>
      <c r="B77" s="110"/>
      <c r="C77" s="110"/>
      <c r="D77" s="110"/>
      <c r="E77" s="111"/>
      <c r="F77" s="111"/>
      <c r="G77" s="111"/>
      <c r="H77" s="111"/>
      <c r="I77" s="111"/>
      <c r="J77" s="111"/>
      <c r="K77" s="111"/>
    </row>
    <row r="78" spans="1:12" ht="16.5" x14ac:dyDescent="0.35">
      <c r="A78" s="108"/>
      <c r="B78" s="99"/>
      <c r="C78" s="101"/>
      <c r="D78" s="101"/>
      <c r="E78" s="102">
        <v>2015</v>
      </c>
      <c r="F78" s="102">
        <v>2014</v>
      </c>
      <c r="G78" s="102">
        <v>2015</v>
      </c>
      <c r="H78" s="102">
        <v>2014</v>
      </c>
      <c r="I78" s="102">
        <v>2013</v>
      </c>
      <c r="J78" s="102" t="str">
        <f>J57</f>
        <v>2012/2013</v>
      </c>
      <c r="K78" s="102" t="str">
        <f>K57</f>
        <v>2011/2012</v>
      </c>
    </row>
    <row r="79" spans="1:12" ht="16.5" x14ac:dyDescent="0.35">
      <c r="A79" s="103"/>
      <c r="B79" s="103"/>
      <c r="C79" s="101"/>
      <c r="D79" s="101"/>
      <c r="E79" s="102" t="s">
        <v>201</v>
      </c>
      <c r="F79" s="102" t="s">
        <v>201</v>
      </c>
      <c r="G79" s="105">
        <v>0</v>
      </c>
      <c r="H79" s="102"/>
      <c r="I79" s="102"/>
      <c r="J79" s="102"/>
      <c r="K79" s="102"/>
    </row>
    <row r="80" spans="1:12" ht="16.5" x14ac:dyDescent="0.35">
      <c r="A80" s="100" t="s">
        <v>204</v>
      </c>
      <c r="B80" s="106"/>
      <c r="C80" s="100"/>
      <c r="D80" s="100"/>
      <c r="E80" s="104"/>
      <c r="F80" s="104"/>
      <c r="G80" s="104"/>
      <c r="H80" s="104"/>
      <c r="I80" s="104"/>
      <c r="J80" s="104"/>
      <c r="K80" s="104"/>
    </row>
    <row r="81" spans="1:11" ht="1.5" customHeight="1" x14ac:dyDescent="0.35">
      <c r="A81" s="221" t="s">
        <v>46</v>
      </c>
      <c r="B81" s="97"/>
      <c r="C81" s="97"/>
      <c r="D81" s="97"/>
      <c r="E81" s="97"/>
      <c r="F81" s="97"/>
      <c r="G81" s="97"/>
      <c r="H81" s="97"/>
      <c r="I81" s="97"/>
      <c r="J81" s="97"/>
      <c r="K81" s="97"/>
    </row>
    <row r="82" spans="1:11" ht="15" customHeight="1" x14ac:dyDescent="0.35">
      <c r="A82" s="257" t="s">
        <v>44</v>
      </c>
      <c r="B82" s="231"/>
      <c r="C82" s="222"/>
      <c r="D82" s="222"/>
      <c r="E82" s="116">
        <v>24.480406749892047</v>
      </c>
      <c r="F82" s="90">
        <v>11.131700860357403</v>
      </c>
      <c r="G82" s="116">
        <v>32.080415965830703</v>
      </c>
      <c r="H82" s="90">
        <v>25.270083361369661</v>
      </c>
      <c r="I82" s="90">
        <v>26.47193062528525</v>
      </c>
      <c r="J82" s="90">
        <v>25.666045389759901</v>
      </c>
      <c r="K82" s="90">
        <v>24.595088819226742</v>
      </c>
    </row>
    <row r="83" spans="1:11" ht="15" customHeight="1" x14ac:dyDescent="0.35">
      <c r="A83" s="221" t="s">
        <v>228</v>
      </c>
      <c r="B83" s="231"/>
      <c r="C83" s="222"/>
      <c r="D83" s="222"/>
      <c r="E83" s="116">
        <v>24.480406749892047</v>
      </c>
      <c r="F83" s="90">
        <v>29.728656518861719</v>
      </c>
      <c r="G83" s="116">
        <v>32.080415965830703</v>
      </c>
      <c r="H83" s="90">
        <v>30.522223468281556</v>
      </c>
      <c r="I83" s="90">
        <v>26.47193062528525</v>
      </c>
      <c r="J83" s="90">
        <v>25.666045389759901</v>
      </c>
      <c r="K83" s="90">
        <v>24.595088819226742</v>
      </c>
    </row>
    <row r="84" spans="1:11" ht="15" customHeight="1" x14ac:dyDescent="0.35">
      <c r="A84" s="221" t="s">
        <v>45</v>
      </c>
      <c r="B84" s="231"/>
      <c r="C84" s="222"/>
      <c r="D84" s="222"/>
      <c r="E84" s="116">
        <v>17.302012732595546</v>
      </c>
      <c r="F84" s="90">
        <v>7.2137657180675152</v>
      </c>
      <c r="G84" s="116">
        <v>25.178802625693734</v>
      </c>
      <c r="H84" s="90">
        <v>20.821651527045709</v>
      </c>
      <c r="I84" s="90">
        <v>19.777879202799326</v>
      </c>
      <c r="J84" s="90">
        <v>25.687972809998904</v>
      </c>
      <c r="K84" s="90">
        <v>24.510188087774274</v>
      </c>
    </row>
    <row r="85" spans="1:11" ht="15" customHeight="1" x14ac:dyDescent="0.35">
      <c r="A85" s="221" t="s">
        <v>46</v>
      </c>
      <c r="B85" s="231"/>
      <c r="C85" s="229"/>
      <c r="D85" s="229"/>
      <c r="E85" s="123" t="s">
        <v>67</v>
      </c>
      <c r="F85" s="76" t="s">
        <v>67</v>
      </c>
      <c r="G85" s="116">
        <v>8.0088469488891008</v>
      </c>
      <c r="H85" s="90">
        <v>10.967307136864402</v>
      </c>
      <c r="I85" s="90" t="s">
        <v>67</v>
      </c>
      <c r="J85" s="90">
        <v>105.64340635427246</v>
      </c>
      <c r="K85" s="90">
        <v>103.7</v>
      </c>
    </row>
    <row r="86" spans="1:11" ht="15" customHeight="1" x14ac:dyDescent="0.35">
      <c r="A86" s="221" t="s">
        <v>47</v>
      </c>
      <c r="B86" s="231"/>
      <c r="C86" s="229"/>
      <c r="D86" s="229"/>
      <c r="E86" s="123" t="s">
        <v>67</v>
      </c>
      <c r="F86" s="76" t="s">
        <v>67</v>
      </c>
      <c r="G86" s="116">
        <v>10.042628728119221</v>
      </c>
      <c r="H86" s="90">
        <v>13.723844355177164</v>
      </c>
      <c r="I86" s="90" t="s">
        <v>67</v>
      </c>
      <c r="J86" s="90">
        <v>137.7629479181779</v>
      </c>
      <c r="K86" s="90">
        <v>142.5</v>
      </c>
    </row>
    <row r="87" spans="1:11" ht="15" customHeight="1" x14ac:dyDescent="0.35">
      <c r="A87" s="221" t="s">
        <v>48</v>
      </c>
      <c r="B87" s="231"/>
      <c r="C87" s="222"/>
      <c r="D87" s="222"/>
      <c r="E87" s="124" t="s">
        <v>67</v>
      </c>
      <c r="F87" s="78" t="s">
        <v>67</v>
      </c>
      <c r="G87" s="113">
        <v>70.996775488102273</v>
      </c>
      <c r="H87" s="48">
        <v>68.400504252276647</v>
      </c>
      <c r="I87" s="48" t="s">
        <v>67</v>
      </c>
      <c r="J87" s="48">
        <v>61.290834126228965</v>
      </c>
      <c r="K87" s="48">
        <v>59.244766190569344</v>
      </c>
    </row>
    <row r="88" spans="1:11" ht="15" customHeight="1" x14ac:dyDescent="0.35">
      <c r="A88" s="221" t="s">
        <v>49</v>
      </c>
      <c r="B88" s="231"/>
      <c r="C88" s="222"/>
      <c r="D88" s="222"/>
      <c r="E88" s="125" t="s">
        <v>67</v>
      </c>
      <c r="F88" s="80" t="s">
        <v>67</v>
      </c>
      <c r="G88" s="116">
        <v>19.868688299999999</v>
      </c>
      <c r="H88" s="90">
        <v>19.917999999999999</v>
      </c>
      <c r="I88" s="90" t="s">
        <v>67</v>
      </c>
      <c r="J88" s="90">
        <v>-2.7429999999999999</v>
      </c>
      <c r="K88" s="90">
        <v>-2.6069999999999998</v>
      </c>
    </row>
    <row r="89" spans="1:11" ht="15" customHeight="1" x14ac:dyDescent="0.35">
      <c r="A89" s="221" t="s">
        <v>50</v>
      </c>
      <c r="B89" s="231"/>
      <c r="C89" s="94"/>
      <c r="D89" s="94"/>
      <c r="E89" s="126" t="s">
        <v>67</v>
      </c>
      <c r="F89" s="82" t="s">
        <v>67</v>
      </c>
      <c r="G89" s="116">
        <v>0.35305680669117567</v>
      </c>
      <c r="H89" s="90">
        <v>0.37640117182664667</v>
      </c>
      <c r="I89" s="90" t="s">
        <v>67</v>
      </c>
      <c r="J89" s="295" t="s">
        <v>240</v>
      </c>
      <c r="K89" s="295" t="s">
        <v>240</v>
      </c>
    </row>
    <row r="90" spans="1:11" ht="15" customHeight="1" x14ac:dyDescent="0.35">
      <c r="A90" s="223" t="s">
        <v>51</v>
      </c>
      <c r="B90" s="232"/>
      <c r="C90" s="98"/>
      <c r="D90" s="98"/>
      <c r="E90" s="127" t="s">
        <v>67</v>
      </c>
      <c r="F90" s="84" t="s">
        <v>67</v>
      </c>
      <c r="G90" s="128">
        <v>74</v>
      </c>
      <c r="H90" s="48">
        <v>70</v>
      </c>
      <c r="I90" s="48" t="s">
        <v>67</v>
      </c>
      <c r="J90" s="48">
        <v>52</v>
      </c>
      <c r="K90" s="48">
        <v>41</v>
      </c>
    </row>
    <row r="91" spans="1:11" ht="16.5" x14ac:dyDescent="0.35">
      <c r="A91" s="225" t="s">
        <v>242</v>
      </c>
      <c r="B91" s="96"/>
      <c r="C91" s="96"/>
      <c r="D91" s="96"/>
      <c r="E91" s="96"/>
      <c r="F91" s="96"/>
      <c r="G91" s="96"/>
      <c r="H91" s="96"/>
      <c r="I91" s="96"/>
      <c r="J91" s="96"/>
      <c r="K91" s="96"/>
    </row>
    <row r="92" spans="1:11" ht="16.5" x14ac:dyDescent="0.35">
      <c r="A92" s="225" t="s">
        <v>266</v>
      </c>
      <c r="B92" s="241"/>
      <c r="C92" s="241"/>
      <c r="D92" s="241"/>
      <c r="E92" s="241"/>
      <c r="F92" s="241"/>
      <c r="G92" s="241"/>
      <c r="H92" s="241"/>
      <c r="I92" s="241"/>
      <c r="J92" s="241"/>
      <c r="K92" s="241"/>
    </row>
    <row r="93" spans="1:11" ht="16.5" x14ac:dyDescent="0.35">
      <c r="A93" s="225" t="s">
        <v>267</v>
      </c>
      <c r="B93" s="241"/>
      <c r="C93" s="241"/>
      <c r="D93" s="241"/>
      <c r="E93" s="241"/>
      <c r="F93" s="241"/>
      <c r="G93" s="241"/>
      <c r="H93" s="241"/>
      <c r="I93" s="241"/>
      <c r="J93" s="241"/>
      <c r="K93" s="241"/>
    </row>
    <row r="94" spans="1:11" ht="16.5" x14ac:dyDescent="0.35">
      <c r="A94" s="242"/>
      <c r="B94" s="242"/>
      <c r="C94" s="242"/>
      <c r="D94" s="242"/>
      <c r="E94" s="242"/>
      <c r="F94" s="242"/>
      <c r="G94" s="242"/>
      <c r="H94" s="242"/>
      <c r="I94" s="242"/>
      <c r="J94" s="242"/>
      <c r="K94" s="242"/>
    </row>
    <row r="95" spans="1:11" ht="16.5" x14ac:dyDescent="0.35">
      <c r="A95" s="242"/>
      <c r="B95" s="242"/>
      <c r="C95" s="242"/>
      <c r="D95" s="242"/>
      <c r="E95" s="242"/>
      <c r="F95" s="242"/>
      <c r="G95" s="213"/>
      <c r="H95" s="213"/>
      <c r="I95" s="213"/>
      <c r="J95" s="242"/>
      <c r="K95" s="242"/>
    </row>
    <row r="96" spans="1:11" x14ac:dyDescent="0.25">
      <c r="A96" s="243"/>
      <c r="B96" s="243"/>
      <c r="C96" s="243"/>
      <c r="D96" s="243"/>
      <c r="E96" s="243"/>
      <c r="F96" s="243"/>
      <c r="G96" s="243"/>
      <c r="H96" s="243"/>
      <c r="I96" s="243"/>
      <c r="J96" s="243"/>
      <c r="K96" s="243"/>
    </row>
    <row r="97" spans="1:11" x14ac:dyDescent="0.25">
      <c r="A97" s="243"/>
      <c r="B97" s="243"/>
      <c r="C97" s="243"/>
      <c r="D97" s="243"/>
      <c r="E97" s="243"/>
      <c r="F97" s="243"/>
      <c r="G97" s="243"/>
      <c r="H97" s="243"/>
      <c r="I97" s="243"/>
      <c r="J97" s="243"/>
      <c r="K97" s="243"/>
    </row>
    <row r="98" spans="1:11" x14ac:dyDescent="0.25">
      <c r="A98" s="243"/>
      <c r="B98" s="243"/>
      <c r="C98" s="243"/>
      <c r="D98" s="243"/>
      <c r="E98" s="243"/>
      <c r="F98" s="243"/>
      <c r="G98" s="243"/>
      <c r="H98" s="243"/>
      <c r="I98" s="243"/>
      <c r="J98" s="243"/>
      <c r="K98" s="243"/>
    </row>
    <row r="99" spans="1:11" x14ac:dyDescent="0.25">
      <c r="A99" s="243"/>
      <c r="B99" s="243"/>
      <c r="C99" s="243"/>
      <c r="D99" s="243"/>
      <c r="E99" s="243"/>
      <c r="F99" s="243"/>
      <c r="G99" s="243"/>
      <c r="H99" s="243"/>
      <c r="I99" s="243"/>
      <c r="J99" s="243"/>
      <c r="K99" s="243"/>
    </row>
    <row r="100" spans="1:11" x14ac:dyDescent="0.25">
      <c r="A100" s="243"/>
      <c r="B100" s="243"/>
      <c r="C100" s="243"/>
      <c r="D100" s="243"/>
      <c r="E100" s="243"/>
      <c r="F100" s="243"/>
      <c r="G100" s="243"/>
      <c r="H100" s="243"/>
      <c r="I100" s="243"/>
      <c r="J100" s="243"/>
      <c r="K100" s="243"/>
    </row>
    <row r="101" spans="1:11" x14ac:dyDescent="0.25">
      <c r="A101" s="213"/>
      <c r="B101" s="213"/>
      <c r="C101" s="213"/>
      <c r="D101" s="213"/>
      <c r="E101" s="213"/>
      <c r="F101" s="213"/>
      <c r="G101" s="213"/>
      <c r="H101" s="213"/>
      <c r="I101" s="213"/>
      <c r="J101" s="213"/>
      <c r="K101" s="213"/>
    </row>
    <row r="102" spans="1:11" x14ac:dyDescent="0.25">
      <c r="A102" s="213"/>
      <c r="B102" s="213"/>
      <c r="C102" s="213"/>
      <c r="D102" s="213"/>
      <c r="E102" s="213"/>
      <c r="F102" s="213"/>
      <c r="G102" s="213"/>
      <c r="H102" s="213"/>
      <c r="I102" s="213"/>
      <c r="J102" s="213"/>
      <c r="K102" s="213"/>
    </row>
    <row r="103" spans="1:11" x14ac:dyDescent="0.25">
      <c r="A103" s="213"/>
      <c r="B103" s="213"/>
      <c r="C103" s="213"/>
      <c r="D103" s="213"/>
      <c r="E103" s="213"/>
      <c r="F103" s="213"/>
      <c r="G103" s="213"/>
      <c r="H103" s="213"/>
      <c r="I103" s="213"/>
      <c r="J103" s="213"/>
      <c r="K103" s="213"/>
    </row>
    <row r="104" spans="1:11" x14ac:dyDescent="0.25">
      <c r="A104" s="213"/>
      <c r="B104" s="213"/>
      <c r="C104" s="213"/>
      <c r="D104" s="213"/>
      <c r="E104" s="213"/>
      <c r="F104" s="213"/>
      <c r="G104" s="213"/>
      <c r="H104" s="213"/>
      <c r="I104" s="213"/>
      <c r="J104" s="213"/>
      <c r="K104" s="213"/>
    </row>
    <row r="105" spans="1:11" x14ac:dyDescent="0.25">
      <c r="A105" s="213"/>
      <c r="B105" s="213"/>
      <c r="C105" s="213"/>
      <c r="D105" s="213"/>
      <c r="E105" s="213"/>
      <c r="F105" s="213"/>
      <c r="G105" s="213"/>
      <c r="H105" s="213"/>
      <c r="I105" s="213"/>
      <c r="J105" s="213"/>
      <c r="K105" s="213"/>
    </row>
    <row r="106" spans="1:11" x14ac:dyDescent="0.25">
      <c r="A106" s="213"/>
      <c r="B106" s="213"/>
      <c r="C106" s="213"/>
      <c r="D106" s="213"/>
      <c r="E106" s="213"/>
      <c r="F106" s="213"/>
      <c r="G106" s="213"/>
      <c r="H106" s="213"/>
      <c r="I106" s="213"/>
      <c r="J106" s="213"/>
      <c r="K106" s="213"/>
    </row>
    <row r="107" spans="1:11" x14ac:dyDescent="0.25">
      <c r="A107" s="213"/>
      <c r="B107" s="213"/>
      <c r="C107" s="213"/>
      <c r="D107" s="213"/>
      <c r="E107" s="213"/>
      <c r="F107" s="213"/>
      <c r="G107" s="213"/>
      <c r="H107" s="213"/>
      <c r="I107" s="213"/>
      <c r="J107" s="213"/>
      <c r="K107" s="213"/>
    </row>
    <row r="108" spans="1:11" x14ac:dyDescent="0.25">
      <c r="A108" s="213"/>
      <c r="B108" s="213"/>
      <c r="C108" s="213"/>
      <c r="D108" s="213"/>
      <c r="E108" s="213"/>
      <c r="F108" s="213"/>
      <c r="G108" s="213"/>
      <c r="H108" s="213"/>
      <c r="I108" s="213"/>
      <c r="J108" s="213"/>
      <c r="K108" s="213"/>
    </row>
    <row r="109" spans="1:11" x14ac:dyDescent="0.25">
      <c r="A109" s="213"/>
      <c r="B109" s="213"/>
      <c r="C109" s="213"/>
      <c r="D109" s="213"/>
      <c r="E109" s="213"/>
      <c r="F109" s="213"/>
      <c r="G109" s="213"/>
      <c r="H109" s="213"/>
      <c r="I109" s="213"/>
      <c r="J109" s="213"/>
      <c r="K109" s="213"/>
    </row>
    <row r="110" spans="1:11" x14ac:dyDescent="0.25">
      <c r="A110" s="213"/>
      <c r="B110" s="213"/>
      <c r="C110" s="213"/>
      <c r="D110" s="213"/>
      <c r="E110" s="213"/>
      <c r="F110" s="213"/>
      <c r="G110" s="213"/>
      <c r="H110" s="213"/>
      <c r="I110" s="213"/>
      <c r="J110" s="213"/>
      <c r="K110" s="213"/>
    </row>
    <row r="111" spans="1:11" x14ac:dyDescent="0.25">
      <c r="A111" s="213"/>
      <c r="B111" s="213"/>
      <c r="C111" s="213"/>
      <c r="D111" s="213"/>
      <c r="E111" s="213"/>
      <c r="F111" s="213"/>
      <c r="G111" s="213"/>
      <c r="H111" s="213"/>
      <c r="I111" s="213"/>
      <c r="J111" s="213"/>
      <c r="K111" s="213"/>
    </row>
    <row r="112" spans="1:11" x14ac:dyDescent="0.25">
      <c r="A112" s="213"/>
      <c r="B112" s="213"/>
      <c r="C112" s="213"/>
      <c r="D112" s="213"/>
      <c r="E112" s="213"/>
      <c r="F112" s="213"/>
      <c r="G112" s="213"/>
      <c r="H112" s="213"/>
      <c r="I112" s="213"/>
      <c r="J112" s="213"/>
      <c r="K112" s="213"/>
    </row>
    <row r="113" spans="1:11" x14ac:dyDescent="0.25">
      <c r="A113" s="213"/>
      <c r="B113" s="213"/>
      <c r="C113" s="213"/>
      <c r="D113" s="213"/>
      <c r="E113" s="213"/>
      <c r="F113" s="213"/>
      <c r="G113" s="213"/>
      <c r="H113" s="213"/>
      <c r="I113" s="213"/>
      <c r="J113" s="213"/>
      <c r="K113" s="213"/>
    </row>
  </sheetData>
  <mergeCells count="2">
    <mergeCell ref="A1:K1"/>
    <mergeCell ref="A73:B73"/>
  </mergeCells>
  <pageMargins left="0.7" right="0.7" top="0.75" bottom="0.75" header="0.3" footer="0.3"/>
  <pageSetup paperSize="9" scale="53" orientation="portrait" r:id="rId1"/>
  <rowBreaks count="1" manualBreakCount="1">
    <brk id="93" max="16383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11"/>
  <sheetViews>
    <sheetView showZeros="0" zoomScaleNormal="100" workbookViewId="0">
      <selection sqref="A1:K1"/>
    </sheetView>
  </sheetViews>
  <sheetFormatPr defaultColWidth="9.140625" defaultRowHeight="15" x14ac:dyDescent="0.25"/>
  <cols>
    <col min="1" max="1" width="26" style="209" customWidth="1"/>
    <col min="2" max="2" width="16" style="209" customWidth="1"/>
    <col min="3" max="3" width="8.28515625" style="209" customWidth="1"/>
    <col min="4" max="4" width="4.85546875" style="209" customWidth="1"/>
    <col min="5" max="11" width="9.7109375" style="209" customWidth="1"/>
    <col min="12" max="16384" width="9.140625" style="209"/>
  </cols>
  <sheetData>
    <row r="1" spans="1:11" ht="21" x14ac:dyDescent="0.35">
      <c r="A1" s="314" t="s">
        <v>143</v>
      </c>
      <c r="B1" s="314"/>
      <c r="C1" s="314"/>
      <c r="D1" s="314"/>
      <c r="E1" s="314"/>
      <c r="F1" s="314"/>
      <c r="G1" s="314"/>
      <c r="H1" s="314"/>
      <c r="I1" s="314"/>
      <c r="J1" s="314"/>
      <c r="K1" s="314"/>
    </row>
    <row r="2" spans="1:11" ht="15.95" x14ac:dyDescent="0.5">
      <c r="A2" s="218" t="s">
        <v>0</v>
      </c>
      <c r="B2" s="219"/>
      <c r="C2" s="219"/>
      <c r="D2" s="219"/>
      <c r="E2" s="213"/>
      <c r="F2" s="213"/>
      <c r="G2" s="213"/>
      <c r="H2" s="213"/>
      <c r="I2" s="213"/>
      <c r="J2" s="213"/>
      <c r="K2" s="213"/>
    </row>
    <row r="3" spans="1:11" ht="15.95" x14ac:dyDescent="0.5">
      <c r="A3" s="99"/>
      <c r="B3" s="99"/>
      <c r="C3" s="100"/>
      <c r="D3" s="101"/>
      <c r="E3" s="102">
        <v>2015</v>
      </c>
      <c r="F3" s="102">
        <v>2014</v>
      </c>
      <c r="G3" s="102">
        <v>2015</v>
      </c>
      <c r="H3" s="102">
        <v>2014</v>
      </c>
      <c r="I3" s="102">
        <v>2013</v>
      </c>
      <c r="J3" s="102">
        <v>2012</v>
      </c>
      <c r="K3" s="102">
        <v>2011</v>
      </c>
    </row>
    <row r="4" spans="1:11" ht="15.95" x14ac:dyDescent="0.5">
      <c r="A4" s="103"/>
      <c r="B4" s="103"/>
      <c r="C4" s="100"/>
      <c r="D4" s="101"/>
      <c r="E4" s="102" t="s">
        <v>201</v>
      </c>
      <c r="F4" s="102" t="s">
        <v>201</v>
      </c>
      <c r="G4" s="102">
        <v>0</v>
      </c>
      <c r="H4" s="102"/>
      <c r="I4" s="102"/>
      <c r="J4" s="102"/>
      <c r="K4" s="102"/>
    </row>
    <row r="5" spans="1:11" ht="15.95" x14ac:dyDescent="0.5">
      <c r="A5" s="100" t="s">
        <v>1</v>
      </c>
      <c r="B5" s="103"/>
      <c r="C5" s="100"/>
      <c r="D5" s="100" t="s">
        <v>202</v>
      </c>
      <c r="E5" s="104"/>
      <c r="F5" s="104"/>
      <c r="G5" s="104"/>
      <c r="H5" s="104"/>
      <c r="I5" s="104"/>
      <c r="J5" s="104"/>
      <c r="K5" s="104"/>
    </row>
    <row r="6" spans="1:11" ht="3.75" customHeight="1" x14ac:dyDescent="0.5">
      <c r="A6" s="97"/>
      <c r="B6" s="97"/>
      <c r="C6" s="97"/>
      <c r="D6" s="97"/>
      <c r="E6" s="97"/>
      <c r="F6" s="97"/>
      <c r="G6" s="97"/>
      <c r="H6" s="97"/>
      <c r="I6" s="97"/>
      <c r="J6" s="97"/>
      <c r="K6" s="97"/>
    </row>
    <row r="7" spans="1:11" ht="15.95" x14ac:dyDescent="0.5">
      <c r="A7" s="221" t="s">
        <v>2</v>
      </c>
      <c r="B7" s="222"/>
      <c r="C7" s="222"/>
      <c r="D7" s="222"/>
      <c r="E7" s="112">
        <v>278.601</v>
      </c>
      <c r="F7" s="44">
        <v>246.87599999999998</v>
      </c>
      <c r="G7" s="112">
        <v>1263.605</v>
      </c>
      <c r="H7" s="44">
        <v>1020.987</v>
      </c>
      <c r="I7" s="44">
        <v>978.399</v>
      </c>
      <c r="J7" s="44">
        <v>1250.3530000000001</v>
      </c>
      <c r="K7" s="44">
        <v>1048.164</v>
      </c>
    </row>
    <row r="8" spans="1:11" ht="15.95" x14ac:dyDescent="0.5">
      <c r="A8" s="221" t="s">
        <v>3</v>
      </c>
      <c r="B8" s="94"/>
      <c r="C8" s="94"/>
      <c r="D8" s="94"/>
      <c r="E8" s="113">
        <v>-247.61199999999997</v>
      </c>
      <c r="F8" s="48">
        <v>-222.51999999999998</v>
      </c>
      <c r="G8" s="113">
        <v>-1099.3509999999999</v>
      </c>
      <c r="H8" s="48">
        <v>-902.46900000000005</v>
      </c>
      <c r="I8" s="48">
        <v>-868.24099999999999</v>
      </c>
      <c r="J8" s="48">
        <v>-1125.319</v>
      </c>
      <c r="K8" s="48">
        <v>-986.46100000000001</v>
      </c>
    </row>
    <row r="9" spans="1:11" ht="15.95" x14ac:dyDescent="0.5">
      <c r="A9" s="221" t="s">
        <v>4</v>
      </c>
      <c r="B9" s="94"/>
      <c r="C9" s="94"/>
      <c r="D9" s="94"/>
      <c r="E9" s="113">
        <v>0</v>
      </c>
      <c r="F9" s="48">
        <v>1.17</v>
      </c>
      <c r="G9" s="113">
        <v>6.5000000000000002E-2</v>
      </c>
      <c r="H9" s="48">
        <v>1.1819999999999999</v>
      </c>
      <c r="I9" s="48">
        <v>1.9910000000000001</v>
      </c>
      <c r="J9" s="48">
        <v>-1.1220000000000001</v>
      </c>
      <c r="K9" s="48">
        <v>-0.90700000000000325</v>
      </c>
    </row>
    <row r="10" spans="1:11" ht="15.95" x14ac:dyDescent="0.5">
      <c r="A10" s="221" t="s">
        <v>5</v>
      </c>
      <c r="B10" s="94"/>
      <c r="C10" s="94"/>
      <c r="D10" s="94"/>
      <c r="E10" s="113">
        <v>0</v>
      </c>
      <c r="F10" s="48">
        <v>0</v>
      </c>
      <c r="G10" s="113">
        <v>0</v>
      </c>
      <c r="H10" s="48">
        <v>0</v>
      </c>
      <c r="I10" s="48">
        <v>0</v>
      </c>
      <c r="J10" s="48">
        <v>0</v>
      </c>
      <c r="K10" s="48">
        <v>0</v>
      </c>
    </row>
    <row r="11" spans="1:11" ht="15.95" x14ac:dyDescent="0.5">
      <c r="A11" s="223" t="s">
        <v>6</v>
      </c>
      <c r="B11" s="98"/>
      <c r="C11" s="98"/>
      <c r="D11" s="98"/>
      <c r="E11" s="114">
        <v>0</v>
      </c>
      <c r="F11" s="52">
        <v>0</v>
      </c>
      <c r="G11" s="114">
        <v>0</v>
      </c>
      <c r="H11" s="52">
        <v>0</v>
      </c>
      <c r="I11" s="52">
        <v>0</v>
      </c>
      <c r="J11" s="52">
        <v>0</v>
      </c>
      <c r="K11" s="52">
        <v>0</v>
      </c>
    </row>
    <row r="12" spans="1:11" x14ac:dyDescent="0.35">
      <c r="A12" s="224" t="s">
        <v>7</v>
      </c>
      <c r="B12" s="224"/>
      <c r="C12" s="224"/>
      <c r="D12" s="224"/>
      <c r="E12" s="112">
        <f t="shared" ref="E12:K12" si="0">SUM(E7:E11)</f>
        <v>30.989000000000033</v>
      </c>
      <c r="F12" s="43">
        <f t="shared" si="0"/>
        <v>25.525999999999996</v>
      </c>
      <c r="G12" s="112">
        <f t="shared" si="0"/>
        <v>164.31900000000013</v>
      </c>
      <c r="H12" s="44">
        <f t="shared" si="0"/>
        <v>119.69999999999992</v>
      </c>
      <c r="I12" s="45">
        <f t="shared" si="0"/>
        <v>112.14900000000002</v>
      </c>
      <c r="J12" s="45">
        <f t="shared" si="0"/>
        <v>123.91200000000011</v>
      </c>
      <c r="K12" s="45">
        <f t="shared" si="0"/>
        <v>60.795999999999971</v>
      </c>
    </row>
    <row r="13" spans="1:11" ht="15.95" x14ac:dyDescent="0.5">
      <c r="A13" s="223" t="s">
        <v>132</v>
      </c>
      <c r="B13" s="98"/>
      <c r="C13" s="98"/>
      <c r="D13" s="98"/>
      <c r="E13" s="114">
        <v>-3.2439999999999998</v>
      </c>
      <c r="F13" s="52">
        <v>-3.3259999999999996</v>
      </c>
      <c r="G13" s="114">
        <v>-12.597</v>
      </c>
      <c r="H13" s="52">
        <v>-13.466000000000001</v>
      </c>
      <c r="I13" s="52">
        <v>-15.276</v>
      </c>
      <c r="J13" s="52">
        <v>-16.257999999999999</v>
      </c>
      <c r="K13" s="52">
        <v>-15.994</v>
      </c>
    </row>
    <row r="14" spans="1:11" x14ac:dyDescent="0.35">
      <c r="A14" s="224" t="s">
        <v>8</v>
      </c>
      <c r="B14" s="224"/>
      <c r="C14" s="224"/>
      <c r="D14" s="224"/>
      <c r="E14" s="112">
        <f t="shared" ref="E14:K14" si="1">SUM(E12:E13)</f>
        <v>27.745000000000033</v>
      </c>
      <c r="F14" s="43">
        <f t="shared" si="1"/>
        <v>22.199999999999996</v>
      </c>
      <c r="G14" s="112">
        <f t="shared" si="1"/>
        <v>151.72200000000012</v>
      </c>
      <c r="H14" s="44">
        <f t="shared" si="1"/>
        <v>106.23399999999992</v>
      </c>
      <c r="I14" s="45">
        <f t="shared" si="1"/>
        <v>96.873000000000019</v>
      </c>
      <c r="J14" s="45">
        <f t="shared" si="1"/>
        <v>107.65400000000011</v>
      </c>
      <c r="K14" s="45">
        <f t="shared" si="1"/>
        <v>44.801999999999971</v>
      </c>
    </row>
    <row r="15" spans="1:11" ht="16.5" x14ac:dyDescent="0.35">
      <c r="A15" s="221" t="s">
        <v>9</v>
      </c>
      <c r="B15" s="225"/>
      <c r="C15" s="225"/>
      <c r="D15" s="225"/>
      <c r="E15" s="113">
        <v>-0.46599999999999997</v>
      </c>
      <c r="F15" s="48">
        <v>-0.42700000000000005</v>
      </c>
      <c r="G15" s="113">
        <v>-1.919</v>
      </c>
      <c r="H15" s="48">
        <v>-1.661</v>
      </c>
      <c r="I15" s="48">
        <v>-4.907</v>
      </c>
      <c r="J15" s="48">
        <v>-7.6920000000000002</v>
      </c>
      <c r="K15" s="48">
        <v>-7.7220000000000004</v>
      </c>
    </row>
    <row r="16" spans="1:11" ht="16.5" x14ac:dyDescent="0.35">
      <c r="A16" s="223" t="s">
        <v>10</v>
      </c>
      <c r="B16" s="98"/>
      <c r="C16" s="98"/>
      <c r="D16" s="98"/>
      <c r="E16" s="114">
        <v>0</v>
      </c>
      <c r="F16" s="52">
        <v>0</v>
      </c>
      <c r="G16" s="114">
        <v>0</v>
      </c>
      <c r="H16" s="52">
        <v>0</v>
      </c>
      <c r="I16" s="52">
        <v>0</v>
      </c>
      <c r="J16" s="52">
        <v>0</v>
      </c>
      <c r="K16" s="52">
        <v>0</v>
      </c>
    </row>
    <row r="17" spans="1:11" ht="15.75" x14ac:dyDescent="0.25">
      <c r="A17" s="224" t="s">
        <v>11</v>
      </c>
      <c r="B17" s="224"/>
      <c r="C17" s="224"/>
      <c r="D17" s="224"/>
      <c r="E17" s="112">
        <f t="shared" ref="E17:K17" si="2">SUM(E14:E16)</f>
        <v>27.279000000000032</v>
      </c>
      <c r="F17" s="43">
        <f t="shared" si="2"/>
        <v>21.772999999999996</v>
      </c>
      <c r="G17" s="112">
        <f t="shared" si="2"/>
        <v>149.80300000000011</v>
      </c>
      <c r="H17" s="44">
        <f t="shared" si="2"/>
        <v>104.57299999999992</v>
      </c>
      <c r="I17" s="45">
        <f t="shared" si="2"/>
        <v>91.966000000000022</v>
      </c>
      <c r="J17" s="45">
        <f t="shared" si="2"/>
        <v>99.962000000000103</v>
      </c>
      <c r="K17" s="45">
        <f t="shared" si="2"/>
        <v>37.07999999999997</v>
      </c>
    </row>
    <row r="18" spans="1:11" ht="16.5" x14ac:dyDescent="0.35">
      <c r="A18" s="221" t="s">
        <v>12</v>
      </c>
      <c r="B18" s="94"/>
      <c r="C18" s="94"/>
      <c r="D18" s="94"/>
      <c r="E18" s="113">
        <v>0.11500000000000002</v>
      </c>
      <c r="F18" s="48">
        <v>0.60699999999999998</v>
      </c>
      <c r="G18" s="113">
        <v>0.20100000000000001</v>
      </c>
      <c r="H18" s="48">
        <v>0.61399999999999999</v>
      </c>
      <c r="I18" s="48">
        <v>8.125</v>
      </c>
      <c r="J18" s="48">
        <v>1.762</v>
      </c>
      <c r="K18" s="48">
        <v>3.2989999999999999</v>
      </c>
    </row>
    <row r="19" spans="1:11" ht="16.5" x14ac:dyDescent="0.35">
      <c r="A19" s="223" t="s">
        <v>13</v>
      </c>
      <c r="B19" s="98"/>
      <c r="C19" s="98"/>
      <c r="D19" s="98"/>
      <c r="E19" s="114">
        <v>-9.5940000000000012</v>
      </c>
      <c r="F19" s="52">
        <v>-20.466999999999999</v>
      </c>
      <c r="G19" s="114">
        <v>-41.520999999999994</v>
      </c>
      <c r="H19" s="52">
        <v>-58.402000000000001</v>
      </c>
      <c r="I19" s="52">
        <v>-31.757999999999999</v>
      </c>
      <c r="J19" s="52">
        <v>-34.792000000000002</v>
      </c>
      <c r="K19" s="52">
        <v>-33.385999999999996</v>
      </c>
    </row>
    <row r="20" spans="1:11" ht="15.75" x14ac:dyDescent="0.25">
      <c r="A20" s="224" t="s">
        <v>14</v>
      </c>
      <c r="B20" s="224"/>
      <c r="C20" s="224"/>
      <c r="D20" s="224"/>
      <c r="E20" s="112">
        <f t="shared" ref="E20:K20" si="3">SUM(E17:E19)</f>
        <v>17.800000000000029</v>
      </c>
      <c r="F20" s="43">
        <f t="shared" si="3"/>
        <v>1.9129999999999967</v>
      </c>
      <c r="G20" s="112">
        <f t="shared" si="3"/>
        <v>108.48300000000012</v>
      </c>
      <c r="H20" s="44">
        <f t="shared" si="3"/>
        <v>46.784999999999926</v>
      </c>
      <c r="I20" s="45">
        <f t="shared" si="3"/>
        <v>68.333000000000027</v>
      </c>
      <c r="J20" s="45">
        <f t="shared" si="3"/>
        <v>66.932000000000102</v>
      </c>
      <c r="K20" s="45">
        <f t="shared" si="3"/>
        <v>6.9929999999999737</v>
      </c>
    </row>
    <row r="21" spans="1:11" ht="16.5" x14ac:dyDescent="0.35">
      <c r="A21" s="221" t="s">
        <v>15</v>
      </c>
      <c r="B21" s="94"/>
      <c r="C21" s="94"/>
      <c r="D21" s="94"/>
      <c r="E21" s="113">
        <v>-6.5459999999999976</v>
      </c>
      <c r="F21" s="48">
        <v>1.8039999999999998</v>
      </c>
      <c r="G21" s="113">
        <v>-33.439</v>
      </c>
      <c r="H21" s="48">
        <v>-7.0069999999999997</v>
      </c>
      <c r="I21" s="48">
        <v>-15.055999999999999</v>
      </c>
      <c r="J21" s="48">
        <v>-14.268999999999998</v>
      </c>
      <c r="K21" s="48">
        <v>-6.8100000000000005</v>
      </c>
    </row>
    <row r="22" spans="1:11" ht="16.5" x14ac:dyDescent="0.35">
      <c r="A22" s="223" t="s">
        <v>16</v>
      </c>
      <c r="B22" s="226"/>
      <c r="C22" s="226"/>
      <c r="D22" s="226"/>
      <c r="E22" s="114">
        <v>0</v>
      </c>
      <c r="F22" s="52">
        <v>0</v>
      </c>
      <c r="G22" s="114">
        <v>0</v>
      </c>
      <c r="H22" s="52">
        <v>0</v>
      </c>
      <c r="I22" s="52">
        <v>0</v>
      </c>
      <c r="J22" s="52">
        <v>0</v>
      </c>
      <c r="K22" s="52">
        <v>0</v>
      </c>
    </row>
    <row r="23" spans="1:11" ht="16.5" x14ac:dyDescent="0.35">
      <c r="A23" s="227" t="s">
        <v>262</v>
      </c>
      <c r="B23" s="228"/>
      <c r="C23" s="228"/>
      <c r="D23" s="228"/>
      <c r="E23" s="112">
        <f t="shared" ref="E23:K23" si="4">SUM(E20:E22)</f>
        <v>11.254000000000032</v>
      </c>
      <c r="F23" s="43">
        <f t="shared" si="4"/>
        <v>3.7169999999999965</v>
      </c>
      <c r="G23" s="112">
        <f t="shared" si="4"/>
        <v>75.044000000000125</v>
      </c>
      <c r="H23" s="44">
        <f t="shared" si="4"/>
        <v>39.777999999999928</v>
      </c>
      <c r="I23" s="45">
        <f t="shared" si="4"/>
        <v>53.277000000000029</v>
      </c>
      <c r="J23" s="45">
        <f t="shared" si="4"/>
        <v>52.663000000000103</v>
      </c>
      <c r="K23" s="45">
        <f t="shared" si="4"/>
        <v>0.18299999999997318</v>
      </c>
    </row>
    <row r="24" spans="1:11" ht="16.5" x14ac:dyDescent="0.35">
      <c r="A24" s="221" t="s">
        <v>279</v>
      </c>
      <c r="B24" s="94"/>
      <c r="C24" s="94"/>
      <c r="D24" s="94"/>
      <c r="E24" s="113">
        <v>11.254000000000048</v>
      </c>
      <c r="F24" s="48">
        <v>3.7170000000000032</v>
      </c>
      <c r="G24" s="113">
        <v>75.043999999999926</v>
      </c>
      <c r="H24" s="48">
        <v>39.778000000000077</v>
      </c>
      <c r="I24" s="48">
        <v>53.277000000000044</v>
      </c>
      <c r="J24" s="48">
        <v>52.663000000000196</v>
      </c>
      <c r="K24" s="48">
        <v>0.18300000000002148</v>
      </c>
    </row>
    <row r="25" spans="1:11" ht="16.5" x14ac:dyDescent="0.35">
      <c r="A25" s="221" t="s">
        <v>274</v>
      </c>
      <c r="B25" s="94"/>
      <c r="C25" s="94"/>
      <c r="D25" s="94"/>
      <c r="E25" s="113">
        <v>0</v>
      </c>
      <c r="F25" s="48">
        <v>0</v>
      </c>
      <c r="G25" s="113">
        <v>0</v>
      </c>
      <c r="H25" s="48">
        <v>0</v>
      </c>
      <c r="I25" s="48">
        <v>0</v>
      </c>
      <c r="J25" s="48">
        <v>0</v>
      </c>
      <c r="K25" s="48">
        <v>0</v>
      </c>
    </row>
    <row r="26" spans="1:11" ht="16.5" x14ac:dyDescent="0.35">
      <c r="A26" s="259"/>
      <c r="B26" s="259"/>
      <c r="C26" s="259"/>
      <c r="D26" s="259"/>
      <c r="E26" s="260"/>
      <c r="F26" s="261"/>
      <c r="G26" s="260"/>
      <c r="H26" s="261"/>
      <c r="I26" s="261"/>
      <c r="J26" s="261"/>
      <c r="K26" s="261"/>
    </row>
    <row r="27" spans="1:11" ht="16.5" x14ac:dyDescent="0.35">
      <c r="A27" s="257" t="s">
        <v>148</v>
      </c>
      <c r="B27" s="94"/>
      <c r="C27" s="94"/>
      <c r="D27" s="94"/>
      <c r="E27" s="113">
        <v>-0.54899999999999993</v>
      </c>
      <c r="F27" s="48">
        <v>-1.149</v>
      </c>
      <c r="G27" s="113">
        <v>-2.67</v>
      </c>
      <c r="H27" s="48">
        <v>-1.149</v>
      </c>
      <c r="I27" s="48">
        <v>-5.8159999999999998</v>
      </c>
      <c r="J27" s="48">
        <v>-3.3929999999999998</v>
      </c>
      <c r="K27" s="48">
        <v>-57.993000000000002</v>
      </c>
    </row>
    <row r="28" spans="1:11" ht="16.5" x14ac:dyDescent="0.35">
      <c r="A28" s="258" t="s">
        <v>273</v>
      </c>
      <c r="B28" s="259"/>
      <c r="C28" s="259"/>
      <c r="D28" s="259"/>
      <c r="E28" s="276">
        <f t="shared" ref="E28:K28" si="5">E14-E27</f>
        <v>28.294000000000032</v>
      </c>
      <c r="F28" s="277">
        <f t="shared" si="5"/>
        <v>23.348999999999997</v>
      </c>
      <c r="G28" s="276">
        <f t="shared" si="5"/>
        <v>154.39200000000011</v>
      </c>
      <c r="H28" s="277">
        <f t="shared" si="5"/>
        <v>107.38299999999992</v>
      </c>
      <c r="I28" s="277">
        <f t="shared" si="5"/>
        <v>102.68900000000002</v>
      </c>
      <c r="J28" s="277">
        <f t="shared" si="5"/>
        <v>111.04700000000011</v>
      </c>
      <c r="K28" s="277">
        <f t="shared" si="5"/>
        <v>102.79499999999997</v>
      </c>
    </row>
    <row r="29" spans="1:11" ht="16.5" x14ac:dyDescent="0.35">
      <c r="A29" s="221"/>
      <c r="B29" s="94"/>
      <c r="C29" s="94"/>
      <c r="D29" s="94"/>
      <c r="E29" s="49"/>
      <c r="F29" s="49"/>
      <c r="G29" s="49"/>
      <c r="H29" s="49"/>
      <c r="I29" s="49"/>
      <c r="J29" s="49"/>
      <c r="K29" s="49"/>
    </row>
    <row r="30" spans="1:11" ht="16.5" x14ac:dyDescent="0.35">
      <c r="A30" s="99"/>
      <c r="B30" s="99"/>
      <c r="C30" s="100"/>
      <c r="D30" s="101"/>
      <c r="E30" s="102">
        <v>2015</v>
      </c>
      <c r="F30" s="102">
        <v>2014</v>
      </c>
      <c r="G30" s="102">
        <v>2015</v>
      </c>
      <c r="H30" s="102">
        <v>2014</v>
      </c>
      <c r="I30" s="102">
        <v>2013</v>
      </c>
      <c r="J30" s="102">
        <v>2012</v>
      </c>
      <c r="K30" s="102">
        <v>2011</v>
      </c>
    </row>
    <row r="31" spans="1:11" ht="16.5" x14ac:dyDescent="0.35">
      <c r="A31" s="103"/>
      <c r="B31" s="103"/>
      <c r="C31" s="100"/>
      <c r="D31" s="101"/>
      <c r="E31" s="105" t="s">
        <v>201</v>
      </c>
      <c r="F31" s="105" t="s">
        <v>201</v>
      </c>
      <c r="G31" s="105">
        <v>0</v>
      </c>
      <c r="H31" s="105"/>
      <c r="I31" s="105"/>
      <c r="J31" s="105"/>
      <c r="K31" s="105"/>
    </row>
    <row r="32" spans="1:11" ht="16.5" x14ac:dyDescent="0.35">
      <c r="A32" s="100" t="s">
        <v>259</v>
      </c>
      <c r="B32" s="106"/>
      <c r="C32" s="100"/>
      <c r="D32" s="100"/>
      <c r="E32" s="107"/>
      <c r="F32" s="107"/>
      <c r="G32" s="107"/>
      <c r="H32" s="107"/>
      <c r="I32" s="107"/>
      <c r="J32" s="107"/>
      <c r="K32" s="107"/>
    </row>
    <row r="33" spans="1:11" ht="3" customHeight="1" x14ac:dyDescent="0.35">
      <c r="A33" s="221"/>
      <c r="B33" s="97"/>
      <c r="C33" s="97"/>
      <c r="D33" s="97"/>
      <c r="E33" s="95"/>
      <c r="F33" s="95"/>
      <c r="G33" s="95"/>
      <c r="H33" s="95"/>
      <c r="I33" s="95"/>
      <c r="J33" s="95"/>
      <c r="K33" s="95"/>
    </row>
    <row r="34" spans="1:11" ht="15" customHeight="1" x14ac:dyDescent="0.35">
      <c r="A34" s="221" t="s">
        <v>17</v>
      </c>
      <c r="B34" s="229"/>
      <c r="C34" s="229"/>
      <c r="D34" s="229"/>
      <c r="E34" s="113"/>
      <c r="F34" s="48"/>
      <c r="G34" s="113">
        <v>1173.9469999999999</v>
      </c>
      <c r="H34" s="48">
        <v>1152.5889999999999</v>
      </c>
      <c r="I34" s="48">
        <v>1101.1089999999999</v>
      </c>
      <c r="J34" s="48">
        <v>1101.393</v>
      </c>
      <c r="K34" s="48">
        <v>1116.8510000000001</v>
      </c>
    </row>
    <row r="35" spans="1:11" ht="15" customHeight="1" x14ac:dyDescent="0.35">
      <c r="A35" s="221" t="s">
        <v>18</v>
      </c>
      <c r="B35" s="222"/>
      <c r="C35" s="222"/>
      <c r="D35" s="222"/>
      <c r="E35" s="113"/>
      <c r="F35" s="48"/>
      <c r="G35" s="113">
        <v>3.496</v>
      </c>
      <c r="H35" s="48">
        <v>4.6530000000000005</v>
      </c>
      <c r="I35" s="48">
        <v>1.2040000000000002</v>
      </c>
      <c r="J35" s="48">
        <v>6.5789999999999997</v>
      </c>
      <c r="K35" s="48">
        <v>25.003</v>
      </c>
    </row>
    <row r="36" spans="1:11" ht="15" customHeight="1" x14ac:dyDescent="0.35">
      <c r="A36" s="221" t="s">
        <v>272</v>
      </c>
      <c r="B36" s="222"/>
      <c r="C36" s="222"/>
      <c r="D36" s="222"/>
      <c r="E36" s="113"/>
      <c r="F36" s="48"/>
      <c r="G36" s="113">
        <v>99.746000000000009</v>
      </c>
      <c r="H36" s="48">
        <v>86.088999999999999</v>
      </c>
      <c r="I36" s="48">
        <v>88.843000000000004</v>
      </c>
      <c r="J36" s="48">
        <v>97.036000000000001</v>
      </c>
      <c r="K36" s="48">
        <v>105.83199999999999</v>
      </c>
    </row>
    <row r="37" spans="1:11" ht="15" customHeight="1" x14ac:dyDescent="0.35">
      <c r="A37" s="221" t="s">
        <v>19</v>
      </c>
      <c r="B37" s="222"/>
      <c r="C37" s="222"/>
      <c r="D37" s="222"/>
      <c r="E37" s="113"/>
      <c r="F37" s="48"/>
      <c r="G37" s="113">
        <v>0</v>
      </c>
      <c r="H37" s="48">
        <v>0</v>
      </c>
      <c r="I37" s="48">
        <v>0</v>
      </c>
      <c r="J37" s="48">
        <v>0</v>
      </c>
      <c r="K37" s="48">
        <v>0</v>
      </c>
    </row>
    <row r="38" spans="1:11" ht="15" customHeight="1" x14ac:dyDescent="0.35">
      <c r="A38" s="223" t="s">
        <v>20</v>
      </c>
      <c r="B38" s="98"/>
      <c r="C38" s="98"/>
      <c r="D38" s="98"/>
      <c r="E38" s="114"/>
      <c r="F38" s="52"/>
      <c r="G38" s="114">
        <v>41.175000000000004</v>
      </c>
      <c r="H38" s="52">
        <v>51.226999999999997</v>
      </c>
      <c r="I38" s="52">
        <v>24.583000000000002</v>
      </c>
      <c r="J38" s="52">
        <v>20.7</v>
      </c>
      <c r="K38" s="52">
        <v>14.899000000000001</v>
      </c>
    </row>
    <row r="39" spans="1:11" ht="15" customHeight="1" x14ac:dyDescent="0.35">
      <c r="A39" s="218" t="s">
        <v>21</v>
      </c>
      <c r="B39" s="224"/>
      <c r="C39" s="224"/>
      <c r="D39" s="224"/>
      <c r="E39" s="118"/>
      <c r="F39" s="43"/>
      <c r="G39" s="118">
        <f>SUM(G34:G38)</f>
        <v>1318.364</v>
      </c>
      <c r="H39" s="308">
        <f>SUM(H34:H38)</f>
        <v>1294.558</v>
      </c>
      <c r="I39" s="45">
        <f>SUM(I34:I38)</f>
        <v>1215.739</v>
      </c>
      <c r="J39" s="45">
        <f>SUM(J34:J38)</f>
        <v>1225.7080000000001</v>
      </c>
      <c r="K39" s="45">
        <f>SUM(K34:K38)</f>
        <v>1262.585</v>
      </c>
    </row>
    <row r="40" spans="1:11" ht="15" customHeight="1" x14ac:dyDescent="0.35">
      <c r="A40" s="221" t="s">
        <v>22</v>
      </c>
      <c r="B40" s="94"/>
      <c r="C40" s="94"/>
      <c r="D40" s="94"/>
      <c r="E40" s="113"/>
      <c r="F40" s="48"/>
      <c r="G40" s="113">
        <v>188.994</v>
      </c>
      <c r="H40" s="48">
        <v>180.822</v>
      </c>
      <c r="I40" s="48">
        <v>155.697</v>
      </c>
      <c r="J40" s="48">
        <v>165.07399999999998</v>
      </c>
      <c r="K40" s="48">
        <v>170.31800000000001</v>
      </c>
    </row>
    <row r="41" spans="1:11" ht="15" customHeight="1" x14ac:dyDescent="0.35">
      <c r="A41" s="221" t="s">
        <v>23</v>
      </c>
      <c r="B41" s="94"/>
      <c r="C41" s="94"/>
      <c r="D41" s="94"/>
      <c r="E41" s="113"/>
      <c r="F41" s="48"/>
      <c r="G41" s="113">
        <v>0</v>
      </c>
      <c r="H41" s="48">
        <v>0</v>
      </c>
      <c r="I41" s="48">
        <v>0</v>
      </c>
      <c r="J41" s="48">
        <v>0</v>
      </c>
      <c r="K41" s="48">
        <v>0</v>
      </c>
    </row>
    <row r="42" spans="1:11" ht="15" customHeight="1" x14ac:dyDescent="0.35">
      <c r="A42" s="221" t="s">
        <v>24</v>
      </c>
      <c r="B42" s="94"/>
      <c r="C42" s="94"/>
      <c r="D42" s="94"/>
      <c r="E42" s="113"/>
      <c r="F42" s="48"/>
      <c r="G42" s="113">
        <v>218.27200000000002</v>
      </c>
      <c r="H42" s="48">
        <v>212.774</v>
      </c>
      <c r="I42" s="48">
        <v>148.03100000000001</v>
      </c>
      <c r="J42" s="48">
        <v>197.33199999999999</v>
      </c>
      <c r="K42" s="48">
        <v>196.273</v>
      </c>
    </row>
    <row r="43" spans="1:11" ht="15" customHeight="1" x14ac:dyDescent="0.35">
      <c r="A43" s="221" t="s">
        <v>25</v>
      </c>
      <c r="B43" s="94"/>
      <c r="C43" s="94"/>
      <c r="D43" s="94"/>
      <c r="E43" s="113"/>
      <c r="F43" s="48"/>
      <c r="G43" s="113">
        <v>117.208</v>
      </c>
      <c r="H43" s="48">
        <v>87.173000000000002</v>
      </c>
      <c r="I43" s="48">
        <v>63.081000000000003</v>
      </c>
      <c r="J43" s="48">
        <v>29.135000000000002</v>
      </c>
      <c r="K43" s="48">
        <v>80.442999999999998</v>
      </c>
    </row>
    <row r="44" spans="1:11" ht="15" customHeight="1" x14ac:dyDescent="0.35">
      <c r="A44" s="223" t="s">
        <v>26</v>
      </c>
      <c r="B44" s="98"/>
      <c r="C44" s="98"/>
      <c r="D44" s="98"/>
      <c r="E44" s="114"/>
      <c r="F44" s="52"/>
      <c r="G44" s="114">
        <v>0</v>
      </c>
      <c r="H44" s="52">
        <v>0</v>
      </c>
      <c r="I44" s="52">
        <v>0</v>
      </c>
      <c r="J44" s="52">
        <v>0</v>
      </c>
      <c r="K44" s="52">
        <v>0</v>
      </c>
    </row>
    <row r="45" spans="1:11" ht="15" customHeight="1" x14ac:dyDescent="0.35">
      <c r="A45" s="230" t="s">
        <v>27</v>
      </c>
      <c r="B45" s="109"/>
      <c r="C45" s="109"/>
      <c r="D45" s="109"/>
      <c r="E45" s="119"/>
      <c r="F45" s="63"/>
      <c r="G45" s="119">
        <f>SUM(G40:G44)</f>
        <v>524.47400000000005</v>
      </c>
      <c r="H45" s="309">
        <f>SUM(H40:H44)</f>
        <v>480.76900000000001</v>
      </c>
      <c r="I45" s="64">
        <f>SUM(I40:I44)</f>
        <v>366.80900000000003</v>
      </c>
      <c r="J45" s="64">
        <f>SUM(J40:J44)</f>
        <v>391.54099999999994</v>
      </c>
      <c r="K45" s="64">
        <f>SUM(K40:K44)</f>
        <v>447.03399999999999</v>
      </c>
    </row>
    <row r="46" spans="1:11" ht="15" customHeight="1" x14ac:dyDescent="0.35">
      <c r="A46" s="218" t="s">
        <v>260</v>
      </c>
      <c r="B46" s="110"/>
      <c r="C46" s="110"/>
      <c r="D46" s="110"/>
      <c r="E46" s="118"/>
      <c r="F46" s="43"/>
      <c r="G46" s="118">
        <f>G39+G45</f>
        <v>1842.8380000000002</v>
      </c>
      <c r="H46" s="308">
        <f>H39+H45</f>
        <v>1775.327</v>
      </c>
      <c r="I46" s="45">
        <f>I39+I45</f>
        <v>1582.548</v>
      </c>
      <c r="J46" s="45">
        <f>J39+J45</f>
        <v>1617.249</v>
      </c>
      <c r="K46" s="45">
        <f>K39+K45</f>
        <v>1709.6190000000001</v>
      </c>
    </row>
    <row r="47" spans="1:11" ht="15" customHeight="1" x14ac:dyDescent="0.35">
      <c r="A47" s="221" t="s">
        <v>280</v>
      </c>
      <c r="B47" s="94"/>
      <c r="C47" s="94"/>
      <c r="D47" s="94"/>
      <c r="E47" s="113"/>
      <c r="F47" s="48"/>
      <c r="G47" s="113">
        <v>1058.8690000000001</v>
      </c>
      <c r="H47" s="48">
        <v>1005.8080000000004</v>
      </c>
      <c r="I47" s="48">
        <v>890.04899999999998</v>
      </c>
      <c r="J47" s="48">
        <v>845.2600000000001</v>
      </c>
      <c r="K47" s="48">
        <v>807.47300000000007</v>
      </c>
    </row>
    <row r="48" spans="1:11" ht="15" customHeight="1" x14ac:dyDescent="0.35">
      <c r="A48" s="221" t="s">
        <v>275</v>
      </c>
      <c r="B48" s="94"/>
      <c r="C48" s="94"/>
      <c r="D48" s="94"/>
      <c r="E48" s="113"/>
      <c r="F48" s="48"/>
      <c r="G48" s="113">
        <v>0</v>
      </c>
      <c r="H48" s="48">
        <v>0</v>
      </c>
      <c r="I48" s="48">
        <v>0</v>
      </c>
      <c r="J48" s="48">
        <v>0</v>
      </c>
      <c r="K48" s="48">
        <v>0</v>
      </c>
    </row>
    <row r="49" spans="1:11" ht="15" customHeight="1" x14ac:dyDescent="0.35">
      <c r="A49" s="221" t="s">
        <v>28</v>
      </c>
      <c r="B49" s="94"/>
      <c r="C49" s="94"/>
      <c r="D49" s="94"/>
      <c r="E49" s="113"/>
      <c r="F49" s="48"/>
      <c r="G49" s="113">
        <v>0</v>
      </c>
      <c r="H49" s="48">
        <v>0</v>
      </c>
      <c r="I49" s="48">
        <v>0</v>
      </c>
      <c r="J49" s="48">
        <v>0</v>
      </c>
      <c r="K49" s="48">
        <v>0</v>
      </c>
    </row>
    <row r="50" spans="1:11" ht="15" customHeight="1" x14ac:dyDescent="0.35">
      <c r="A50" s="221" t="s">
        <v>29</v>
      </c>
      <c r="B50" s="94"/>
      <c r="C50" s="94"/>
      <c r="D50" s="94"/>
      <c r="E50" s="113"/>
      <c r="F50" s="48"/>
      <c r="G50" s="113">
        <v>85.874000000000009</v>
      </c>
      <c r="H50" s="48">
        <v>65.344999999999999</v>
      </c>
      <c r="I50" s="48">
        <v>26.001000000000001</v>
      </c>
      <c r="J50" s="48">
        <v>25.626999999999999</v>
      </c>
      <c r="K50" s="48">
        <v>40.472000000000001</v>
      </c>
    </row>
    <row r="51" spans="1:11" ht="15" customHeight="1" x14ac:dyDescent="0.35">
      <c r="A51" s="221" t="s">
        <v>30</v>
      </c>
      <c r="B51" s="94"/>
      <c r="C51" s="94"/>
      <c r="D51" s="94"/>
      <c r="E51" s="113"/>
      <c r="F51" s="48"/>
      <c r="G51" s="113">
        <v>537.71399999999994</v>
      </c>
      <c r="H51" s="48">
        <v>552.101</v>
      </c>
      <c r="I51" s="48">
        <v>526.98300000000006</v>
      </c>
      <c r="J51" s="48">
        <v>591.56299999999999</v>
      </c>
      <c r="K51" s="48">
        <v>650.52700000000004</v>
      </c>
    </row>
    <row r="52" spans="1:11" ht="15" customHeight="1" x14ac:dyDescent="0.35">
      <c r="A52" s="221" t="s">
        <v>31</v>
      </c>
      <c r="B52" s="94"/>
      <c r="C52" s="94"/>
      <c r="D52" s="94"/>
      <c r="E52" s="113"/>
      <c r="F52" s="48"/>
      <c r="G52" s="113">
        <v>153.803</v>
      </c>
      <c r="H52" s="48">
        <v>151.68600000000001</v>
      </c>
      <c r="I52" s="48">
        <v>138.63300000000001</v>
      </c>
      <c r="J52" s="48">
        <v>153.19899999999998</v>
      </c>
      <c r="K52" s="48">
        <v>210.19700000000003</v>
      </c>
    </row>
    <row r="53" spans="1:11" ht="15" customHeight="1" x14ac:dyDescent="0.35">
      <c r="A53" s="221" t="s">
        <v>32</v>
      </c>
      <c r="B53" s="94"/>
      <c r="C53" s="94"/>
      <c r="D53" s="94"/>
      <c r="E53" s="113"/>
      <c r="F53" s="48"/>
      <c r="G53" s="113">
        <v>6.5780000000000003</v>
      </c>
      <c r="H53" s="48">
        <v>0.38700000000000001</v>
      </c>
      <c r="I53" s="48">
        <v>0.88200000000000001</v>
      </c>
      <c r="J53" s="48">
        <v>1.6</v>
      </c>
      <c r="K53" s="48">
        <v>0.95</v>
      </c>
    </row>
    <row r="54" spans="1:11" ht="15" customHeight="1" x14ac:dyDescent="0.35">
      <c r="A54" s="223" t="s">
        <v>278</v>
      </c>
      <c r="B54" s="98"/>
      <c r="C54" s="98"/>
      <c r="D54" s="98"/>
      <c r="E54" s="114"/>
      <c r="F54" s="52"/>
      <c r="G54" s="114">
        <v>0</v>
      </c>
      <c r="H54" s="52">
        <v>0</v>
      </c>
      <c r="I54" s="52">
        <v>0</v>
      </c>
      <c r="J54" s="52">
        <v>0</v>
      </c>
      <c r="K54" s="52">
        <v>0</v>
      </c>
    </row>
    <row r="55" spans="1:11" ht="15" customHeight="1" x14ac:dyDescent="0.35">
      <c r="A55" s="218" t="s">
        <v>261</v>
      </c>
      <c r="B55" s="110"/>
      <c r="C55" s="110"/>
      <c r="D55" s="110"/>
      <c r="E55" s="118"/>
      <c r="F55" s="43"/>
      <c r="G55" s="118">
        <f>SUM(G47:G54)</f>
        <v>1842.8380000000002</v>
      </c>
      <c r="H55" s="308">
        <f>SUM(H47:H54)</f>
        <v>1775.3270000000002</v>
      </c>
      <c r="I55" s="45">
        <f>SUM(I47:I54)</f>
        <v>1582.548</v>
      </c>
      <c r="J55" s="45">
        <f>SUM(J47:J54)</f>
        <v>1617.249</v>
      </c>
      <c r="K55" s="45">
        <f>SUM(K47:K54)</f>
        <v>1709.6190000000004</v>
      </c>
    </row>
    <row r="56" spans="1:11" ht="16.5" x14ac:dyDescent="0.35">
      <c r="A56" s="221"/>
      <c r="B56" s="110"/>
      <c r="C56" s="110"/>
      <c r="D56" s="110"/>
      <c r="E56" s="49"/>
      <c r="F56" s="49"/>
      <c r="G56" s="49"/>
      <c r="H56" s="49"/>
      <c r="I56" s="49"/>
      <c r="J56" s="49"/>
      <c r="K56" s="49"/>
    </row>
    <row r="57" spans="1:11" ht="16.5" x14ac:dyDescent="0.35">
      <c r="A57" s="108"/>
      <c r="B57" s="99"/>
      <c r="C57" s="101"/>
      <c r="D57" s="101"/>
      <c r="E57" s="102">
        <v>2015</v>
      </c>
      <c r="F57" s="102">
        <v>2014</v>
      </c>
      <c r="G57" s="102">
        <v>2015</v>
      </c>
      <c r="H57" s="102">
        <v>2014</v>
      </c>
      <c r="I57" s="102">
        <v>2013</v>
      </c>
      <c r="J57" s="102">
        <v>2012</v>
      </c>
      <c r="K57" s="102">
        <v>2011</v>
      </c>
    </row>
    <row r="58" spans="1:11" ht="16.5" x14ac:dyDescent="0.35">
      <c r="A58" s="103"/>
      <c r="B58" s="103"/>
      <c r="C58" s="101"/>
      <c r="D58" s="101"/>
      <c r="E58" s="105" t="s">
        <v>201</v>
      </c>
      <c r="F58" s="105" t="s">
        <v>201</v>
      </c>
      <c r="G58" s="105">
        <v>0</v>
      </c>
      <c r="H58" s="105"/>
      <c r="I58" s="105"/>
      <c r="J58" s="105"/>
      <c r="K58" s="105"/>
    </row>
    <row r="59" spans="1:11" ht="16.5" x14ac:dyDescent="0.35">
      <c r="A59" s="100" t="s">
        <v>277</v>
      </c>
      <c r="B59" s="106"/>
      <c r="C59" s="100"/>
      <c r="D59" s="100"/>
      <c r="E59" s="107"/>
      <c r="F59" s="107"/>
      <c r="G59" s="107"/>
      <c r="H59" s="107"/>
      <c r="I59" s="107"/>
      <c r="J59" s="107"/>
      <c r="K59" s="107"/>
    </row>
    <row r="60" spans="1:11" ht="3" customHeight="1" x14ac:dyDescent="0.35">
      <c r="A60" s="221"/>
      <c r="B60" s="97"/>
      <c r="C60" s="97"/>
      <c r="D60" s="97"/>
      <c r="E60" s="95"/>
      <c r="F60" s="95"/>
      <c r="G60" s="95"/>
      <c r="H60" s="95"/>
      <c r="I60" s="95"/>
      <c r="J60" s="95"/>
      <c r="K60" s="95"/>
    </row>
    <row r="61" spans="1:11" ht="34.9" customHeight="1" x14ac:dyDescent="0.35">
      <c r="A61" s="231" t="s">
        <v>33</v>
      </c>
      <c r="B61" s="231"/>
      <c r="C61" s="231"/>
      <c r="D61" s="231"/>
      <c r="E61" s="113">
        <v>17.78700000000002</v>
      </c>
      <c r="F61" s="48">
        <v>15.304999999999991</v>
      </c>
      <c r="G61" s="113">
        <v>120.25900000000001</v>
      </c>
      <c r="H61" s="48">
        <v>65.382000000000005</v>
      </c>
      <c r="I61" s="48">
        <v>67.375999999999976</v>
      </c>
      <c r="J61" s="48">
        <v>56.812000000000424</v>
      </c>
      <c r="K61" s="48">
        <v>41.666999999999916</v>
      </c>
    </row>
    <row r="62" spans="1:11" ht="15" customHeight="1" x14ac:dyDescent="0.35">
      <c r="A62" s="232" t="s">
        <v>34</v>
      </c>
      <c r="B62" s="232"/>
      <c r="C62" s="233"/>
      <c r="D62" s="233"/>
      <c r="E62" s="114">
        <v>20.209499999999998</v>
      </c>
      <c r="F62" s="52">
        <v>17.814000000000004</v>
      </c>
      <c r="G62" s="114">
        <v>-24.928000000000001</v>
      </c>
      <c r="H62" s="52">
        <v>5.1940000000000035</v>
      </c>
      <c r="I62" s="52">
        <v>32.470999999999997</v>
      </c>
      <c r="J62" s="52">
        <v>-47.384</v>
      </c>
      <c r="K62" s="52">
        <v>31.394000000000002</v>
      </c>
    </row>
    <row r="63" spans="1:11" ht="15" customHeight="1" x14ac:dyDescent="0.35">
      <c r="A63" s="293" t="s">
        <v>35</v>
      </c>
      <c r="B63" s="234"/>
      <c r="C63" s="235"/>
      <c r="D63" s="235"/>
      <c r="E63" s="120">
        <f t="shared" ref="E63:K63" si="6">SUM(E61:E62)</f>
        <v>37.996500000000019</v>
      </c>
      <c r="F63" s="43">
        <f t="shared" si="6"/>
        <v>33.118999999999993</v>
      </c>
      <c r="G63" s="112">
        <f t="shared" si="6"/>
        <v>95.331000000000017</v>
      </c>
      <c r="H63" s="44">
        <f t="shared" si="6"/>
        <v>70.576000000000008</v>
      </c>
      <c r="I63" s="45">
        <f t="shared" si="6"/>
        <v>99.84699999999998</v>
      </c>
      <c r="J63" s="45">
        <f t="shared" si="6"/>
        <v>9.4280000000004236</v>
      </c>
      <c r="K63" s="45">
        <f t="shared" si="6"/>
        <v>73.060999999999922</v>
      </c>
    </row>
    <row r="64" spans="1:11" ht="15" customHeight="1" x14ac:dyDescent="0.35">
      <c r="A64" s="231" t="s">
        <v>270</v>
      </c>
      <c r="B64" s="231"/>
      <c r="C64" s="94"/>
      <c r="D64" s="94"/>
      <c r="E64" s="113">
        <v>-10.301000000000002</v>
      </c>
      <c r="F64" s="48">
        <v>-4.6710000000000003</v>
      </c>
      <c r="G64" s="113">
        <v>-30.175000000000001</v>
      </c>
      <c r="H64" s="48">
        <v>-9.2140000000000004</v>
      </c>
      <c r="I64" s="48">
        <v>-7.5709999999999997</v>
      </c>
      <c r="J64" s="48">
        <v>-7.306</v>
      </c>
      <c r="K64" s="48">
        <v>-12.891</v>
      </c>
    </row>
    <row r="65" spans="1:12" ht="15" customHeight="1" x14ac:dyDescent="0.35">
      <c r="A65" s="232" t="s">
        <v>271</v>
      </c>
      <c r="B65" s="232"/>
      <c r="C65" s="98"/>
      <c r="D65" s="98"/>
      <c r="E65" s="114">
        <v>-9.0000000000000011E-3</v>
      </c>
      <c r="F65" s="52">
        <v>0.86899999999999999</v>
      </c>
      <c r="G65" s="114">
        <v>8.0999999999999989E-2</v>
      </c>
      <c r="H65" s="52">
        <v>0.86899999999999999</v>
      </c>
      <c r="I65" s="52">
        <v>0</v>
      </c>
      <c r="J65" s="52">
        <v>0</v>
      </c>
      <c r="K65" s="52">
        <v>0</v>
      </c>
    </row>
    <row r="66" spans="1:12" ht="15" customHeight="1" x14ac:dyDescent="0.35">
      <c r="A66" s="236" t="s">
        <v>276</v>
      </c>
      <c r="B66" s="236"/>
      <c r="C66" s="237"/>
      <c r="D66" s="237"/>
      <c r="E66" s="120">
        <f t="shared" ref="E66:K66" si="7">SUM(E63:E65)</f>
        <v>27.686500000000017</v>
      </c>
      <c r="F66" s="43">
        <f t="shared" si="7"/>
        <v>29.316999999999993</v>
      </c>
      <c r="G66" s="112">
        <f t="shared" si="7"/>
        <v>65.237000000000023</v>
      </c>
      <c r="H66" s="44">
        <f t="shared" si="7"/>
        <v>62.231000000000009</v>
      </c>
      <c r="I66" s="45">
        <f t="shared" si="7"/>
        <v>92.275999999999982</v>
      </c>
      <c r="J66" s="45">
        <f t="shared" si="7"/>
        <v>2.1220000000004235</v>
      </c>
      <c r="K66" s="45">
        <f t="shared" si="7"/>
        <v>60.169999999999924</v>
      </c>
    </row>
    <row r="67" spans="1:12" ht="15" customHeight="1" x14ac:dyDescent="0.35">
      <c r="A67" s="232" t="s">
        <v>36</v>
      </c>
      <c r="B67" s="232"/>
      <c r="C67" s="238"/>
      <c r="D67" s="238"/>
      <c r="E67" s="114">
        <v>0</v>
      </c>
      <c r="F67" s="52">
        <v>0</v>
      </c>
      <c r="G67" s="114">
        <v>0</v>
      </c>
      <c r="H67" s="52">
        <v>0</v>
      </c>
      <c r="I67" s="52">
        <v>0</v>
      </c>
      <c r="J67" s="52">
        <v>0</v>
      </c>
      <c r="K67" s="52">
        <v>-220.946</v>
      </c>
    </row>
    <row r="68" spans="1:12" ht="15" customHeight="1" x14ac:dyDescent="0.35">
      <c r="A68" s="293" t="s">
        <v>37</v>
      </c>
      <c r="B68" s="234"/>
      <c r="C68" s="110"/>
      <c r="D68" s="110"/>
      <c r="E68" s="120">
        <f t="shared" ref="E68:K68" si="8">SUM(E66:E67)</f>
        <v>27.686500000000017</v>
      </c>
      <c r="F68" s="43">
        <f t="shared" si="8"/>
        <v>29.316999999999993</v>
      </c>
      <c r="G68" s="112">
        <f t="shared" si="8"/>
        <v>65.237000000000023</v>
      </c>
      <c r="H68" s="44">
        <f t="shared" si="8"/>
        <v>62.231000000000009</v>
      </c>
      <c r="I68" s="45">
        <f t="shared" si="8"/>
        <v>92.275999999999982</v>
      </c>
      <c r="J68" s="45">
        <f t="shared" si="8"/>
        <v>2.1220000000004235</v>
      </c>
      <c r="K68" s="45">
        <f t="shared" si="8"/>
        <v>-160.77600000000007</v>
      </c>
    </row>
    <row r="69" spans="1:12" ht="15" customHeight="1" x14ac:dyDescent="0.35">
      <c r="A69" s="231" t="s">
        <v>38</v>
      </c>
      <c r="B69" s="231"/>
      <c r="C69" s="94"/>
      <c r="D69" s="94"/>
      <c r="E69" s="113">
        <v>-24.100999999999999</v>
      </c>
      <c r="F69" s="48">
        <v>-22.427</v>
      </c>
      <c r="G69" s="113">
        <v>-47.045000000000002</v>
      </c>
      <c r="H69" s="48">
        <v>-47.844999999999999</v>
      </c>
      <c r="I69" s="48">
        <v>-66.438000000000002</v>
      </c>
      <c r="J69" s="48">
        <v>-34.521000000000001</v>
      </c>
      <c r="K69" s="48">
        <v>36.591999999999999</v>
      </c>
    </row>
    <row r="70" spans="1:12" ht="15" customHeight="1" x14ac:dyDescent="0.35">
      <c r="A70" s="231" t="s">
        <v>39</v>
      </c>
      <c r="B70" s="231"/>
      <c r="C70" s="94"/>
      <c r="D70" s="94"/>
      <c r="E70" s="113">
        <v>0</v>
      </c>
      <c r="F70" s="48">
        <v>0</v>
      </c>
      <c r="G70" s="113">
        <v>0</v>
      </c>
      <c r="H70" s="48">
        <v>0</v>
      </c>
      <c r="I70" s="48">
        <v>0</v>
      </c>
      <c r="J70" s="48">
        <v>0</v>
      </c>
      <c r="K70" s="48">
        <v>0</v>
      </c>
    </row>
    <row r="71" spans="1:12" ht="15" customHeight="1" x14ac:dyDescent="0.35">
      <c r="A71" s="231" t="s">
        <v>40</v>
      </c>
      <c r="B71" s="231"/>
      <c r="C71" s="94"/>
      <c r="D71" s="94"/>
      <c r="E71" s="113">
        <v>0</v>
      </c>
      <c r="F71" s="48">
        <v>0</v>
      </c>
      <c r="G71" s="113">
        <v>-35.411999999999999</v>
      </c>
      <c r="H71" s="48">
        <v>-2.5369999999999999</v>
      </c>
      <c r="I71" s="48">
        <v>-7.3129999999999997</v>
      </c>
      <c r="J71" s="48">
        <v>-22.863</v>
      </c>
      <c r="K71" s="48">
        <v>-2.6859999999999999</v>
      </c>
    </row>
    <row r="72" spans="1:12" ht="15" customHeight="1" x14ac:dyDescent="0.35">
      <c r="A72" s="232" t="s">
        <v>41</v>
      </c>
      <c r="B72" s="232"/>
      <c r="C72" s="98"/>
      <c r="D72" s="98"/>
      <c r="E72" s="114">
        <v>0</v>
      </c>
      <c r="F72" s="52">
        <v>0</v>
      </c>
      <c r="G72" s="114">
        <v>47.882999999999996</v>
      </c>
      <c r="H72" s="52">
        <v>-1.748</v>
      </c>
      <c r="I72" s="52">
        <v>14.922000000000001</v>
      </c>
      <c r="J72" s="52">
        <v>6.5660000000000007</v>
      </c>
      <c r="K72" s="52">
        <v>142.77699999999999</v>
      </c>
    </row>
    <row r="73" spans="1:12" ht="15" customHeight="1" x14ac:dyDescent="0.35">
      <c r="A73" s="317" t="s">
        <v>42</v>
      </c>
      <c r="B73" s="316"/>
      <c r="C73" s="240"/>
      <c r="D73" s="240"/>
      <c r="E73" s="121">
        <f t="shared" ref="E73:K73" si="9">SUM(E69:E72)</f>
        <v>-24.100999999999999</v>
      </c>
      <c r="F73" s="63">
        <f t="shared" si="9"/>
        <v>-22.427</v>
      </c>
      <c r="G73" s="121">
        <f t="shared" si="9"/>
        <v>-34.573999999999998</v>
      </c>
      <c r="H73" s="256">
        <f t="shared" si="9"/>
        <v>-52.129999999999995</v>
      </c>
      <c r="I73" s="281">
        <f t="shared" si="9"/>
        <v>-58.829000000000008</v>
      </c>
      <c r="J73" s="281">
        <f t="shared" si="9"/>
        <v>-50.817999999999998</v>
      </c>
      <c r="K73" s="281">
        <f t="shared" si="9"/>
        <v>176.68299999999999</v>
      </c>
    </row>
    <row r="74" spans="1:12" ht="15" customHeight="1" x14ac:dyDescent="0.35">
      <c r="A74" s="234" t="s">
        <v>43</v>
      </c>
      <c r="B74" s="234"/>
      <c r="C74" s="110"/>
      <c r="D74" s="110"/>
      <c r="E74" s="120">
        <f t="shared" ref="E74:K74" si="10">SUM(E73+E68)</f>
        <v>3.5855000000000175</v>
      </c>
      <c r="F74" s="43">
        <f t="shared" si="10"/>
        <v>6.8899999999999935</v>
      </c>
      <c r="G74" s="112">
        <f t="shared" si="10"/>
        <v>30.663000000000025</v>
      </c>
      <c r="H74" s="44">
        <f t="shared" si="10"/>
        <v>10.101000000000013</v>
      </c>
      <c r="I74" s="45">
        <f t="shared" si="10"/>
        <v>33.446999999999974</v>
      </c>
      <c r="J74" s="45">
        <f t="shared" si="10"/>
        <v>-48.695999999999572</v>
      </c>
      <c r="K74" s="45">
        <f t="shared" si="10"/>
        <v>15.906999999999925</v>
      </c>
    </row>
    <row r="75" spans="1:12" ht="15" customHeight="1" x14ac:dyDescent="0.35">
      <c r="A75" s="232" t="s">
        <v>234</v>
      </c>
      <c r="B75" s="232"/>
      <c r="C75" s="98"/>
      <c r="D75" s="98"/>
      <c r="E75" s="114">
        <v>0</v>
      </c>
      <c r="F75" s="52">
        <v>0</v>
      </c>
      <c r="G75" s="114">
        <v>0</v>
      </c>
      <c r="H75" s="52">
        <v>1.3</v>
      </c>
      <c r="I75" s="52">
        <v>0</v>
      </c>
      <c r="J75" s="52">
        <v>0</v>
      </c>
      <c r="K75" s="52">
        <v>0</v>
      </c>
      <c r="L75" s="286"/>
    </row>
    <row r="76" spans="1:12" ht="15" customHeight="1" x14ac:dyDescent="0.35">
      <c r="A76" s="293" t="s">
        <v>235</v>
      </c>
      <c r="B76" s="237"/>
      <c r="C76" s="110"/>
      <c r="D76" s="110"/>
      <c r="E76" s="120">
        <f t="shared" ref="E76:K76" si="11">SUM(E74:E75)</f>
        <v>3.5855000000000175</v>
      </c>
      <c r="F76" s="43">
        <f t="shared" si="11"/>
        <v>6.8899999999999935</v>
      </c>
      <c r="G76" s="112">
        <f t="shared" si="11"/>
        <v>30.663000000000025</v>
      </c>
      <c r="H76" s="44">
        <f t="shared" si="11"/>
        <v>11.401000000000014</v>
      </c>
      <c r="I76" s="45">
        <f t="shared" si="11"/>
        <v>33.446999999999974</v>
      </c>
      <c r="J76" s="45">
        <f t="shared" si="11"/>
        <v>-48.695999999999572</v>
      </c>
      <c r="K76" s="45">
        <f t="shared" si="11"/>
        <v>15.906999999999925</v>
      </c>
    </row>
    <row r="77" spans="1:12" ht="16.5" x14ac:dyDescent="0.35">
      <c r="A77" s="221"/>
      <c r="B77" s="110"/>
      <c r="C77" s="110"/>
      <c r="D77" s="110"/>
      <c r="E77" s="111"/>
      <c r="F77" s="111"/>
      <c r="G77" s="111"/>
      <c r="H77" s="111"/>
      <c r="I77" s="111"/>
      <c r="J77" s="111"/>
      <c r="K77" s="111"/>
    </row>
    <row r="78" spans="1:12" ht="16.5" x14ac:dyDescent="0.35">
      <c r="A78" s="108"/>
      <c r="B78" s="99"/>
      <c r="C78" s="101"/>
      <c r="D78" s="101"/>
      <c r="E78" s="102">
        <v>2015</v>
      </c>
      <c r="F78" s="102">
        <v>2014</v>
      </c>
      <c r="G78" s="102">
        <v>2015</v>
      </c>
      <c r="H78" s="102">
        <v>2014</v>
      </c>
      <c r="I78" s="102">
        <v>2013</v>
      </c>
      <c r="J78" s="102">
        <v>2012</v>
      </c>
      <c r="K78" s="102">
        <v>2011</v>
      </c>
    </row>
    <row r="79" spans="1:12" ht="16.5" x14ac:dyDescent="0.35">
      <c r="A79" s="103"/>
      <c r="B79" s="103"/>
      <c r="C79" s="101"/>
      <c r="D79" s="101"/>
      <c r="E79" s="102" t="s">
        <v>201</v>
      </c>
      <c r="F79" s="102" t="s">
        <v>201</v>
      </c>
      <c r="G79" s="105">
        <v>0</v>
      </c>
      <c r="H79" s="102"/>
      <c r="I79" s="102"/>
      <c r="J79" s="102"/>
      <c r="K79" s="102"/>
    </row>
    <row r="80" spans="1:12" ht="16.5" x14ac:dyDescent="0.35">
      <c r="A80" s="100" t="s">
        <v>204</v>
      </c>
      <c r="B80" s="106"/>
      <c r="C80" s="100"/>
      <c r="D80" s="100"/>
      <c r="E80" s="104"/>
      <c r="F80" s="104"/>
      <c r="G80" s="104"/>
      <c r="H80" s="104"/>
      <c r="I80" s="104"/>
      <c r="J80" s="104"/>
      <c r="K80" s="104"/>
    </row>
    <row r="81" spans="1:11" ht="1.5" customHeight="1" x14ac:dyDescent="0.35">
      <c r="A81" s="221" t="s">
        <v>46</v>
      </c>
      <c r="B81" s="97"/>
      <c r="C81" s="97"/>
      <c r="D81" s="97"/>
      <c r="E81" s="97"/>
      <c r="F81" s="97"/>
      <c r="G81" s="97"/>
      <c r="H81" s="97"/>
      <c r="I81" s="97"/>
      <c r="J81" s="97"/>
      <c r="K81" s="97"/>
    </row>
    <row r="82" spans="1:11" ht="15" customHeight="1" x14ac:dyDescent="0.35">
      <c r="A82" s="257" t="s">
        <v>44</v>
      </c>
      <c r="B82" s="231"/>
      <c r="C82" s="222"/>
      <c r="D82" s="222"/>
      <c r="E82" s="116">
        <v>9.9586864368756807</v>
      </c>
      <c r="F82" s="90">
        <v>8.9923686385067736</v>
      </c>
      <c r="G82" s="116">
        <v>12.007074995746308</v>
      </c>
      <c r="H82" s="90">
        <v>10.405029642884781</v>
      </c>
      <c r="I82" s="90">
        <v>9.9011752873827721</v>
      </c>
      <c r="J82" s="90">
        <v>8.6098885674685519</v>
      </c>
      <c r="K82" s="90">
        <v>4.2743311161230455</v>
      </c>
    </row>
    <row r="83" spans="1:11" ht="15" customHeight="1" x14ac:dyDescent="0.35">
      <c r="A83" s="221" t="s">
        <v>228</v>
      </c>
      <c r="B83" s="231"/>
      <c r="C83" s="222"/>
      <c r="D83" s="222"/>
      <c r="E83" s="116">
        <v>10.155742441699788</v>
      </c>
      <c r="F83" s="90">
        <v>9.4577844747970587</v>
      </c>
      <c r="G83" s="116">
        <v>12.21837520427667</v>
      </c>
      <c r="H83" s="90">
        <v>10.51756780448722</v>
      </c>
      <c r="I83" s="90">
        <v>10.495615796827288</v>
      </c>
      <c r="J83" s="90">
        <v>8.8812519344537169</v>
      </c>
      <c r="K83" s="90">
        <v>9.8071484996622615</v>
      </c>
    </row>
    <row r="84" spans="1:11" ht="15" customHeight="1" x14ac:dyDescent="0.35">
      <c r="A84" s="221" t="s">
        <v>45</v>
      </c>
      <c r="B84" s="231"/>
      <c r="C84" s="222"/>
      <c r="D84" s="222"/>
      <c r="E84" s="116">
        <v>6.3890653658816827</v>
      </c>
      <c r="F84" s="90">
        <v>0.77488293718303469</v>
      </c>
      <c r="G84" s="116">
        <v>8.5851986973777556</v>
      </c>
      <c r="H84" s="90">
        <v>4.5823306271284707</v>
      </c>
      <c r="I84" s="90">
        <v>6.9841649470206022</v>
      </c>
      <c r="J84" s="90">
        <v>5.353048299160343</v>
      </c>
      <c r="K84" s="90">
        <v>0.66716658843463061</v>
      </c>
    </row>
    <row r="85" spans="1:11" ht="15" customHeight="1" x14ac:dyDescent="0.35">
      <c r="A85" s="221" t="s">
        <v>46</v>
      </c>
      <c r="B85" s="231"/>
      <c r="C85" s="229"/>
      <c r="D85" s="229"/>
      <c r="E85" s="123" t="s">
        <v>67</v>
      </c>
      <c r="F85" s="76" t="s">
        <v>67</v>
      </c>
      <c r="G85" s="116">
        <v>7.2693210608729535</v>
      </c>
      <c r="H85" s="90">
        <v>4.1963080548796743</v>
      </c>
      <c r="I85" s="90">
        <v>6.1403473387160492</v>
      </c>
      <c r="J85" s="90">
        <v>6.3728382019358474</v>
      </c>
      <c r="K85" s="90">
        <v>4.5326592963485214E-2</v>
      </c>
    </row>
    <row r="86" spans="1:11" ht="15" customHeight="1" x14ac:dyDescent="0.35">
      <c r="A86" s="221" t="s">
        <v>47</v>
      </c>
      <c r="B86" s="231"/>
      <c r="C86" s="229"/>
      <c r="D86" s="229"/>
      <c r="E86" s="123" t="s">
        <v>67</v>
      </c>
      <c r="F86" s="76" t="s">
        <v>67</v>
      </c>
      <c r="G86" s="116">
        <v>9.5105012154096542</v>
      </c>
      <c r="H86" s="90">
        <v>7.0715352001938845</v>
      </c>
      <c r="I86" s="90">
        <v>7.0144418689807377</v>
      </c>
      <c r="J86" s="90">
        <v>7.0279944576922482</v>
      </c>
      <c r="K86" s="90">
        <v>3</v>
      </c>
    </row>
    <row r="87" spans="1:11" ht="15" customHeight="1" x14ac:dyDescent="0.35">
      <c r="A87" s="221" t="s">
        <v>48</v>
      </c>
      <c r="B87" s="231"/>
      <c r="C87" s="222"/>
      <c r="D87" s="222"/>
      <c r="E87" s="124" t="s">
        <v>67</v>
      </c>
      <c r="F87" s="78" t="s">
        <v>67</v>
      </c>
      <c r="G87" s="113">
        <v>57.458604608761064</v>
      </c>
      <c r="H87" s="48">
        <v>56.654802185738198</v>
      </c>
      <c r="I87" s="48">
        <v>56.241516844986684</v>
      </c>
      <c r="J87" s="48">
        <v>52.265297427916167</v>
      </c>
      <c r="K87" s="48">
        <v>47.231166710243635</v>
      </c>
    </row>
    <row r="88" spans="1:11" ht="15" customHeight="1" x14ac:dyDescent="0.35">
      <c r="A88" s="221" t="s">
        <v>49</v>
      </c>
      <c r="B88" s="231"/>
      <c r="C88" s="222"/>
      <c r="D88" s="222"/>
      <c r="E88" s="125" t="s">
        <v>67</v>
      </c>
      <c r="F88" s="80" t="s">
        <v>67</v>
      </c>
      <c r="G88" s="113">
        <v>420.50600000000003</v>
      </c>
      <c r="H88" s="48">
        <v>464.928</v>
      </c>
      <c r="I88" s="48">
        <v>463.90199999999999</v>
      </c>
      <c r="J88" s="48">
        <v>562.428</v>
      </c>
      <c r="K88" s="48">
        <v>570.08400000000006</v>
      </c>
    </row>
    <row r="89" spans="1:11" ht="15" customHeight="1" x14ac:dyDescent="0.35">
      <c r="A89" s="221" t="s">
        <v>50</v>
      </c>
      <c r="B89" s="231"/>
      <c r="C89" s="94"/>
      <c r="D89" s="94"/>
      <c r="E89" s="126" t="s">
        <v>67</v>
      </c>
      <c r="F89" s="82" t="s">
        <v>67</v>
      </c>
      <c r="G89" s="116">
        <v>0.50781919198692205</v>
      </c>
      <c r="H89" s="90">
        <v>0.54891291379666896</v>
      </c>
      <c r="I89" s="90">
        <v>0.59208313250169387</v>
      </c>
      <c r="J89" s="90">
        <v>0.69985921491612035</v>
      </c>
      <c r="K89" s="90">
        <v>0.80563312952878918</v>
      </c>
    </row>
    <row r="90" spans="1:11" ht="15" customHeight="1" x14ac:dyDescent="0.35">
      <c r="A90" s="223" t="s">
        <v>51</v>
      </c>
      <c r="B90" s="232"/>
      <c r="C90" s="98"/>
      <c r="D90" s="98"/>
      <c r="E90" s="127" t="s">
        <v>67</v>
      </c>
      <c r="F90" s="84" t="s">
        <v>67</v>
      </c>
      <c r="G90" s="128">
        <v>640</v>
      </c>
      <c r="H90" s="48">
        <v>618</v>
      </c>
      <c r="I90" s="48">
        <v>658</v>
      </c>
      <c r="J90" s="48">
        <v>628</v>
      </c>
      <c r="K90" s="48">
        <v>630</v>
      </c>
    </row>
    <row r="91" spans="1:11" ht="16.5" x14ac:dyDescent="0.35">
      <c r="A91" s="225">
        <v>0</v>
      </c>
      <c r="B91" s="96"/>
      <c r="C91" s="96"/>
      <c r="D91" s="96"/>
      <c r="E91" s="96"/>
      <c r="F91" s="96"/>
      <c r="G91" s="96"/>
      <c r="H91" s="96"/>
      <c r="I91" s="96"/>
      <c r="J91" s="96"/>
      <c r="K91" s="96"/>
    </row>
    <row r="92" spans="1:11" ht="16.5" x14ac:dyDescent="0.35">
      <c r="A92" s="225">
        <v>0</v>
      </c>
      <c r="B92" s="241"/>
      <c r="C92" s="241"/>
      <c r="D92" s="241"/>
      <c r="E92" s="241"/>
      <c r="F92" s="241"/>
      <c r="G92" s="241"/>
      <c r="H92" s="241"/>
      <c r="I92" s="241"/>
      <c r="J92" s="241"/>
      <c r="K92" s="241"/>
    </row>
    <row r="93" spans="1:11" ht="16.5" x14ac:dyDescent="0.35">
      <c r="A93" s="225"/>
      <c r="B93" s="241"/>
      <c r="C93" s="241"/>
      <c r="D93" s="241"/>
      <c r="E93" s="241"/>
      <c r="F93" s="241"/>
      <c r="G93" s="241"/>
      <c r="H93" s="241"/>
      <c r="I93" s="241"/>
      <c r="J93" s="241"/>
      <c r="K93" s="241"/>
    </row>
    <row r="94" spans="1:11" x14ac:dyDescent="0.25">
      <c r="A94" s="243"/>
      <c r="B94" s="243"/>
      <c r="C94" s="243"/>
      <c r="D94" s="243"/>
      <c r="E94" s="243"/>
      <c r="F94" s="243"/>
      <c r="G94" s="243"/>
      <c r="H94" s="243"/>
      <c r="I94" s="243"/>
      <c r="J94" s="243"/>
      <c r="K94" s="243"/>
    </row>
    <row r="95" spans="1:11" x14ac:dyDescent="0.25">
      <c r="A95" s="243"/>
      <c r="B95" s="243"/>
      <c r="C95" s="243"/>
      <c r="D95" s="243"/>
      <c r="E95" s="243"/>
      <c r="F95" s="243"/>
      <c r="G95" s="243"/>
      <c r="H95" s="243"/>
      <c r="I95" s="243"/>
      <c r="J95" s="243"/>
      <c r="K95" s="243"/>
    </row>
    <row r="96" spans="1:11" x14ac:dyDescent="0.25">
      <c r="A96" s="243"/>
      <c r="B96" s="243"/>
      <c r="C96" s="243"/>
      <c r="D96" s="243"/>
      <c r="E96" s="243"/>
      <c r="F96" s="243"/>
      <c r="G96" s="243"/>
      <c r="H96" s="243"/>
      <c r="I96" s="243"/>
      <c r="J96" s="243"/>
      <c r="K96" s="243"/>
    </row>
    <row r="97" spans="1:11" x14ac:dyDescent="0.25">
      <c r="A97" s="243"/>
      <c r="B97" s="243"/>
      <c r="C97" s="243"/>
      <c r="D97" s="243"/>
      <c r="E97" s="243"/>
      <c r="F97" s="243"/>
      <c r="G97" s="243"/>
      <c r="H97" s="243"/>
      <c r="I97" s="243"/>
      <c r="J97" s="243"/>
      <c r="K97" s="243"/>
    </row>
    <row r="98" spans="1:11" x14ac:dyDescent="0.25">
      <c r="A98" s="243"/>
      <c r="B98" s="243"/>
      <c r="C98" s="243"/>
      <c r="D98" s="243"/>
      <c r="E98" s="243"/>
      <c r="F98" s="243"/>
      <c r="G98" s="243"/>
      <c r="H98" s="243"/>
      <c r="I98" s="243"/>
      <c r="J98" s="243"/>
      <c r="K98" s="243"/>
    </row>
    <row r="99" spans="1:11" x14ac:dyDescent="0.25">
      <c r="A99" s="213"/>
      <c r="B99" s="213"/>
      <c r="C99" s="213"/>
      <c r="D99" s="213"/>
      <c r="E99" s="213"/>
      <c r="F99" s="213"/>
      <c r="G99" s="213"/>
      <c r="H99" s="213"/>
      <c r="I99" s="213"/>
      <c r="J99" s="213"/>
      <c r="K99" s="213"/>
    </row>
    <row r="100" spans="1:11" x14ac:dyDescent="0.25">
      <c r="A100" s="213"/>
      <c r="B100" s="213"/>
      <c r="C100" s="213"/>
      <c r="D100" s="213"/>
      <c r="E100" s="213"/>
      <c r="F100" s="213"/>
      <c r="G100" s="213"/>
      <c r="H100" s="213"/>
      <c r="I100" s="213"/>
      <c r="J100" s="213"/>
      <c r="K100" s="213"/>
    </row>
    <row r="101" spans="1:11" x14ac:dyDescent="0.25">
      <c r="A101" s="213"/>
      <c r="B101" s="213"/>
      <c r="C101" s="213"/>
      <c r="D101" s="213"/>
      <c r="E101" s="213"/>
      <c r="F101" s="213"/>
      <c r="G101" s="213"/>
      <c r="H101" s="213"/>
      <c r="I101" s="213"/>
      <c r="J101" s="213"/>
      <c r="K101" s="213"/>
    </row>
    <row r="102" spans="1:11" x14ac:dyDescent="0.25">
      <c r="A102" s="213"/>
      <c r="B102" s="213"/>
      <c r="C102" s="213"/>
      <c r="D102" s="213"/>
      <c r="E102" s="213"/>
      <c r="F102" s="213"/>
      <c r="G102" s="213"/>
      <c r="H102" s="213"/>
      <c r="I102" s="213"/>
      <c r="J102" s="213"/>
      <c r="K102" s="213"/>
    </row>
    <row r="103" spans="1:11" x14ac:dyDescent="0.25">
      <c r="A103" s="213"/>
      <c r="B103" s="213"/>
      <c r="C103" s="213"/>
      <c r="D103" s="213"/>
      <c r="E103" s="213"/>
      <c r="F103" s="213"/>
      <c r="G103" s="213"/>
      <c r="H103" s="213"/>
      <c r="I103" s="213"/>
      <c r="J103" s="213"/>
      <c r="K103" s="213"/>
    </row>
    <row r="104" spans="1:11" x14ac:dyDescent="0.25">
      <c r="A104" s="213"/>
      <c r="B104" s="213"/>
      <c r="C104" s="213"/>
      <c r="D104" s="213"/>
      <c r="E104" s="213"/>
      <c r="F104" s="213"/>
      <c r="G104" s="213"/>
      <c r="H104" s="213"/>
      <c r="I104" s="213"/>
      <c r="J104" s="213"/>
      <c r="K104" s="213"/>
    </row>
    <row r="105" spans="1:11" x14ac:dyDescent="0.25">
      <c r="A105" s="213"/>
      <c r="B105" s="213"/>
      <c r="C105" s="213"/>
      <c r="D105" s="213"/>
      <c r="E105" s="213"/>
      <c r="F105" s="213"/>
      <c r="G105" s="213"/>
      <c r="H105" s="213"/>
      <c r="I105" s="213"/>
      <c r="J105" s="213"/>
      <c r="K105" s="213"/>
    </row>
    <row r="106" spans="1:11" x14ac:dyDescent="0.25">
      <c r="A106" s="213"/>
      <c r="B106" s="213"/>
      <c r="C106" s="213"/>
      <c r="D106" s="213"/>
      <c r="E106" s="213"/>
      <c r="F106" s="213"/>
      <c r="G106" s="213"/>
      <c r="H106" s="213"/>
      <c r="I106" s="213"/>
      <c r="J106" s="213"/>
      <c r="K106" s="213"/>
    </row>
    <row r="107" spans="1:11" x14ac:dyDescent="0.25">
      <c r="A107" s="213"/>
      <c r="B107" s="213"/>
      <c r="C107" s="213"/>
      <c r="D107" s="213"/>
      <c r="E107" s="213"/>
      <c r="F107" s="213"/>
      <c r="G107" s="213"/>
      <c r="H107" s="213"/>
      <c r="I107" s="213"/>
      <c r="J107" s="213"/>
      <c r="K107" s="213"/>
    </row>
    <row r="108" spans="1:11" x14ac:dyDescent="0.25">
      <c r="A108" s="213"/>
      <c r="B108" s="213"/>
      <c r="C108" s="213"/>
      <c r="D108" s="213"/>
      <c r="E108" s="213"/>
      <c r="F108" s="213"/>
      <c r="G108" s="213"/>
      <c r="H108" s="213"/>
      <c r="I108" s="213"/>
      <c r="J108" s="213"/>
      <c r="K108" s="213"/>
    </row>
    <row r="109" spans="1:11" x14ac:dyDescent="0.25">
      <c r="A109" s="213"/>
      <c r="B109" s="213"/>
      <c r="C109" s="213"/>
      <c r="D109" s="213"/>
      <c r="E109" s="213"/>
      <c r="F109" s="213"/>
      <c r="G109" s="213"/>
      <c r="H109" s="213"/>
      <c r="I109" s="213"/>
      <c r="J109" s="213"/>
      <c r="K109" s="213"/>
    </row>
    <row r="110" spans="1:11" x14ac:dyDescent="0.25">
      <c r="A110" s="213"/>
      <c r="B110" s="213"/>
      <c r="C110" s="213"/>
      <c r="D110" s="213"/>
      <c r="E110" s="213"/>
      <c r="F110" s="213"/>
      <c r="G110" s="213"/>
      <c r="H110" s="213"/>
      <c r="I110" s="213"/>
      <c r="J110" s="213"/>
      <c r="K110" s="213"/>
    </row>
    <row r="111" spans="1:11" x14ac:dyDescent="0.25">
      <c r="A111" s="213"/>
      <c r="B111" s="213"/>
      <c r="C111" s="213"/>
      <c r="D111" s="213"/>
      <c r="E111" s="213"/>
      <c r="F111" s="213"/>
      <c r="G111" s="213"/>
      <c r="H111" s="213"/>
      <c r="I111" s="213"/>
      <c r="J111" s="213"/>
      <c r="K111" s="213"/>
    </row>
  </sheetData>
  <mergeCells count="2">
    <mergeCell ref="A1:K1"/>
    <mergeCell ref="A73:B73"/>
  </mergeCells>
  <pageMargins left="0.7" right="0.7" top="0.75" bottom="0.75" header="0.3" footer="0.3"/>
  <pageSetup paperSize="9" scale="53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13"/>
  <sheetViews>
    <sheetView showZeros="0" zoomScaleNormal="100" workbookViewId="0">
      <selection sqref="A1:K1"/>
    </sheetView>
  </sheetViews>
  <sheetFormatPr defaultColWidth="9.140625" defaultRowHeight="15" x14ac:dyDescent="0.25"/>
  <cols>
    <col min="1" max="1" width="26" style="209" customWidth="1"/>
    <col min="2" max="2" width="16" style="209" customWidth="1"/>
    <col min="3" max="3" width="8.28515625" style="209" customWidth="1"/>
    <col min="4" max="4" width="4.85546875" style="209" customWidth="1"/>
    <col min="5" max="12" width="9.7109375" style="209" customWidth="1"/>
    <col min="13" max="16384" width="9.140625" style="209"/>
  </cols>
  <sheetData>
    <row r="1" spans="1:14" ht="21" x14ac:dyDescent="0.35">
      <c r="A1" s="314" t="s">
        <v>151</v>
      </c>
      <c r="B1" s="314"/>
      <c r="C1" s="314"/>
      <c r="D1" s="314"/>
      <c r="E1" s="314"/>
      <c r="F1" s="314"/>
      <c r="G1" s="314"/>
      <c r="H1" s="314"/>
      <c r="I1" s="314"/>
      <c r="J1" s="314"/>
      <c r="K1" s="314"/>
      <c r="L1" s="314"/>
    </row>
    <row r="2" spans="1:14" ht="15.95" x14ac:dyDescent="0.5">
      <c r="A2" s="218" t="s">
        <v>127</v>
      </c>
      <c r="B2" s="219"/>
      <c r="C2" s="219"/>
      <c r="D2" s="219"/>
      <c r="E2" s="213"/>
      <c r="F2" s="213"/>
      <c r="G2" s="213"/>
      <c r="H2" s="213"/>
      <c r="I2" s="213"/>
      <c r="J2" s="213"/>
      <c r="K2" s="213"/>
      <c r="L2" s="213"/>
    </row>
    <row r="3" spans="1:14" ht="15.95" x14ac:dyDescent="0.5">
      <c r="A3" s="99"/>
      <c r="B3" s="99"/>
      <c r="C3" s="100"/>
      <c r="D3" s="101"/>
      <c r="E3" s="102">
        <v>2015</v>
      </c>
      <c r="F3" s="102">
        <v>2014</v>
      </c>
      <c r="G3" s="102">
        <v>2015</v>
      </c>
      <c r="H3" s="102">
        <v>2014</v>
      </c>
      <c r="I3" s="102">
        <v>2013</v>
      </c>
      <c r="J3" s="102">
        <v>2012</v>
      </c>
      <c r="K3" s="102">
        <v>2012</v>
      </c>
      <c r="L3" s="102">
        <v>2011</v>
      </c>
      <c r="N3" s="268"/>
    </row>
    <row r="4" spans="1:14" ht="15.95" x14ac:dyDescent="0.5">
      <c r="A4" s="103"/>
      <c r="B4" s="103"/>
      <c r="C4" s="100"/>
      <c r="D4" s="101"/>
      <c r="E4" s="102" t="s">
        <v>201</v>
      </c>
      <c r="F4" s="102" t="s">
        <v>201</v>
      </c>
      <c r="G4" s="102">
        <v>0</v>
      </c>
      <c r="H4" s="102"/>
      <c r="I4" s="102"/>
      <c r="J4" s="102"/>
      <c r="K4" s="102"/>
      <c r="L4" s="102"/>
      <c r="N4" s="210"/>
    </row>
    <row r="5" spans="1:14" ht="15.95" x14ac:dyDescent="0.5">
      <c r="A5" s="100" t="s">
        <v>1</v>
      </c>
      <c r="B5" s="103"/>
      <c r="C5" s="100"/>
      <c r="D5" s="100" t="s">
        <v>202</v>
      </c>
      <c r="E5" s="104"/>
      <c r="F5" s="104"/>
      <c r="G5" s="104"/>
      <c r="H5" s="104">
        <v>0</v>
      </c>
      <c r="I5" s="104" t="s">
        <v>56</v>
      </c>
      <c r="J5" s="104" t="s">
        <v>56</v>
      </c>
      <c r="K5" s="104"/>
      <c r="L5" s="104"/>
      <c r="N5" s="210"/>
    </row>
    <row r="6" spans="1:14" ht="3.75" customHeight="1" x14ac:dyDescent="0.5">
      <c r="A6" s="97"/>
      <c r="B6" s="97"/>
      <c r="C6" s="97"/>
      <c r="D6" s="97"/>
      <c r="E6" s="97"/>
      <c r="F6" s="97"/>
      <c r="G6" s="97"/>
      <c r="H6" s="97"/>
      <c r="I6" s="97"/>
      <c r="J6" s="97"/>
      <c r="K6" s="97"/>
      <c r="L6" s="97"/>
      <c r="N6" s="210"/>
    </row>
    <row r="7" spans="1:14" ht="15.95" x14ac:dyDescent="0.5">
      <c r="A7" s="221" t="s">
        <v>2</v>
      </c>
      <c r="B7" s="222"/>
      <c r="C7" s="222"/>
      <c r="D7" s="222"/>
      <c r="E7" s="115">
        <v>8.7097820000000006</v>
      </c>
      <c r="F7" s="89">
        <v>7.8179999999999978</v>
      </c>
      <c r="G7" s="115">
        <v>31.933782000000001</v>
      </c>
      <c r="H7" s="89">
        <v>28.645</v>
      </c>
      <c r="I7" s="89">
        <v>26.402000000000001</v>
      </c>
      <c r="J7" s="89">
        <v>24.245000000000001</v>
      </c>
      <c r="K7" s="89">
        <v>24.245000000000001</v>
      </c>
      <c r="L7" s="89">
        <v>21.51</v>
      </c>
      <c r="N7" s="210"/>
    </row>
    <row r="8" spans="1:14" ht="15.95" x14ac:dyDescent="0.5">
      <c r="A8" s="221" t="s">
        <v>3</v>
      </c>
      <c r="B8" s="94"/>
      <c r="C8" s="94"/>
      <c r="D8" s="94"/>
      <c r="E8" s="116">
        <v>-5.956677</v>
      </c>
      <c r="F8" s="90">
        <v>-4.7959999999999994</v>
      </c>
      <c r="G8" s="116">
        <v>-20.574677000000001</v>
      </c>
      <c r="H8" s="90">
        <v>-17.256</v>
      </c>
      <c r="I8" s="90">
        <v>-15.535</v>
      </c>
      <c r="J8" s="90">
        <v>-14.519</v>
      </c>
      <c r="K8" s="90">
        <v>-14.519</v>
      </c>
      <c r="L8" s="90">
        <v>-13.886000000000001</v>
      </c>
    </row>
    <row r="9" spans="1:14" ht="15.95" x14ac:dyDescent="0.5">
      <c r="A9" s="221" t="s">
        <v>4</v>
      </c>
      <c r="B9" s="94"/>
      <c r="C9" s="94"/>
      <c r="D9" s="94"/>
      <c r="E9" s="116">
        <v>2.3613000000000009E-2</v>
      </c>
      <c r="F9" s="90">
        <v>1.1999999999999997E-2</v>
      </c>
      <c r="G9" s="116">
        <v>9.7613000000000005E-2</v>
      </c>
      <c r="H9" s="90">
        <v>4.3999999999999997E-2</v>
      </c>
      <c r="I9" s="90">
        <v>1.2440000000000002</v>
      </c>
      <c r="J9" s="90">
        <v>3.5999999999999997E-2</v>
      </c>
      <c r="K9" s="90">
        <v>3.5999999999999997E-2</v>
      </c>
      <c r="L9" s="90">
        <v>3.1E-2</v>
      </c>
    </row>
    <row r="10" spans="1:14" ht="15.95" x14ac:dyDescent="0.5">
      <c r="A10" s="221" t="s">
        <v>5</v>
      </c>
      <c r="B10" s="94"/>
      <c r="C10" s="94"/>
      <c r="D10" s="94"/>
      <c r="E10" s="116">
        <v>0</v>
      </c>
      <c r="F10" s="90">
        <v>0</v>
      </c>
      <c r="G10" s="116">
        <v>0</v>
      </c>
      <c r="H10" s="90">
        <v>0</v>
      </c>
      <c r="I10" s="90">
        <v>0</v>
      </c>
      <c r="J10" s="90">
        <v>0</v>
      </c>
      <c r="K10" s="90">
        <v>0</v>
      </c>
      <c r="L10" s="90">
        <v>0</v>
      </c>
    </row>
    <row r="11" spans="1:14" ht="15.95" x14ac:dyDescent="0.5">
      <c r="A11" s="223" t="s">
        <v>6</v>
      </c>
      <c r="B11" s="98"/>
      <c r="C11" s="98"/>
      <c r="D11" s="98"/>
      <c r="E11" s="117">
        <v>0</v>
      </c>
      <c r="F11" s="91">
        <v>0</v>
      </c>
      <c r="G11" s="117">
        <v>0</v>
      </c>
      <c r="H11" s="91">
        <v>0</v>
      </c>
      <c r="I11" s="91">
        <v>0</v>
      </c>
      <c r="J11" s="91">
        <v>0</v>
      </c>
      <c r="K11" s="91">
        <v>0</v>
      </c>
      <c r="L11" s="91">
        <v>0</v>
      </c>
    </row>
    <row r="12" spans="1:14" x14ac:dyDescent="0.35">
      <c r="A12" s="224" t="s">
        <v>7</v>
      </c>
      <c r="B12" s="224"/>
      <c r="C12" s="224"/>
      <c r="D12" s="224"/>
      <c r="E12" s="115">
        <f t="shared" ref="E12:L12" si="0">SUM(E7:E11)</f>
        <v>2.7767180000000007</v>
      </c>
      <c r="F12" s="88">
        <f t="shared" si="0"/>
        <v>3.0339999999999985</v>
      </c>
      <c r="G12" s="115">
        <f t="shared" si="0"/>
        <v>11.456718</v>
      </c>
      <c r="H12" s="89">
        <f t="shared" si="0"/>
        <v>11.433</v>
      </c>
      <c r="I12" s="93">
        <f t="shared" si="0"/>
        <v>12.111000000000001</v>
      </c>
      <c r="J12" s="93">
        <f t="shared" si="0"/>
        <v>9.7620000000000005</v>
      </c>
      <c r="K12" s="93">
        <f t="shared" si="0"/>
        <v>9.7620000000000005</v>
      </c>
      <c r="L12" s="93">
        <f t="shared" si="0"/>
        <v>7.6550000000000002</v>
      </c>
    </row>
    <row r="13" spans="1:14" ht="15.95" x14ac:dyDescent="0.5">
      <c r="A13" s="223" t="s">
        <v>132</v>
      </c>
      <c r="B13" s="98"/>
      <c r="C13" s="98"/>
      <c r="D13" s="98"/>
      <c r="E13" s="117">
        <v>-0.60427299999999995</v>
      </c>
      <c r="F13" s="91">
        <v>-0.54699999999999993</v>
      </c>
      <c r="G13" s="117">
        <v>-2.1272730000000002</v>
      </c>
      <c r="H13" s="91">
        <v>-2.0369999999999999</v>
      </c>
      <c r="I13" s="91">
        <v>-2.0619999999999998</v>
      </c>
      <c r="J13" s="91">
        <v>-1.7629999999999999</v>
      </c>
      <c r="K13" s="91">
        <v>-1.7629999999999999</v>
      </c>
      <c r="L13" s="91">
        <v>-1.5860000000000001</v>
      </c>
    </row>
    <row r="14" spans="1:14" x14ac:dyDescent="0.35">
      <c r="A14" s="224" t="s">
        <v>8</v>
      </c>
      <c r="B14" s="224"/>
      <c r="C14" s="224"/>
      <c r="D14" s="224"/>
      <c r="E14" s="115">
        <f t="shared" ref="E14:L14" si="1">SUM(E12:E13)</f>
        <v>2.1724450000000006</v>
      </c>
      <c r="F14" s="88">
        <f t="shared" si="1"/>
        <v>2.4869999999999983</v>
      </c>
      <c r="G14" s="115">
        <f t="shared" si="1"/>
        <v>9.3294449999999998</v>
      </c>
      <c r="H14" s="89">
        <f t="shared" si="1"/>
        <v>9.3960000000000008</v>
      </c>
      <c r="I14" s="93">
        <f t="shared" si="1"/>
        <v>10.049000000000001</v>
      </c>
      <c r="J14" s="93">
        <f t="shared" si="1"/>
        <v>7.9990000000000006</v>
      </c>
      <c r="K14" s="93">
        <f t="shared" si="1"/>
        <v>7.9990000000000006</v>
      </c>
      <c r="L14" s="93">
        <f t="shared" si="1"/>
        <v>6.069</v>
      </c>
    </row>
    <row r="15" spans="1:14" ht="16.5" x14ac:dyDescent="0.35">
      <c r="A15" s="221" t="s">
        <v>9</v>
      </c>
      <c r="B15" s="225"/>
      <c r="C15" s="225"/>
      <c r="D15" s="225"/>
      <c r="E15" s="116">
        <v>-0.15923100000000001</v>
      </c>
      <c r="F15" s="90">
        <v>-1.999999999999974E-3</v>
      </c>
      <c r="G15" s="116">
        <v>-0.267231</v>
      </c>
      <c r="H15" s="90">
        <v>-0.17299999999999999</v>
      </c>
      <c r="I15" s="90">
        <v>-0.54100000000000004</v>
      </c>
      <c r="J15" s="90">
        <v>-0.55400000000000005</v>
      </c>
      <c r="K15" s="90">
        <v>-1.873</v>
      </c>
      <c r="L15" s="90">
        <v>-1.669</v>
      </c>
    </row>
    <row r="16" spans="1:14" ht="16.5" x14ac:dyDescent="0.35">
      <c r="A16" s="223" t="s">
        <v>10</v>
      </c>
      <c r="B16" s="98"/>
      <c r="C16" s="98"/>
      <c r="D16" s="98"/>
      <c r="E16" s="117">
        <v>0</v>
      </c>
      <c r="F16" s="91">
        <v>0</v>
      </c>
      <c r="G16" s="117">
        <v>0</v>
      </c>
      <c r="H16" s="91">
        <v>0</v>
      </c>
      <c r="I16" s="91">
        <v>0</v>
      </c>
      <c r="J16" s="91">
        <v>0</v>
      </c>
      <c r="K16" s="91">
        <v>0</v>
      </c>
      <c r="L16" s="91">
        <v>0</v>
      </c>
    </row>
    <row r="17" spans="1:12" ht="15.75" x14ac:dyDescent="0.25">
      <c r="A17" s="224" t="s">
        <v>11</v>
      </c>
      <c r="B17" s="224"/>
      <c r="C17" s="224"/>
      <c r="D17" s="224"/>
      <c r="E17" s="115">
        <f t="shared" ref="E17:L17" si="2">SUM(E14:E16)</f>
        <v>2.0132140000000005</v>
      </c>
      <c r="F17" s="88">
        <f t="shared" si="2"/>
        <v>2.4849999999999985</v>
      </c>
      <c r="G17" s="115">
        <f t="shared" si="2"/>
        <v>9.0622139999999991</v>
      </c>
      <c r="H17" s="89">
        <f t="shared" si="2"/>
        <v>9.2230000000000008</v>
      </c>
      <c r="I17" s="93">
        <f t="shared" si="2"/>
        <v>9.5080000000000009</v>
      </c>
      <c r="J17" s="93">
        <f t="shared" si="2"/>
        <v>7.4450000000000003</v>
      </c>
      <c r="K17" s="93">
        <f t="shared" si="2"/>
        <v>6.1260000000000003</v>
      </c>
      <c r="L17" s="93">
        <f t="shared" si="2"/>
        <v>4.4000000000000004</v>
      </c>
    </row>
    <row r="18" spans="1:12" ht="16.5" x14ac:dyDescent="0.35">
      <c r="A18" s="221" t="s">
        <v>12</v>
      </c>
      <c r="B18" s="94"/>
      <c r="C18" s="94"/>
      <c r="D18" s="94"/>
      <c r="E18" s="116">
        <v>2.667000000000001E-3</v>
      </c>
      <c r="F18" s="90">
        <v>8.0000000000000002E-3</v>
      </c>
      <c r="G18" s="116">
        <v>1.3667E-2</v>
      </c>
      <c r="H18" s="90">
        <v>1.0999999999999999E-2</v>
      </c>
      <c r="I18" s="90">
        <v>0.01</v>
      </c>
      <c r="J18" s="90">
        <v>0</v>
      </c>
      <c r="K18" s="90">
        <v>2.5000000000000001E-2</v>
      </c>
      <c r="L18" s="90">
        <v>4.3999999999999997E-2</v>
      </c>
    </row>
    <row r="19" spans="1:12" ht="16.5" x14ac:dyDescent="0.35">
      <c r="A19" s="223" t="s">
        <v>13</v>
      </c>
      <c r="B19" s="98"/>
      <c r="C19" s="98"/>
      <c r="D19" s="98"/>
      <c r="E19" s="117">
        <v>-0.24952900000000011</v>
      </c>
      <c r="F19" s="91">
        <v>-0.1160000000000001</v>
      </c>
      <c r="G19" s="117">
        <v>-1.4395290000000001</v>
      </c>
      <c r="H19" s="91">
        <v>-1.8220000000000001</v>
      </c>
      <c r="I19" s="91">
        <v>-2.859</v>
      </c>
      <c r="J19" s="91">
        <v>-2</v>
      </c>
      <c r="K19" s="91">
        <v>-1.3380000000000001</v>
      </c>
      <c r="L19" s="91">
        <v>-1.161</v>
      </c>
    </row>
    <row r="20" spans="1:12" ht="15.75" x14ac:dyDescent="0.25">
      <c r="A20" s="224" t="s">
        <v>14</v>
      </c>
      <c r="B20" s="224"/>
      <c r="C20" s="224"/>
      <c r="D20" s="224"/>
      <c r="E20" s="115">
        <f t="shared" ref="E20:L20" si="3">SUM(E17:E19)</f>
        <v>1.7663520000000006</v>
      </c>
      <c r="F20" s="88">
        <f t="shared" si="3"/>
        <v>2.3769999999999984</v>
      </c>
      <c r="G20" s="115">
        <f t="shared" si="3"/>
        <v>7.6363519999999987</v>
      </c>
      <c r="H20" s="89">
        <f t="shared" si="3"/>
        <v>7.4119999999999999</v>
      </c>
      <c r="I20" s="93">
        <f t="shared" si="3"/>
        <v>6.6590000000000007</v>
      </c>
      <c r="J20" s="93">
        <f t="shared" si="3"/>
        <v>5.4450000000000003</v>
      </c>
      <c r="K20" s="93">
        <f t="shared" si="3"/>
        <v>4.8130000000000006</v>
      </c>
      <c r="L20" s="93">
        <f t="shared" si="3"/>
        <v>3.2829999999999999</v>
      </c>
    </row>
    <row r="21" spans="1:12" ht="16.5" x14ac:dyDescent="0.35">
      <c r="A21" s="221" t="s">
        <v>15</v>
      </c>
      <c r="B21" s="94"/>
      <c r="C21" s="94"/>
      <c r="D21" s="94"/>
      <c r="E21" s="116">
        <v>-5.1879000000000092E-2</v>
      </c>
      <c r="F21" s="90">
        <v>-0.17799999999999994</v>
      </c>
      <c r="G21" s="116">
        <v>-1.368879</v>
      </c>
      <c r="H21" s="90">
        <v>-1.206</v>
      </c>
      <c r="I21" s="90">
        <v>-1.6520000000000001</v>
      </c>
      <c r="J21" s="90">
        <v>0</v>
      </c>
      <c r="K21" s="90">
        <v>-1.294</v>
      </c>
      <c r="L21" s="90">
        <v>-0.99299999999999988</v>
      </c>
    </row>
    <row r="22" spans="1:12" ht="16.5" x14ac:dyDescent="0.35">
      <c r="A22" s="223" t="s">
        <v>16</v>
      </c>
      <c r="B22" s="226"/>
      <c r="C22" s="226"/>
      <c r="D22" s="226"/>
      <c r="E22" s="117">
        <v>0</v>
      </c>
      <c r="F22" s="91">
        <v>0</v>
      </c>
      <c r="G22" s="117">
        <v>0</v>
      </c>
      <c r="H22" s="91">
        <v>0</v>
      </c>
      <c r="I22" s="91">
        <v>0</v>
      </c>
      <c r="J22" s="91">
        <v>0</v>
      </c>
      <c r="K22" s="91">
        <v>0</v>
      </c>
      <c r="L22" s="91">
        <v>0</v>
      </c>
    </row>
    <row r="23" spans="1:12" ht="16.5" x14ac:dyDescent="0.35">
      <c r="A23" s="227" t="s">
        <v>262</v>
      </c>
      <c r="B23" s="228"/>
      <c r="C23" s="228"/>
      <c r="D23" s="228"/>
      <c r="E23" s="115">
        <f t="shared" ref="E23:L23" si="4">SUM(E20:E22)</f>
        <v>1.7144730000000006</v>
      </c>
      <c r="F23" s="88">
        <f t="shared" si="4"/>
        <v>2.1989999999999985</v>
      </c>
      <c r="G23" s="115">
        <f t="shared" si="4"/>
        <v>6.267472999999999</v>
      </c>
      <c r="H23" s="89">
        <f t="shared" si="4"/>
        <v>6.2059999999999995</v>
      </c>
      <c r="I23" s="93">
        <f t="shared" si="4"/>
        <v>5.0070000000000006</v>
      </c>
      <c r="J23" s="93">
        <f t="shared" si="4"/>
        <v>5.4450000000000003</v>
      </c>
      <c r="K23" s="93">
        <f t="shared" si="4"/>
        <v>3.5190000000000006</v>
      </c>
      <c r="L23" s="93">
        <f t="shared" si="4"/>
        <v>2.29</v>
      </c>
    </row>
    <row r="24" spans="1:12" ht="16.5" x14ac:dyDescent="0.35">
      <c r="A24" s="221" t="s">
        <v>279</v>
      </c>
      <c r="B24" s="94"/>
      <c r="C24" s="94"/>
      <c r="D24" s="94"/>
      <c r="E24" s="116">
        <v>1.714472999999999</v>
      </c>
      <c r="F24" s="90">
        <v>2.1989999999999981</v>
      </c>
      <c r="G24" s="116">
        <v>6.2674730000000043</v>
      </c>
      <c r="H24" s="90">
        <v>6.2059999999999995</v>
      </c>
      <c r="I24" s="90">
        <v>5.0070000000000014</v>
      </c>
      <c r="J24" s="90">
        <v>5.4450000000000029</v>
      </c>
      <c r="K24" s="90">
        <v>3.5189999999999984</v>
      </c>
      <c r="L24" s="90">
        <v>2.2899999999999974</v>
      </c>
    </row>
    <row r="25" spans="1:12" ht="16.5" x14ac:dyDescent="0.35">
      <c r="A25" s="221" t="s">
        <v>274</v>
      </c>
      <c r="B25" s="94"/>
      <c r="C25" s="94"/>
      <c r="D25" s="94"/>
      <c r="E25" s="116">
        <v>0</v>
      </c>
      <c r="F25" s="90">
        <v>0</v>
      </c>
      <c r="G25" s="116">
        <v>0</v>
      </c>
      <c r="H25" s="90">
        <v>0</v>
      </c>
      <c r="I25" s="90">
        <v>0</v>
      </c>
      <c r="J25" s="90">
        <v>0</v>
      </c>
      <c r="K25" s="90">
        <v>0</v>
      </c>
      <c r="L25" s="90">
        <v>0</v>
      </c>
    </row>
    <row r="26" spans="1:12" ht="16.5" x14ac:dyDescent="0.35">
      <c r="A26" s="259"/>
      <c r="B26" s="259"/>
      <c r="C26" s="259"/>
      <c r="D26" s="259"/>
      <c r="E26" s="260"/>
      <c r="F26" s="261"/>
      <c r="G26" s="260"/>
      <c r="H26" s="261"/>
      <c r="I26" s="261"/>
      <c r="J26" s="261"/>
      <c r="K26" s="261"/>
      <c r="L26" s="261"/>
    </row>
    <row r="27" spans="1:12" ht="16.5" x14ac:dyDescent="0.35">
      <c r="A27" s="257" t="s">
        <v>148</v>
      </c>
      <c r="B27" s="94"/>
      <c r="C27" s="94"/>
      <c r="D27" s="94"/>
      <c r="E27" s="116">
        <v>-0.11000000000000001</v>
      </c>
      <c r="F27" s="90">
        <v>-5.7999999999999996E-2</v>
      </c>
      <c r="G27" s="116">
        <v>-0.33550000000000002</v>
      </c>
      <c r="H27" s="90">
        <v>-0.20399999999999999</v>
      </c>
      <c r="I27" s="90">
        <v>1.3740000000000001</v>
      </c>
      <c r="J27" s="90">
        <v>0</v>
      </c>
      <c r="K27" s="90">
        <v>0</v>
      </c>
      <c r="L27" s="90">
        <v>0</v>
      </c>
    </row>
    <row r="28" spans="1:12" ht="16.5" x14ac:dyDescent="0.35">
      <c r="A28" s="258" t="s">
        <v>273</v>
      </c>
      <c r="B28" s="259"/>
      <c r="C28" s="259"/>
      <c r="D28" s="259"/>
      <c r="E28" s="297">
        <f t="shared" ref="E28:L28" si="5">E14-E27</f>
        <v>2.2824450000000005</v>
      </c>
      <c r="F28" s="298">
        <f t="shared" si="5"/>
        <v>2.5449999999999982</v>
      </c>
      <c r="G28" s="297">
        <f t="shared" si="5"/>
        <v>9.6649449999999995</v>
      </c>
      <c r="H28" s="298">
        <f t="shared" si="5"/>
        <v>9.6000000000000014</v>
      </c>
      <c r="I28" s="298">
        <f t="shared" si="5"/>
        <v>8.6750000000000007</v>
      </c>
      <c r="J28" s="298">
        <f t="shared" si="5"/>
        <v>7.9990000000000006</v>
      </c>
      <c r="K28" s="298">
        <f t="shared" si="5"/>
        <v>7.9990000000000006</v>
      </c>
      <c r="L28" s="298">
        <f t="shared" si="5"/>
        <v>6.069</v>
      </c>
    </row>
    <row r="29" spans="1:12" ht="16.5" x14ac:dyDescent="0.35">
      <c r="A29" s="221"/>
      <c r="B29" s="94"/>
      <c r="C29" s="94"/>
      <c r="D29" s="94"/>
      <c r="E29" s="49"/>
      <c r="F29" s="49"/>
      <c r="G29" s="49"/>
      <c r="H29" s="49"/>
      <c r="I29" s="49"/>
      <c r="J29" s="49"/>
      <c r="K29" s="49"/>
      <c r="L29" s="49"/>
    </row>
    <row r="30" spans="1:12" ht="16.5" x14ac:dyDescent="0.35">
      <c r="A30" s="99"/>
      <c r="B30" s="99"/>
      <c r="C30" s="100"/>
      <c r="D30" s="101"/>
      <c r="E30" s="102">
        <v>2015</v>
      </c>
      <c r="F30" s="102">
        <v>2014</v>
      </c>
      <c r="G30" s="102">
        <v>2015</v>
      </c>
      <c r="H30" s="102">
        <v>2014</v>
      </c>
      <c r="I30" s="102">
        <v>2013</v>
      </c>
      <c r="J30" s="102">
        <v>2012</v>
      </c>
      <c r="K30" s="102">
        <v>2012</v>
      </c>
      <c r="L30" s="102">
        <v>2011</v>
      </c>
    </row>
    <row r="31" spans="1:12" ht="16.5" x14ac:dyDescent="0.35">
      <c r="A31" s="103"/>
      <c r="B31" s="103"/>
      <c r="C31" s="100"/>
      <c r="D31" s="101"/>
      <c r="E31" s="105" t="s">
        <v>201</v>
      </c>
      <c r="F31" s="105" t="s">
        <v>201</v>
      </c>
      <c r="G31" s="105">
        <v>0</v>
      </c>
      <c r="H31" s="105"/>
      <c r="I31" s="105"/>
      <c r="J31" s="105"/>
      <c r="K31" s="105"/>
      <c r="L31" s="105"/>
    </row>
    <row r="32" spans="1:12" ht="16.5" x14ac:dyDescent="0.35">
      <c r="A32" s="100" t="s">
        <v>259</v>
      </c>
      <c r="B32" s="106"/>
      <c r="C32" s="100"/>
      <c r="D32" s="100"/>
      <c r="E32" s="107"/>
      <c r="F32" s="107"/>
      <c r="G32" s="107"/>
      <c r="H32" s="107"/>
      <c r="I32" s="107"/>
      <c r="J32" s="107"/>
      <c r="K32" s="107"/>
      <c r="L32" s="107"/>
    </row>
    <row r="33" spans="1:12" ht="3" customHeight="1" x14ac:dyDescent="0.35">
      <c r="A33" s="221"/>
      <c r="B33" s="97"/>
      <c r="C33" s="97"/>
      <c r="D33" s="97"/>
      <c r="E33" s="95"/>
      <c r="F33" s="95"/>
      <c r="G33" s="95"/>
      <c r="H33" s="95"/>
      <c r="I33" s="95"/>
      <c r="J33" s="95"/>
      <c r="K33" s="95"/>
      <c r="L33" s="95"/>
    </row>
    <row r="34" spans="1:12" ht="15" customHeight="1" x14ac:dyDescent="0.35">
      <c r="A34" s="221" t="s">
        <v>17</v>
      </c>
      <c r="B34" s="229"/>
      <c r="C34" s="229"/>
      <c r="D34" s="229"/>
      <c r="E34" s="116"/>
      <c r="F34" s="90"/>
      <c r="G34" s="116">
        <v>83.834999999999994</v>
      </c>
      <c r="H34" s="90">
        <v>82.881</v>
      </c>
      <c r="I34" s="90">
        <v>82.881</v>
      </c>
      <c r="J34" s="90">
        <v>0</v>
      </c>
      <c r="K34" s="90">
        <v>23.390999999999998</v>
      </c>
      <c r="L34" s="90">
        <v>23.390999999999998</v>
      </c>
    </row>
    <row r="35" spans="1:12" ht="15" customHeight="1" x14ac:dyDescent="0.35">
      <c r="A35" s="221" t="s">
        <v>18</v>
      </c>
      <c r="B35" s="222"/>
      <c r="C35" s="222"/>
      <c r="D35" s="222"/>
      <c r="E35" s="116"/>
      <c r="F35" s="90"/>
      <c r="G35" s="116">
        <v>1.875589</v>
      </c>
      <c r="H35" s="90">
        <v>0.14000000000000001</v>
      </c>
      <c r="I35" s="90">
        <v>0.40400000000000003</v>
      </c>
      <c r="J35" s="90">
        <v>0</v>
      </c>
      <c r="K35" s="90">
        <v>11.701000000000001</v>
      </c>
      <c r="L35" s="90">
        <v>13.528</v>
      </c>
    </row>
    <row r="36" spans="1:12" ht="15" customHeight="1" x14ac:dyDescent="0.35">
      <c r="A36" s="221" t="s">
        <v>272</v>
      </c>
      <c r="B36" s="222"/>
      <c r="C36" s="222"/>
      <c r="D36" s="222"/>
      <c r="E36" s="116"/>
      <c r="F36" s="90"/>
      <c r="G36" s="116">
        <v>5.9779799999999996</v>
      </c>
      <c r="H36" s="90">
        <v>5.6180000000000003</v>
      </c>
      <c r="I36" s="90">
        <v>5.476</v>
      </c>
      <c r="J36" s="90">
        <v>0</v>
      </c>
      <c r="K36" s="90">
        <v>6.0949999999999998</v>
      </c>
      <c r="L36" s="90">
        <v>5.1539999999999999</v>
      </c>
    </row>
    <row r="37" spans="1:12" ht="15" customHeight="1" x14ac:dyDescent="0.35">
      <c r="A37" s="221" t="s">
        <v>19</v>
      </c>
      <c r="B37" s="222"/>
      <c r="C37" s="222"/>
      <c r="D37" s="222"/>
      <c r="E37" s="116"/>
      <c r="F37" s="90"/>
      <c r="G37" s="116">
        <v>0</v>
      </c>
      <c r="H37" s="90">
        <v>0</v>
      </c>
      <c r="I37" s="90">
        <v>0</v>
      </c>
      <c r="J37" s="90">
        <v>0</v>
      </c>
      <c r="K37" s="90">
        <v>0</v>
      </c>
      <c r="L37" s="90">
        <v>0</v>
      </c>
    </row>
    <row r="38" spans="1:12" ht="15" customHeight="1" x14ac:dyDescent="0.35">
      <c r="A38" s="223" t="s">
        <v>20</v>
      </c>
      <c r="B38" s="98"/>
      <c r="C38" s="98"/>
      <c r="D38" s="98"/>
      <c r="E38" s="117"/>
      <c r="F38" s="91"/>
      <c r="G38" s="117">
        <v>1.5265</v>
      </c>
      <c r="H38" s="91">
        <v>0</v>
      </c>
      <c r="I38" s="91">
        <v>5.0000000000000001E-3</v>
      </c>
      <c r="J38" s="91">
        <v>0</v>
      </c>
      <c r="K38" s="91">
        <v>5.0000000000000001E-3</v>
      </c>
      <c r="L38" s="91">
        <v>0.184</v>
      </c>
    </row>
    <row r="39" spans="1:12" ht="15" customHeight="1" x14ac:dyDescent="0.35">
      <c r="A39" s="218" t="s">
        <v>21</v>
      </c>
      <c r="B39" s="224"/>
      <c r="C39" s="224"/>
      <c r="D39" s="224"/>
      <c r="E39" s="115"/>
      <c r="F39" s="88"/>
      <c r="G39" s="115">
        <f>SUM(G34:G38)</f>
        <v>93.215069</v>
      </c>
      <c r="H39" s="89">
        <f>SUM(H34:H38)</f>
        <v>88.638999999999996</v>
      </c>
      <c r="I39" s="93">
        <f>SUM(I34:I38)</f>
        <v>88.765999999999991</v>
      </c>
      <c r="J39" s="93" t="s">
        <v>67</v>
      </c>
      <c r="K39" s="93">
        <f>SUM(K34:K38)</f>
        <v>41.192</v>
      </c>
      <c r="L39" s="93">
        <f>SUM(L34:L38)</f>
        <v>42.256999999999991</v>
      </c>
    </row>
    <row r="40" spans="1:12" ht="15" customHeight="1" x14ac:dyDescent="0.35">
      <c r="A40" s="221" t="s">
        <v>22</v>
      </c>
      <c r="B40" s="94"/>
      <c r="C40" s="94"/>
      <c r="D40" s="94"/>
      <c r="E40" s="116"/>
      <c r="F40" s="90"/>
      <c r="G40" s="116">
        <v>0</v>
      </c>
      <c r="H40" s="90">
        <v>2.1000000000000001E-2</v>
      </c>
      <c r="I40" s="90">
        <v>2.4E-2</v>
      </c>
      <c r="J40" s="90">
        <v>0</v>
      </c>
      <c r="K40" s="90">
        <v>3.5000000000000003E-2</v>
      </c>
      <c r="L40" s="90">
        <v>9.1999999999999998E-2</v>
      </c>
    </row>
    <row r="41" spans="1:12" ht="15" customHeight="1" x14ac:dyDescent="0.35">
      <c r="A41" s="221" t="s">
        <v>23</v>
      </c>
      <c r="B41" s="94"/>
      <c r="C41" s="94"/>
      <c r="D41" s="94"/>
      <c r="E41" s="116"/>
      <c r="F41" s="90"/>
      <c r="G41" s="116">
        <v>0</v>
      </c>
      <c r="H41" s="90">
        <v>0</v>
      </c>
      <c r="I41" s="90">
        <v>0</v>
      </c>
      <c r="J41" s="90">
        <v>0</v>
      </c>
      <c r="K41" s="90">
        <v>0</v>
      </c>
      <c r="L41" s="90">
        <v>2.9000000000000001E-2</v>
      </c>
    </row>
    <row r="42" spans="1:12" ht="15" customHeight="1" x14ac:dyDescent="0.35">
      <c r="A42" s="221" t="s">
        <v>24</v>
      </c>
      <c r="B42" s="94"/>
      <c r="C42" s="94"/>
      <c r="D42" s="94"/>
      <c r="E42" s="116"/>
      <c r="F42" s="90"/>
      <c r="G42" s="116">
        <v>1.8818169999999999</v>
      </c>
      <c r="H42" s="90">
        <v>3.6220000000000003</v>
      </c>
      <c r="I42" s="90">
        <v>2.8929999999999998</v>
      </c>
      <c r="J42" s="90">
        <v>0</v>
      </c>
      <c r="K42" s="90">
        <v>2.3639999999999999</v>
      </c>
      <c r="L42" s="90">
        <v>1.5680000000000001</v>
      </c>
    </row>
    <row r="43" spans="1:12" ht="15" customHeight="1" x14ac:dyDescent="0.35">
      <c r="A43" s="221" t="s">
        <v>25</v>
      </c>
      <c r="B43" s="94"/>
      <c r="C43" s="94"/>
      <c r="D43" s="94"/>
      <c r="E43" s="116"/>
      <c r="F43" s="90"/>
      <c r="G43" s="116">
        <v>2.6605449999999999</v>
      </c>
      <c r="H43" s="90">
        <v>5.8940000000000001</v>
      </c>
      <c r="I43" s="90">
        <v>3.7269999999999999</v>
      </c>
      <c r="J43" s="90">
        <v>0</v>
      </c>
      <c r="K43" s="90">
        <v>3.3410000000000002</v>
      </c>
      <c r="L43" s="90">
        <v>3.863</v>
      </c>
    </row>
    <row r="44" spans="1:12" ht="15" customHeight="1" x14ac:dyDescent="0.35">
      <c r="A44" s="223" t="s">
        <v>26</v>
      </c>
      <c r="B44" s="98"/>
      <c r="C44" s="98"/>
      <c r="D44" s="98"/>
      <c r="E44" s="117"/>
      <c r="F44" s="91"/>
      <c r="G44" s="117">
        <v>0</v>
      </c>
      <c r="H44" s="91">
        <v>0</v>
      </c>
      <c r="I44" s="91">
        <v>0</v>
      </c>
      <c r="J44" s="91">
        <v>0</v>
      </c>
      <c r="K44" s="91">
        <v>0</v>
      </c>
      <c r="L44" s="91">
        <v>0</v>
      </c>
    </row>
    <row r="45" spans="1:12" ht="15" customHeight="1" x14ac:dyDescent="0.35">
      <c r="A45" s="230" t="s">
        <v>27</v>
      </c>
      <c r="B45" s="109"/>
      <c r="C45" s="109"/>
      <c r="D45" s="109"/>
      <c r="E45" s="122"/>
      <c r="F45" s="92"/>
      <c r="G45" s="122">
        <f>SUM(G40:G44)</f>
        <v>4.5423619999999998</v>
      </c>
      <c r="H45" s="306">
        <f>SUM(H40:H44)</f>
        <v>9.5370000000000008</v>
      </c>
      <c r="I45" s="248">
        <f>SUM(I40:I44)</f>
        <v>6.6440000000000001</v>
      </c>
      <c r="J45" s="248" t="s">
        <v>67</v>
      </c>
      <c r="K45" s="248">
        <f>SUM(K40:K44)</f>
        <v>5.74</v>
      </c>
      <c r="L45" s="248">
        <f>SUM(L40:L44)</f>
        <v>5.5519999999999996</v>
      </c>
    </row>
    <row r="46" spans="1:12" ht="15" customHeight="1" x14ac:dyDescent="0.35">
      <c r="A46" s="218" t="s">
        <v>260</v>
      </c>
      <c r="B46" s="110"/>
      <c r="C46" s="110"/>
      <c r="D46" s="110"/>
      <c r="E46" s="115"/>
      <c r="F46" s="88"/>
      <c r="G46" s="115">
        <f>G39+G45</f>
        <v>97.757430999999997</v>
      </c>
      <c r="H46" s="89">
        <f>H39+H45</f>
        <v>98.176000000000002</v>
      </c>
      <c r="I46" s="93">
        <f>I39+I45</f>
        <v>95.41</v>
      </c>
      <c r="J46" s="93" t="s">
        <v>67</v>
      </c>
      <c r="K46" s="93">
        <f>K39+K45</f>
        <v>46.932000000000002</v>
      </c>
      <c r="L46" s="93">
        <f>L39+L45</f>
        <v>47.80899999999999</v>
      </c>
    </row>
    <row r="47" spans="1:12" ht="15" customHeight="1" x14ac:dyDescent="0.35">
      <c r="A47" s="221" t="s">
        <v>280</v>
      </c>
      <c r="B47" s="94"/>
      <c r="C47" s="94"/>
      <c r="D47" s="94"/>
      <c r="E47" s="116"/>
      <c r="F47" s="90"/>
      <c r="G47" s="116">
        <v>35.084203999999993</v>
      </c>
      <c r="H47" s="90">
        <v>56.497999999999998</v>
      </c>
      <c r="I47" s="90">
        <v>50.292000000000002</v>
      </c>
      <c r="J47" s="90">
        <v>0</v>
      </c>
      <c r="K47" s="90">
        <v>15.757999999999999</v>
      </c>
      <c r="L47" s="275">
        <v>12.736000000000001</v>
      </c>
    </row>
    <row r="48" spans="1:12" ht="15" customHeight="1" x14ac:dyDescent="0.35">
      <c r="A48" s="221" t="s">
        <v>275</v>
      </c>
      <c r="B48" s="94"/>
      <c r="C48" s="94"/>
      <c r="D48" s="94"/>
      <c r="E48" s="116"/>
      <c r="F48" s="90"/>
      <c r="G48" s="116">
        <v>0</v>
      </c>
      <c r="H48" s="90">
        <v>0</v>
      </c>
      <c r="I48" s="90">
        <v>0</v>
      </c>
      <c r="J48" s="90">
        <v>0</v>
      </c>
      <c r="K48" s="90">
        <v>0</v>
      </c>
      <c r="L48" s="90">
        <v>0</v>
      </c>
    </row>
    <row r="49" spans="1:12" ht="15" customHeight="1" x14ac:dyDescent="0.35">
      <c r="A49" s="221" t="s">
        <v>28</v>
      </c>
      <c r="B49" s="94"/>
      <c r="C49" s="94"/>
      <c r="D49" s="94"/>
      <c r="E49" s="116"/>
      <c r="F49" s="90"/>
      <c r="G49" s="116">
        <v>0</v>
      </c>
      <c r="H49" s="90">
        <v>0</v>
      </c>
      <c r="I49" s="90">
        <v>0</v>
      </c>
      <c r="J49" s="90">
        <v>0</v>
      </c>
      <c r="K49" s="90">
        <v>0</v>
      </c>
      <c r="L49" s="90">
        <v>0</v>
      </c>
    </row>
    <row r="50" spans="1:12" ht="15" customHeight="1" x14ac:dyDescent="0.35">
      <c r="A50" s="221" t="s">
        <v>29</v>
      </c>
      <c r="B50" s="94"/>
      <c r="C50" s="94"/>
      <c r="D50" s="94"/>
      <c r="E50" s="116"/>
      <c r="F50" s="90"/>
      <c r="G50" s="116">
        <v>0.54050500000000001</v>
      </c>
      <c r="H50" s="90">
        <v>0.27</v>
      </c>
      <c r="I50" s="90">
        <v>0.248</v>
      </c>
      <c r="J50" s="90">
        <v>0</v>
      </c>
      <c r="K50" s="90">
        <v>3.1549999999999998</v>
      </c>
      <c r="L50" s="90">
        <v>3.5059999999999998</v>
      </c>
    </row>
    <row r="51" spans="1:12" ht="15" customHeight="1" x14ac:dyDescent="0.35">
      <c r="A51" s="221" t="s">
        <v>30</v>
      </c>
      <c r="B51" s="94"/>
      <c r="C51" s="94"/>
      <c r="D51" s="94"/>
      <c r="E51" s="116"/>
      <c r="F51" s="90"/>
      <c r="G51" s="116">
        <v>56.266940999999996</v>
      </c>
      <c r="H51" s="90">
        <v>36.655000000000001</v>
      </c>
      <c r="I51" s="90">
        <v>39.466999999999999</v>
      </c>
      <c r="J51" s="90">
        <v>0</v>
      </c>
      <c r="K51" s="90">
        <v>19.622999999999998</v>
      </c>
      <c r="L51" s="90">
        <v>25.431999999999999</v>
      </c>
    </row>
    <row r="52" spans="1:12" ht="15" customHeight="1" x14ac:dyDescent="0.35">
      <c r="A52" s="221" t="s">
        <v>31</v>
      </c>
      <c r="B52" s="94"/>
      <c r="C52" s="94"/>
      <c r="D52" s="94"/>
      <c r="E52" s="116"/>
      <c r="F52" s="90"/>
      <c r="G52" s="116">
        <v>5.8654619999999991</v>
      </c>
      <c r="H52" s="90">
        <v>4.7529999999999992</v>
      </c>
      <c r="I52" s="90">
        <v>5.4029999999999996</v>
      </c>
      <c r="J52" s="90">
        <v>0</v>
      </c>
      <c r="K52" s="90">
        <v>8.3960000000000008</v>
      </c>
      <c r="L52" s="90">
        <v>6.1350000000000007</v>
      </c>
    </row>
    <row r="53" spans="1:12" ht="15" customHeight="1" x14ac:dyDescent="0.35">
      <c r="A53" s="221" t="s">
        <v>32</v>
      </c>
      <c r="B53" s="94"/>
      <c r="C53" s="94"/>
      <c r="D53" s="94"/>
      <c r="E53" s="116"/>
      <c r="F53" s="90"/>
      <c r="G53" s="116">
        <v>0</v>
      </c>
      <c r="H53" s="90">
        <v>0</v>
      </c>
      <c r="I53" s="90">
        <v>0</v>
      </c>
      <c r="J53" s="90">
        <v>0</v>
      </c>
      <c r="K53" s="90">
        <v>0</v>
      </c>
      <c r="L53" s="90">
        <v>0</v>
      </c>
    </row>
    <row r="54" spans="1:12" ht="15" customHeight="1" x14ac:dyDescent="0.35">
      <c r="A54" s="223" t="s">
        <v>278</v>
      </c>
      <c r="B54" s="98"/>
      <c r="C54" s="98"/>
      <c r="D54" s="98"/>
      <c r="E54" s="117"/>
      <c r="F54" s="91"/>
      <c r="G54" s="117">
        <v>0</v>
      </c>
      <c r="H54" s="91">
        <v>0</v>
      </c>
      <c r="I54" s="91">
        <v>0</v>
      </c>
      <c r="J54" s="91">
        <v>0</v>
      </c>
      <c r="K54" s="91">
        <v>0</v>
      </c>
      <c r="L54" s="91">
        <v>0</v>
      </c>
    </row>
    <row r="55" spans="1:12" ht="15" customHeight="1" x14ac:dyDescent="0.35">
      <c r="A55" s="218" t="s">
        <v>261</v>
      </c>
      <c r="B55" s="110"/>
      <c r="C55" s="110"/>
      <c r="D55" s="110"/>
      <c r="E55" s="115"/>
      <c r="F55" s="88"/>
      <c r="G55" s="115">
        <f>SUM(G47:G54)</f>
        <v>97.757111999999992</v>
      </c>
      <c r="H55" s="89">
        <f>SUM(H47:H54)</f>
        <v>98.176000000000002</v>
      </c>
      <c r="I55" s="93">
        <f>SUM(I47:I54)</f>
        <v>95.410000000000011</v>
      </c>
      <c r="J55" s="93" t="s">
        <v>67</v>
      </c>
      <c r="K55" s="93">
        <f>SUM(K47:K54)</f>
        <v>46.932000000000002</v>
      </c>
      <c r="L55" s="93">
        <f>SUM(L47:L54)</f>
        <v>47.808999999999997</v>
      </c>
    </row>
    <row r="56" spans="1:12" ht="16.5" x14ac:dyDescent="0.35">
      <c r="A56" s="221"/>
      <c r="B56" s="110"/>
      <c r="C56" s="110"/>
      <c r="D56" s="110"/>
      <c r="E56" s="49"/>
      <c r="F56" s="49"/>
      <c r="G56" s="49"/>
      <c r="H56" s="49"/>
      <c r="I56" s="49"/>
      <c r="J56" s="49"/>
      <c r="K56" s="49"/>
      <c r="L56" s="49"/>
    </row>
    <row r="57" spans="1:12" ht="16.5" x14ac:dyDescent="0.35">
      <c r="A57" s="108"/>
      <c r="B57" s="99"/>
      <c r="C57" s="101"/>
      <c r="D57" s="101"/>
      <c r="E57" s="102">
        <v>2015</v>
      </c>
      <c r="F57" s="102">
        <v>2014</v>
      </c>
      <c r="G57" s="102">
        <v>2015</v>
      </c>
      <c r="H57" s="102">
        <v>2014</v>
      </c>
      <c r="I57" s="102">
        <v>2013</v>
      </c>
      <c r="J57" s="102">
        <v>2012</v>
      </c>
      <c r="K57" s="102">
        <v>2012</v>
      </c>
      <c r="L57" s="102">
        <v>2011</v>
      </c>
    </row>
    <row r="58" spans="1:12" ht="16.5" x14ac:dyDescent="0.35">
      <c r="A58" s="103"/>
      <c r="B58" s="103"/>
      <c r="C58" s="101"/>
      <c r="D58" s="101"/>
      <c r="E58" s="105" t="s">
        <v>201</v>
      </c>
      <c r="F58" s="105" t="s">
        <v>201</v>
      </c>
      <c r="G58" s="105">
        <v>0</v>
      </c>
      <c r="H58" s="105"/>
      <c r="I58" s="105"/>
      <c r="J58" s="105"/>
      <c r="K58" s="105"/>
      <c r="L58" s="105"/>
    </row>
    <row r="59" spans="1:12" ht="16.5" x14ac:dyDescent="0.35">
      <c r="A59" s="100" t="s">
        <v>277</v>
      </c>
      <c r="B59" s="106"/>
      <c r="C59" s="100"/>
      <c r="D59" s="100"/>
      <c r="E59" s="107"/>
      <c r="F59" s="107"/>
      <c r="G59" s="107"/>
      <c r="H59" s="107"/>
      <c r="I59" s="107"/>
      <c r="J59" s="107"/>
      <c r="K59" s="107"/>
      <c r="L59" s="107"/>
    </row>
    <row r="60" spans="1:12" ht="3" customHeight="1" x14ac:dyDescent="0.35">
      <c r="A60" s="221"/>
      <c r="B60" s="97"/>
      <c r="C60" s="97"/>
      <c r="D60" s="97"/>
      <c r="E60" s="95"/>
      <c r="F60" s="95"/>
      <c r="G60" s="95"/>
      <c r="H60" s="95"/>
      <c r="I60" s="95"/>
      <c r="J60" s="95"/>
      <c r="K60" s="95"/>
      <c r="L60" s="95"/>
    </row>
    <row r="61" spans="1:12" ht="34.9" customHeight="1" x14ac:dyDescent="0.35">
      <c r="A61" s="231" t="s">
        <v>33</v>
      </c>
      <c r="B61" s="231"/>
      <c r="C61" s="231"/>
      <c r="D61" s="231"/>
      <c r="E61" s="116">
        <v>2.2087569999999999</v>
      </c>
      <c r="F61" s="90">
        <v>1.8459999999999974</v>
      </c>
      <c r="G61" s="116">
        <v>8.6588560000000019</v>
      </c>
      <c r="H61" s="90">
        <v>8.2729999999999997</v>
      </c>
      <c r="I61" s="90"/>
      <c r="J61" s="90"/>
      <c r="K61" s="90">
        <v>5.9369999999999994</v>
      </c>
      <c r="L61" s="90">
        <v>7.0590000000000046</v>
      </c>
    </row>
    <row r="62" spans="1:12" ht="15" customHeight="1" x14ac:dyDescent="0.35">
      <c r="A62" s="232" t="s">
        <v>34</v>
      </c>
      <c r="B62" s="232"/>
      <c r="C62" s="233"/>
      <c r="D62" s="233"/>
      <c r="E62" s="117">
        <v>-6.0222000000000137E-2</v>
      </c>
      <c r="F62" s="91">
        <v>-0.89500000000000002</v>
      </c>
      <c r="G62" s="117">
        <v>1.1647779999999999</v>
      </c>
      <c r="H62" s="91">
        <v>-1.0859999999999999</v>
      </c>
      <c r="I62" s="91">
        <v>0</v>
      </c>
      <c r="J62" s="91">
        <v>0</v>
      </c>
      <c r="K62" s="91">
        <v>-0.15199999999999997</v>
      </c>
      <c r="L62" s="91">
        <v>7.3000000000000009E-2</v>
      </c>
    </row>
    <row r="63" spans="1:12" ht="15" customHeight="1" x14ac:dyDescent="0.35">
      <c r="A63" s="293" t="s">
        <v>35</v>
      </c>
      <c r="B63" s="234"/>
      <c r="C63" s="235"/>
      <c r="D63" s="235"/>
      <c r="E63" s="249">
        <f>SUM(E61:E62)</f>
        <v>2.1485349999999999</v>
      </c>
      <c r="F63" s="88">
        <f>SUM(F61:F62)</f>
        <v>0.9509999999999974</v>
      </c>
      <c r="G63" s="115">
        <f>SUM(G61:G62)</f>
        <v>9.823634000000002</v>
      </c>
      <c r="H63" s="89">
        <f>SUM(H61:H62)</f>
        <v>7.1869999999999994</v>
      </c>
      <c r="I63" s="93" t="s">
        <v>67</v>
      </c>
      <c r="J63" s="93" t="s">
        <v>67</v>
      </c>
      <c r="K63" s="93">
        <f>SUM(K61:K62)</f>
        <v>5.7849999999999993</v>
      </c>
      <c r="L63" s="93">
        <f>SUM(L61:L62)</f>
        <v>7.132000000000005</v>
      </c>
    </row>
    <row r="64" spans="1:12" ht="15" customHeight="1" x14ac:dyDescent="0.35">
      <c r="A64" s="231" t="s">
        <v>270</v>
      </c>
      <c r="B64" s="231"/>
      <c r="C64" s="94"/>
      <c r="D64" s="94"/>
      <c r="E64" s="116">
        <v>-0.68093999999999966</v>
      </c>
      <c r="F64" s="90">
        <v>-0.44500000000000028</v>
      </c>
      <c r="G64" s="116">
        <v>-2.6043399999999997</v>
      </c>
      <c r="H64" s="90">
        <v>-2.2360000000000002</v>
      </c>
      <c r="I64" s="90">
        <v>0</v>
      </c>
      <c r="J64" s="90">
        <v>0</v>
      </c>
      <c r="K64" s="90">
        <v>-2.8130000000000002</v>
      </c>
      <c r="L64" s="90">
        <v>-2.5529999999999999</v>
      </c>
    </row>
    <row r="65" spans="1:12" ht="15" customHeight="1" x14ac:dyDescent="0.35">
      <c r="A65" s="232" t="s">
        <v>271</v>
      </c>
      <c r="B65" s="232"/>
      <c r="C65" s="98"/>
      <c r="D65" s="98"/>
      <c r="E65" s="117">
        <v>0</v>
      </c>
      <c r="F65" s="91">
        <v>0</v>
      </c>
      <c r="G65" s="117">
        <v>0</v>
      </c>
      <c r="H65" s="91">
        <v>0</v>
      </c>
      <c r="I65" s="91">
        <v>0</v>
      </c>
      <c r="J65" s="91">
        <v>0</v>
      </c>
      <c r="K65" s="91">
        <v>6.5000000000000002E-2</v>
      </c>
      <c r="L65" s="91">
        <v>8.0999999999999989E-2</v>
      </c>
    </row>
    <row r="66" spans="1:12" ht="15" customHeight="1" x14ac:dyDescent="0.35">
      <c r="A66" s="236" t="s">
        <v>276</v>
      </c>
      <c r="B66" s="236"/>
      <c r="C66" s="237"/>
      <c r="D66" s="237"/>
      <c r="E66" s="249">
        <f>SUM(E63:E65)</f>
        <v>1.4675950000000002</v>
      </c>
      <c r="F66" s="88">
        <f>SUM(F63:F65)</f>
        <v>0.50599999999999712</v>
      </c>
      <c r="G66" s="115">
        <f>SUM(G63:G65)</f>
        <v>7.2192940000000023</v>
      </c>
      <c r="H66" s="89">
        <f>SUM(H63:H65)</f>
        <v>4.9509999999999987</v>
      </c>
      <c r="I66" s="93" t="s">
        <v>67</v>
      </c>
      <c r="J66" s="93" t="s">
        <v>67</v>
      </c>
      <c r="K66" s="93">
        <f>SUM(K63:K65)</f>
        <v>3.036999999999999</v>
      </c>
      <c r="L66" s="93">
        <f>SUM(L63:L65)</f>
        <v>4.6600000000000055</v>
      </c>
    </row>
    <row r="67" spans="1:12" ht="15" customHeight="1" x14ac:dyDescent="0.35">
      <c r="A67" s="232" t="s">
        <v>36</v>
      </c>
      <c r="B67" s="232"/>
      <c r="C67" s="238"/>
      <c r="D67" s="238"/>
      <c r="E67" s="117">
        <v>0.37795499999999982</v>
      </c>
      <c r="F67" s="91">
        <v>0</v>
      </c>
      <c r="G67" s="117">
        <v>-2.4635300000000004</v>
      </c>
      <c r="H67" s="91">
        <v>0</v>
      </c>
      <c r="I67" s="91">
        <v>0</v>
      </c>
      <c r="J67" s="91">
        <v>0</v>
      </c>
      <c r="K67" s="91">
        <v>0</v>
      </c>
      <c r="L67" s="91">
        <v>-0.31</v>
      </c>
    </row>
    <row r="68" spans="1:12" ht="15" customHeight="1" x14ac:dyDescent="0.35">
      <c r="A68" s="293" t="s">
        <v>37</v>
      </c>
      <c r="B68" s="234"/>
      <c r="C68" s="110"/>
      <c r="D68" s="110"/>
      <c r="E68" s="249">
        <f>SUM(E66:E67)</f>
        <v>1.84555</v>
      </c>
      <c r="F68" s="88">
        <f>SUM(F66:F67)</f>
        <v>0.50599999999999712</v>
      </c>
      <c r="G68" s="115">
        <f>SUM(G66:G67)</f>
        <v>4.7557640000000019</v>
      </c>
      <c r="H68" s="89">
        <f>SUM(H66:H67)</f>
        <v>4.9509999999999987</v>
      </c>
      <c r="I68" s="93" t="s">
        <v>67</v>
      </c>
      <c r="J68" s="93" t="s">
        <v>67</v>
      </c>
      <c r="K68" s="93">
        <f>SUM(K66:K67)</f>
        <v>3.036999999999999</v>
      </c>
      <c r="L68" s="93">
        <f>SUM(L66:L67)</f>
        <v>4.3500000000000059</v>
      </c>
    </row>
    <row r="69" spans="1:12" ht="15" customHeight="1" x14ac:dyDescent="0.35">
      <c r="A69" s="231" t="s">
        <v>38</v>
      </c>
      <c r="B69" s="231"/>
      <c r="C69" s="94"/>
      <c r="D69" s="94"/>
      <c r="E69" s="116">
        <v>19.611000000000001</v>
      </c>
      <c r="F69" s="90">
        <v>-1.7539999999999998</v>
      </c>
      <c r="G69" s="116">
        <v>19.611000000000001</v>
      </c>
      <c r="H69" s="90">
        <v>-2.7839999999999998</v>
      </c>
      <c r="I69" s="90">
        <v>0</v>
      </c>
      <c r="J69" s="90">
        <v>0</v>
      </c>
      <c r="K69" s="90">
        <v>-3.0630000000000002</v>
      </c>
      <c r="L69" s="90">
        <v>-3.0379999999999998</v>
      </c>
    </row>
    <row r="70" spans="1:12" ht="15" customHeight="1" x14ac:dyDescent="0.35">
      <c r="A70" s="231" t="s">
        <v>39</v>
      </c>
      <c r="B70" s="231"/>
      <c r="C70" s="94"/>
      <c r="D70" s="94"/>
      <c r="E70" s="116">
        <v>0</v>
      </c>
      <c r="F70" s="90">
        <v>0</v>
      </c>
      <c r="G70" s="116">
        <v>0</v>
      </c>
      <c r="H70" s="90">
        <v>0</v>
      </c>
      <c r="I70" s="90">
        <v>0</v>
      </c>
      <c r="J70" s="90">
        <v>0</v>
      </c>
      <c r="K70" s="90">
        <v>0</v>
      </c>
      <c r="L70" s="90">
        <v>0</v>
      </c>
    </row>
    <row r="71" spans="1:12" ht="15" customHeight="1" x14ac:dyDescent="0.35">
      <c r="A71" s="231" t="s">
        <v>40</v>
      </c>
      <c r="B71" s="231"/>
      <c r="C71" s="94"/>
      <c r="D71" s="94"/>
      <c r="E71" s="116">
        <v>0</v>
      </c>
      <c r="F71" s="90">
        <v>0</v>
      </c>
      <c r="G71" s="116">
        <v>0</v>
      </c>
      <c r="H71" s="90">
        <v>0</v>
      </c>
      <c r="I71" s="90">
        <v>0</v>
      </c>
      <c r="J71" s="90">
        <v>0</v>
      </c>
      <c r="K71" s="90">
        <v>-0.496</v>
      </c>
      <c r="L71" s="90">
        <v>0</v>
      </c>
    </row>
    <row r="72" spans="1:12" ht="15" customHeight="1" x14ac:dyDescent="0.35">
      <c r="A72" s="232" t="s">
        <v>41</v>
      </c>
      <c r="B72" s="232"/>
      <c r="C72" s="98"/>
      <c r="D72" s="98"/>
      <c r="E72" s="117">
        <v>-27.6</v>
      </c>
      <c r="F72" s="91">
        <v>0</v>
      </c>
      <c r="G72" s="117">
        <v>-27.6</v>
      </c>
      <c r="H72" s="91">
        <v>0</v>
      </c>
      <c r="I72" s="91">
        <v>0</v>
      </c>
      <c r="J72" s="91">
        <v>0</v>
      </c>
      <c r="K72" s="91">
        <v>0</v>
      </c>
      <c r="L72" s="91">
        <v>0.26700000000000002</v>
      </c>
    </row>
    <row r="73" spans="1:12" ht="15" customHeight="1" x14ac:dyDescent="0.35">
      <c r="A73" s="317" t="s">
        <v>42</v>
      </c>
      <c r="B73" s="316"/>
      <c r="C73" s="240"/>
      <c r="D73" s="240"/>
      <c r="E73" s="122">
        <f>SUM(E69:E72)</f>
        <v>-7.9890000000000008</v>
      </c>
      <c r="F73" s="92">
        <f>SUM(F69:F72)</f>
        <v>-1.7539999999999998</v>
      </c>
      <c r="G73" s="122">
        <f>SUM(G69:G72)</f>
        <v>-7.9890000000000008</v>
      </c>
      <c r="H73" s="306">
        <f>SUM(H69:H72)</f>
        <v>-2.7839999999999998</v>
      </c>
      <c r="I73" s="282" t="s">
        <v>67</v>
      </c>
      <c r="J73" s="282" t="s">
        <v>67</v>
      </c>
      <c r="K73" s="282">
        <f>SUM(K69:K72)</f>
        <v>-3.5590000000000002</v>
      </c>
      <c r="L73" s="248">
        <f>SUM(L69:L72)</f>
        <v>-2.7709999999999999</v>
      </c>
    </row>
    <row r="74" spans="1:12" ht="15" customHeight="1" x14ac:dyDescent="0.35">
      <c r="A74" s="234" t="s">
        <v>43</v>
      </c>
      <c r="B74" s="234"/>
      <c r="C74" s="110"/>
      <c r="D74" s="110"/>
      <c r="E74" s="249">
        <f>SUM(E73+E68)</f>
        <v>-6.1434500000000005</v>
      </c>
      <c r="F74" s="88">
        <f>SUM(F73+F68)</f>
        <v>-1.2480000000000027</v>
      </c>
      <c r="G74" s="115">
        <f>SUM(G73+G68)</f>
        <v>-3.2332359999999989</v>
      </c>
      <c r="H74" s="89">
        <f>SUM(H73+H68)</f>
        <v>2.1669999999999989</v>
      </c>
      <c r="I74" s="93" t="s">
        <v>67</v>
      </c>
      <c r="J74" s="93" t="s">
        <v>67</v>
      </c>
      <c r="K74" s="93">
        <f>SUM(K73+K68)</f>
        <v>-0.52200000000000113</v>
      </c>
      <c r="L74" s="93">
        <f>SUM(L73+L68)</f>
        <v>1.579000000000006</v>
      </c>
    </row>
    <row r="75" spans="1:12" ht="15" customHeight="1" x14ac:dyDescent="0.35">
      <c r="A75" s="232" t="s">
        <v>234</v>
      </c>
      <c r="B75" s="232"/>
      <c r="C75" s="98"/>
      <c r="D75" s="98"/>
      <c r="E75" s="117">
        <v>0</v>
      </c>
      <c r="F75" s="91">
        <v>0</v>
      </c>
      <c r="G75" s="117">
        <v>0</v>
      </c>
      <c r="H75" s="91">
        <v>1.3</v>
      </c>
      <c r="I75" s="91">
        <v>0</v>
      </c>
      <c r="J75" s="91">
        <v>0</v>
      </c>
      <c r="K75" s="91">
        <v>0</v>
      </c>
      <c r="L75" s="91"/>
    </row>
    <row r="76" spans="1:12" ht="15" customHeight="1" x14ac:dyDescent="0.35">
      <c r="A76" s="293" t="s">
        <v>235</v>
      </c>
      <c r="B76" s="237"/>
      <c r="C76" s="110"/>
      <c r="D76" s="110"/>
      <c r="E76" s="249">
        <f>SUM(E74:E75)</f>
        <v>-6.1434500000000005</v>
      </c>
      <c r="F76" s="88">
        <f>SUM(F74:F75)</f>
        <v>-1.2480000000000027</v>
      </c>
      <c r="G76" s="115">
        <f>SUM(G74:G75)</f>
        <v>-3.2332359999999989</v>
      </c>
      <c r="H76" s="89">
        <f>SUM(H74:H75)</f>
        <v>3.4669999999999987</v>
      </c>
      <c r="I76" s="93" t="s">
        <v>67</v>
      </c>
      <c r="J76" s="93" t="s">
        <v>67</v>
      </c>
      <c r="K76" s="93">
        <f>SUM(K74:K75)</f>
        <v>-0.52200000000000113</v>
      </c>
      <c r="L76" s="93">
        <f>SUM(L74:L75)</f>
        <v>1.579000000000006</v>
      </c>
    </row>
    <row r="77" spans="1:12" ht="16.5" x14ac:dyDescent="0.35">
      <c r="A77" s="221"/>
      <c r="B77" s="110"/>
      <c r="C77" s="110"/>
      <c r="D77" s="110"/>
      <c r="E77" s="111"/>
      <c r="F77" s="111"/>
      <c r="G77" s="111"/>
      <c r="H77" s="111"/>
      <c r="I77" s="111"/>
      <c r="J77" s="111"/>
      <c r="K77" s="111"/>
      <c r="L77" s="111"/>
    </row>
    <row r="78" spans="1:12" ht="16.5" x14ac:dyDescent="0.35">
      <c r="A78" s="108"/>
      <c r="B78" s="99"/>
      <c r="C78" s="101"/>
      <c r="D78" s="101"/>
      <c r="E78" s="102">
        <v>2015</v>
      </c>
      <c r="F78" s="102">
        <v>2014</v>
      </c>
      <c r="G78" s="102">
        <v>2015</v>
      </c>
      <c r="H78" s="102">
        <v>2014</v>
      </c>
      <c r="I78" s="102">
        <v>2013</v>
      </c>
      <c r="J78" s="102">
        <v>2012</v>
      </c>
      <c r="K78" s="102">
        <v>2012</v>
      </c>
      <c r="L78" s="102">
        <v>2011</v>
      </c>
    </row>
    <row r="79" spans="1:12" ht="16.5" x14ac:dyDescent="0.35">
      <c r="A79" s="103"/>
      <c r="B79" s="103"/>
      <c r="C79" s="101"/>
      <c r="D79" s="101"/>
      <c r="E79" s="102" t="s">
        <v>201</v>
      </c>
      <c r="F79" s="102" t="s">
        <v>201</v>
      </c>
      <c r="G79" s="105">
        <v>0</v>
      </c>
      <c r="H79" s="102"/>
      <c r="I79" s="102"/>
      <c r="J79" s="102"/>
      <c r="K79" s="102"/>
      <c r="L79" s="102"/>
    </row>
    <row r="80" spans="1:12" ht="16.5" x14ac:dyDescent="0.35">
      <c r="A80" s="100" t="s">
        <v>204</v>
      </c>
      <c r="B80" s="106"/>
      <c r="C80" s="100"/>
      <c r="D80" s="100"/>
      <c r="E80" s="104"/>
      <c r="F80" s="104"/>
      <c r="G80" s="104"/>
      <c r="H80" s="104"/>
      <c r="I80" s="104"/>
      <c r="J80" s="104"/>
      <c r="K80" s="104"/>
      <c r="L80" s="104"/>
    </row>
    <row r="81" spans="1:12" ht="1.5" customHeight="1" x14ac:dyDescent="0.35">
      <c r="A81" s="221" t="s">
        <v>46</v>
      </c>
      <c r="B81" s="97"/>
      <c r="C81" s="97"/>
      <c r="D81" s="97"/>
      <c r="E81" s="97"/>
      <c r="F81" s="97"/>
      <c r="G81" s="97"/>
      <c r="H81" s="97"/>
      <c r="I81" s="97"/>
      <c r="J81" s="97"/>
      <c r="K81" s="97"/>
      <c r="L81" s="97"/>
    </row>
    <row r="82" spans="1:12" ht="15" customHeight="1" x14ac:dyDescent="0.35">
      <c r="A82" s="257" t="s">
        <v>44</v>
      </c>
      <c r="B82" s="231"/>
      <c r="C82" s="222"/>
      <c r="D82" s="222"/>
      <c r="E82" s="116">
        <v>24.94258754122664</v>
      </c>
      <c r="F82" s="90">
        <v>31.81120491174212</v>
      </c>
      <c r="G82" s="116">
        <v>29.214970528702182</v>
      </c>
      <c r="H82" s="90">
        <v>32.801536044684937</v>
      </c>
      <c r="I82" s="90">
        <v>38.061510491629427</v>
      </c>
      <c r="J82" s="90">
        <v>32.992369560734183</v>
      </c>
      <c r="K82" s="90">
        <v>32.992369560734183</v>
      </c>
      <c r="L82" s="90">
        <v>28.214783821478388</v>
      </c>
    </row>
    <row r="83" spans="1:12" ht="15" customHeight="1" x14ac:dyDescent="0.35">
      <c r="A83" s="221" t="s">
        <v>228</v>
      </c>
      <c r="B83" s="231"/>
      <c r="C83" s="222"/>
      <c r="D83" s="222"/>
      <c r="E83" s="116">
        <v>26.205535339460862</v>
      </c>
      <c r="F83" s="90">
        <v>32.553082629828609</v>
      </c>
      <c r="G83" s="116">
        <v>30.265582072301989</v>
      </c>
      <c r="H83" s="90">
        <v>33.513702216791771</v>
      </c>
      <c r="I83" s="90">
        <v>32.857359290962812</v>
      </c>
      <c r="J83" s="90">
        <v>32.992369560734183</v>
      </c>
      <c r="K83" s="90">
        <v>32.992369560734183</v>
      </c>
      <c r="L83" s="90">
        <v>28.214783821478388</v>
      </c>
    </row>
    <row r="84" spans="1:12" ht="15" customHeight="1" x14ac:dyDescent="0.35">
      <c r="A84" s="221" t="s">
        <v>45</v>
      </c>
      <c r="B84" s="231"/>
      <c r="C84" s="222"/>
      <c r="D84" s="222"/>
      <c r="E84" s="116">
        <v>20.280094266423667</v>
      </c>
      <c r="F84" s="90">
        <v>30.404195446405723</v>
      </c>
      <c r="G84" s="116">
        <v>23.913083642895796</v>
      </c>
      <c r="H84" s="90">
        <v>25.875370919881309</v>
      </c>
      <c r="I84" s="90">
        <v>25.221574123172495</v>
      </c>
      <c r="J84" s="90">
        <v>22.458238812126226</v>
      </c>
      <c r="K84" s="90">
        <v>19.85151577644876</v>
      </c>
      <c r="L84" s="90">
        <v>15.262668526266859</v>
      </c>
    </row>
    <row r="85" spans="1:12" ht="15" customHeight="1" x14ac:dyDescent="0.35">
      <c r="A85" s="221" t="s">
        <v>46</v>
      </c>
      <c r="B85" s="231"/>
      <c r="C85" s="229"/>
      <c r="D85" s="229"/>
      <c r="E85" s="123" t="s">
        <v>67</v>
      </c>
      <c r="F85" s="76" t="s">
        <v>67</v>
      </c>
      <c r="G85" s="116">
        <v>13.687097986853439</v>
      </c>
      <c r="H85" s="90">
        <v>11.622811124637138</v>
      </c>
      <c r="I85" s="90">
        <v>15.2</v>
      </c>
      <c r="J85" s="90" t="s">
        <v>67</v>
      </c>
      <c r="K85" s="90">
        <v>24.699936828806052</v>
      </c>
      <c r="L85" s="90" t="s">
        <v>67</v>
      </c>
    </row>
    <row r="86" spans="1:12" ht="15" customHeight="1" x14ac:dyDescent="0.35">
      <c r="A86" s="221" t="s">
        <v>47</v>
      </c>
      <c r="B86" s="231"/>
      <c r="C86" s="229"/>
      <c r="D86" s="229"/>
      <c r="E86" s="123" t="s">
        <v>67</v>
      </c>
      <c r="F86" s="76" t="s">
        <v>67</v>
      </c>
      <c r="G86" s="116">
        <v>9.8381323628257835</v>
      </c>
      <c r="H86" s="90">
        <v>10.096658502449268</v>
      </c>
      <c r="I86" s="90">
        <v>15.2</v>
      </c>
      <c r="J86" s="90" t="s">
        <v>67</v>
      </c>
      <c r="K86" s="90">
        <v>16.726264123237574</v>
      </c>
      <c r="L86" s="90" t="s">
        <v>67</v>
      </c>
    </row>
    <row r="87" spans="1:12" ht="15" customHeight="1" x14ac:dyDescent="0.35">
      <c r="A87" s="221" t="s">
        <v>48</v>
      </c>
      <c r="B87" s="231"/>
      <c r="C87" s="222"/>
      <c r="D87" s="222"/>
      <c r="E87" s="124" t="s">
        <v>67</v>
      </c>
      <c r="F87" s="78" t="s">
        <v>67</v>
      </c>
      <c r="G87" s="113">
        <v>35.889157609320534</v>
      </c>
      <c r="H87" s="48">
        <v>57.547669491525419</v>
      </c>
      <c r="I87" s="48">
        <v>52.711455822240836</v>
      </c>
      <c r="J87" s="48" t="s">
        <v>67</v>
      </c>
      <c r="K87" s="48">
        <v>33.576237961305708</v>
      </c>
      <c r="L87" s="48">
        <v>26.639335689932857</v>
      </c>
    </row>
    <row r="88" spans="1:12" ht="15" customHeight="1" x14ac:dyDescent="0.35">
      <c r="A88" s="221" t="s">
        <v>49</v>
      </c>
      <c r="B88" s="231"/>
      <c r="C88" s="222"/>
      <c r="D88" s="222"/>
      <c r="E88" s="126" t="s">
        <v>67</v>
      </c>
      <c r="F88" s="267" t="s">
        <v>67</v>
      </c>
      <c r="G88" s="116">
        <v>53.606395999999997</v>
      </c>
      <c r="H88" s="90">
        <v>30.761000000000003</v>
      </c>
      <c r="I88" s="90">
        <v>35.74</v>
      </c>
      <c r="J88" s="90" t="s">
        <v>67</v>
      </c>
      <c r="K88" s="90">
        <v>16.282</v>
      </c>
      <c r="L88" s="90">
        <v>21.54</v>
      </c>
    </row>
    <row r="89" spans="1:12" ht="15" customHeight="1" x14ac:dyDescent="0.35">
      <c r="A89" s="221" t="s">
        <v>50</v>
      </c>
      <c r="B89" s="231"/>
      <c r="C89" s="94"/>
      <c r="D89" s="94"/>
      <c r="E89" s="126" t="s">
        <v>67</v>
      </c>
      <c r="F89" s="82" t="s">
        <v>67</v>
      </c>
      <c r="G89" s="116">
        <v>1.6037684936503045</v>
      </c>
      <c r="H89" s="90">
        <v>0.6487840277531951</v>
      </c>
      <c r="I89" s="90">
        <v>0.78475701900898731</v>
      </c>
      <c r="J89" s="90" t="s">
        <v>67</v>
      </c>
      <c r="K89" s="90">
        <v>1.2452722426703895</v>
      </c>
      <c r="L89" s="90">
        <v>1.9968592964824121</v>
      </c>
    </row>
    <row r="90" spans="1:12" ht="15" customHeight="1" x14ac:dyDescent="0.35">
      <c r="A90" s="223" t="s">
        <v>51</v>
      </c>
      <c r="B90" s="232"/>
      <c r="C90" s="98"/>
      <c r="D90" s="98"/>
      <c r="E90" s="127" t="s">
        <v>67</v>
      </c>
      <c r="F90" s="84" t="s">
        <v>67</v>
      </c>
      <c r="G90" s="128">
        <v>131</v>
      </c>
      <c r="H90" s="48">
        <v>117</v>
      </c>
      <c r="I90" s="84">
        <v>112</v>
      </c>
      <c r="J90" s="48">
        <v>103</v>
      </c>
      <c r="K90" s="48">
        <v>103</v>
      </c>
      <c r="L90" s="48">
        <v>90</v>
      </c>
    </row>
    <row r="91" spans="1:12" ht="16.5" x14ac:dyDescent="0.35">
      <c r="A91" s="225" t="s">
        <v>152</v>
      </c>
      <c r="B91" s="96"/>
      <c r="C91" s="96"/>
      <c r="D91" s="96"/>
      <c r="E91" s="96"/>
      <c r="F91" s="96"/>
      <c r="G91" s="96"/>
      <c r="H91" s="96"/>
      <c r="I91" s="96"/>
      <c r="J91" s="96"/>
      <c r="K91" s="96"/>
      <c r="L91" s="96"/>
    </row>
    <row r="92" spans="1:12" ht="16.5" x14ac:dyDescent="0.35">
      <c r="A92" s="225"/>
      <c r="B92" s="241"/>
      <c r="C92" s="241"/>
      <c r="D92" s="241"/>
      <c r="E92" s="241"/>
      <c r="F92" s="241"/>
      <c r="G92" s="241"/>
      <c r="H92" s="241"/>
      <c r="I92" s="241"/>
      <c r="J92" s="241"/>
      <c r="K92" s="241"/>
      <c r="L92" s="241"/>
    </row>
    <row r="93" spans="1:12" ht="16.5" x14ac:dyDescent="0.35">
      <c r="A93" s="225">
        <v>0</v>
      </c>
      <c r="B93" s="241"/>
      <c r="C93" s="241"/>
      <c r="D93" s="241"/>
      <c r="E93" s="241"/>
      <c r="F93" s="241"/>
      <c r="G93" s="241"/>
      <c r="H93" s="241"/>
      <c r="I93" s="241"/>
      <c r="J93" s="241"/>
      <c r="K93" s="241"/>
      <c r="L93" s="241"/>
    </row>
    <row r="94" spans="1:12" ht="16.5" x14ac:dyDescent="0.35">
      <c r="A94" s="225"/>
      <c r="B94" s="242"/>
      <c r="C94" s="242"/>
      <c r="D94" s="242"/>
      <c r="E94" s="242"/>
      <c r="F94" s="242"/>
      <c r="G94" s="242"/>
      <c r="H94" s="242"/>
      <c r="I94" s="242"/>
      <c r="J94" s="242"/>
      <c r="K94" s="242"/>
      <c r="L94" s="242"/>
    </row>
    <row r="97" spans="1:12" x14ac:dyDescent="0.25">
      <c r="A97" s="243"/>
      <c r="B97" s="243"/>
      <c r="C97" s="243"/>
      <c r="D97" s="243"/>
      <c r="E97" s="243"/>
      <c r="F97" s="243"/>
      <c r="G97" s="243"/>
      <c r="H97" s="243"/>
      <c r="I97" s="243"/>
      <c r="J97" s="243"/>
      <c r="K97" s="243"/>
      <c r="L97" s="243"/>
    </row>
    <row r="98" spans="1:12" x14ac:dyDescent="0.25">
      <c r="A98" s="243"/>
      <c r="B98" s="243"/>
      <c r="C98" s="243"/>
      <c r="D98" s="243"/>
      <c r="E98" s="243"/>
      <c r="F98" s="243"/>
      <c r="G98" s="243"/>
      <c r="H98" s="243"/>
      <c r="I98" s="243"/>
      <c r="J98" s="243"/>
      <c r="K98" s="243"/>
      <c r="L98" s="243"/>
    </row>
    <row r="99" spans="1:12" x14ac:dyDescent="0.25">
      <c r="A99" s="243"/>
      <c r="B99" s="243"/>
      <c r="C99" s="243"/>
      <c r="D99" s="243"/>
      <c r="E99" s="243"/>
      <c r="F99" s="243"/>
      <c r="G99" s="243"/>
      <c r="H99" s="243"/>
      <c r="I99" s="243"/>
      <c r="J99" s="243"/>
      <c r="K99" s="243"/>
      <c r="L99" s="243"/>
    </row>
    <row r="100" spans="1:12" x14ac:dyDescent="0.25">
      <c r="A100" s="243"/>
      <c r="B100" s="243"/>
      <c r="C100" s="243"/>
      <c r="D100" s="243"/>
      <c r="E100" s="243"/>
      <c r="F100" s="243"/>
      <c r="G100" s="243"/>
      <c r="H100" s="243"/>
      <c r="I100" s="243"/>
      <c r="J100" s="243"/>
      <c r="K100" s="243"/>
      <c r="L100" s="243"/>
    </row>
    <row r="101" spans="1:12" x14ac:dyDescent="0.25">
      <c r="A101" s="213"/>
      <c r="B101" s="213"/>
      <c r="C101" s="213"/>
      <c r="D101" s="213"/>
      <c r="E101" s="213"/>
      <c r="F101" s="213"/>
      <c r="G101" s="213"/>
      <c r="H101" s="213"/>
      <c r="I101" s="213"/>
      <c r="J101" s="213"/>
      <c r="K101" s="213"/>
      <c r="L101" s="213"/>
    </row>
    <row r="102" spans="1:12" x14ac:dyDescent="0.25">
      <c r="A102" s="213"/>
      <c r="B102" s="213"/>
      <c r="C102" s="213"/>
      <c r="D102" s="213"/>
      <c r="E102" s="213"/>
      <c r="F102" s="213"/>
      <c r="G102" s="213"/>
      <c r="H102" s="213"/>
      <c r="I102" s="213"/>
      <c r="J102" s="213"/>
      <c r="K102" s="213"/>
      <c r="L102" s="213"/>
    </row>
    <row r="103" spans="1:12" x14ac:dyDescent="0.25">
      <c r="A103" s="213"/>
      <c r="B103" s="213"/>
      <c r="C103" s="213"/>
      <c r="D103" s="213"/>
      <c r="E103" s="213"/>
      <c r="F103" s="213"/>
      <c r="G103" s="213"/>
      <c r="H103" s="213"/>
      <c r="I103" s="213"/>
      <c r="J103" s="213"/>
      <c r="K103" s="213"/>
      <c r="L103" s="213"/>
    </row>
    <row r="104" spans="1:12" x14ac:dyDescent="0.25">
      <c r="A104" s="213"/>
      <c r="B104" s="213"/>
      <c r="C104" s="213"/>
      <c r="D104" s="213"/>
      <c r="E104" s="213"/>
      <c r="F104" s="213"/>
      <c r="G104" s="213"/>
      <c r="H104" s="213"/>
      <c r="I104" s="213"/>
      <c r="J104" s="213"/>
      <c r="K104" s="213"/>
      <c r="L104" s="213"/>
    </row>
    <row r="105" spans="1:12" x14ac:dyDescent="0.25">
      <c r="A105" s="213"/>
      <c r="B105" s="213"/>
      <c r="C105" s="213"/>
      <c r="D105" s="213"/>
      <c r="E105" s="213"/>
      <c r="F105" s="213"/>
      <c r="G105" s="213"/>
      <c r="H105" s="213"/>
      <c r="I105" s="213"/>
      <c r="J105" s="213"/>
      <c r="K105" s="213"/>
      <c r="L105" s="213"/>
    </row>
    <row r="106" spans="1:12" x14ac:dyDescent="0.25">
      <c r="A106" s="213"/>
      <c r="B106" s="213"/>
      <c r="C106" s="213"/>
      <c r="D106" s="213"/>
      <c r="E106" s="213"/>
      <c r="F106" s="213"/>
      <c r="G106" s="213"/>
      <c r="H106" s="213"/>
      <c r="I106" s="213"/>
      <c r="J106" s="213"/>
      <c r="K106" s="213"/>
      <c r="L106" s="213"/>
    </row>
    <row r="107" spans="1:12" x14ac:dyDescent="0.25">
      <c r="A107" s="213"/>
      <c r="B107" s="213"/>
      <c r="C107" s="213"/>
      <c r="D107" s="213"/>
      <c r="E107" s="213"/>
      <c r="F107" s="213"/>
      <c r="G107" s="213"/>
      <c r="H107" s="213"/>
      <c r="I107" s="213"/>
      <c r="J107" s="213"/>
      <c r="K107" s="213"/>
      <c r="L107" s="213"/>
    </row>
    <row r="108" spans="1:12" x14ac:dyDescent="0.25">
      <c r="A108" s="213"/>
      <c r="B108" s="213"/>
      <c r="C108" s="213"/>
      <c r="D108" s="213"/>
      <c r="E108" s="213"/>
      <c r="F108" s="213"/>
      <c r="G108" s="213"/>
      <c r="H108" s="213"/>
      <c r="I108" s="213"/>
      <c r="J108" s="213"/>
      <c r="K108" s="213"/>
      <c r="L108" s="213"/>
    </row>
    <row r="109" spans="1:12" x14ac:dyDescent="0.25">
      <c r="A109" s="213"/>
      <c r="B109" s="213"/>
      <c r="C109" s="213"/>
      <c r="D109" s="213"/>
      <c r="E109" s="213"/>
      <c r="F109" s="213"/>
      <c r="G109" s="213"/>
      <c r="H109" s="213"/>
      <c r="I109" s="213"/>
      <c r="J109" s="213"/>
      <c r="K109" s="213"/>
      <c r="L109" s="213"/>
    </row>
    <row r="110" spans="1:12" x14ac:dyDescent="0.25">
      <c r="A110" s="213"/>
      <c r="B110" s="213"/>
      <c r="C110" s="213"/>
      <c r="D110" s="213"/>
      <c r="E110" s="213"/>
      <c r="F110" s="213"/>
      <c r="G110" s="213"/>
      <c r="H110" s="213"/>
      <c r="I110" s="213"/>
      <c r="J110" s="213"/>
      <c r="K110" s="213"/>
      <c r="L110" s="213"/>
    </row>
    <row r="111" spans="1:12" x14ac:dyDescent="0.25">
      <c r="A111" s="213"/>
      <c r="B111" s="213"/>
      <c r="C111" s="213"/>
      <c r="D111" s="213"/>
      <c r="E111" s="213"/>
      <c r="F111" s="213"/>
      <c r="G111" s="213"/>
      <c r="H111" s="213"/>
      <c r="I111" s="213"/>
      <c r="J111" s="213"/>
      <c r="K111" s="213"/>
      <c r="L111" s="213"/>
    </row>
    <row r="112" spans="1:12" x14ac:dyDescent="0.25">
      <c r="A112" s="213"/>
      <c r="B112" s="213"/>
      <c r="C112" s="213"/>
      <c r="D112" s="213"/>
      <c r="E112" s="213"/>
      <c r="F112" s="213"/>
      <c r="G112" s="213"/>
      <c r="H112" s="213"/>
      <c r="I112" s="213"/>
      <c r="J112" s="213"/>
      <c r="K112" s="213"/>
      <c r="L112" s="213"/>
    </row>
    <row r="113" spans="1:12" x14ac:dyDescent="0.25">
      <c r="A113" s="213"/>
      <c r="B113" s="213"/>
      <c r="C113" s="213"/>
      <c r="D113" s="213"/>
      <c r="E113" s="213"/>
      <c r="F113" s="213"/>
      <c r="G113" s="213"/>
      <c r="H113" s="213"/>
      <c r="I113" s="213"/>
      <c r="J113" s="213"/>
      <c r="K113" s="213"/>
      <c r="L113" s="213"/>
    </row>
  </sheetData>
  <mergeCells count="2">
    <mergeCell ref="A1:L1"/>
    <mergeCell ref="A73:B73"/>
  </mergeCells>
  <pageMargins left="0.7" right="0.7" top="0.75" bottom="0.75" header="0.3" footer="0.3"/>
  <pageSetup paperSize="9" scale="53" orientation="portrait" r:id="rId1"/>
  <rowBreaks count="1" manualBreakCount="1">
    <brk id="93" max="16383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20"/>
  <sheetViews>
    <sheetView showZeros="0" topLeftCell="A2" zoomScaleNormal="100" workbookViewId="0"/>
  </sheetViews>
  <sheetFormatPr defaultColWidth="9.140625" defaultRowHeight="15" outlineLevelRow="1" x14ac:dyDescent="0.25"/>
  <cols>
    <col min="1" max="1" width="3.5703125" style="209" customWidth="1"/>
    <col min="2" max="2" width="26" style="209" customWidth="1"/>
    <col min="3" max="3" width="16" style="209" customWidth="1"/>
    <col min="4" max="4" width="8.28515625" style="209" customWidth="1"/>
    <col min="5" max="5" width="4.85546875" style="209" customWidth="1"/>
    <col min="6" max="13" width="9.7109375" style="209" customWidth="1"/>
    <col min="14" max="16384" width="9.140625" style="209"/>
  </cols>
  <sheetData>
    <row r="1" spans="2:13" ht="15.95" hidden="1" outlineLevel="1" x14ac:dyDescent="0.5">
      <c r="B1" s="214" t="s">
        <v>199</v>
      </c>
      <c r="C1" s="214" t="s">
        <v>200</v>
      </c>
      <c r="D1" s="214"/>
      <c r="E1" s="214"/>
      <c r="F1" s="215" t="e">
        <f>#REF!</f>
        <v>#REF!</v>
      </c>
      <c r="G1" s="215" t="e">
        <f>#REF!</f>
        <v>#REF!</v>
      </c>
      <c r="H1" s="215" t="e">
        <f>#REF!</f>
        <v>#REF!</v>
      </c>
      <c r="I1" s="215" t="e">
        <f>#REF!</f>
        <v>#REF!</v>
      </c>
      <c r="J1" s="215" t="e">
        <f>#REF!</f>
        <v>#REF!</v>
      </c>
      <c r="K1" s="215" t="e">
        <f>#REF!</f>
        <v>#REF!</v>
      </c>
      <c r="L1" s="215" t="e">
        <f>#REF!</f>
        <v>#REF!</v>
      </c>
      <c r="M1" s="215" t="e">
        <f>#REF!</f>
        <v>#REF!</v>
      </c>
    </row>
    <row r="2" spans="2:13" ht="15.95" collapsed="1" x14ac:dyDescent="0.5">
      <c r="B2" s="216" t="s">
        <v>82</v>
      </c>
      <c r="C2" s="217"/>
      <c r="D2" s="217"/>
      <c r="E2" s="244" t="s">
        <v>213</v>
      </c>
      <c r="F2" s="217"/>
      <c r="G2" s="217"/>
      <c r="H2" s="217"/>
      <c r="I2" s="217"/>
      <c r="J2" s="217"/>
      <c r="K2" s="217"/>
      <c r="L2" s="217"/>
      <c r="M2" s="217"/>
    </row>
    <row r="3" spans="2:13" ht="21" x14ac:dyDescent="0.35">
      <c r="B3" s="314" t="e">
        <f>#REF!</f>
        <v>#REF!</v>
      </c>
      <c r="C3" s="314"/>
      <c r="D3" s="314"/>
      <c r="E3" s="314"/>
      <c r="F3" s="314"/>
      <c r="G3" s="314"/>
      <c r="H3" s="314"/>
      <c r="I3" s="314"/>
      <c r="J3" s="314"/>
      <c r="K3" s="314"/>
      <c r="L3" s="314"/>
      <c r="M3" s="314"/>
    </row>
    <row r="4" spans="2:13" ht="15.95" x14ac:dyDescent="0.5">
      <c r="B4" s="218" t="e">
        <f>IF($E$2="S",#REF!,#REF!)</f>
        <v>#REF!</v>
      </c>
      <c r="C4" s="219"/>
      <c r="D4" s="219"/>
      <c r="E4" s="219"/>
      <c r="F4" s="213"/>
      <c r="G4" s="213"/>
      <c r="H4" s="213"/>
      <c r="I4" s="213"/>
      <c r="J4" s="213"/>
      <c r="K4" s="213"/>
      <c r="L4" s="213"/>
      <c r="M4" s="213"/>
    </row>
    <row r="5" spans="2:13" ht="15.95" x14ac:dyDescent="0.5">
      <c r="B5" s="99"/>
      <c r="C5" s="99"/>
      <c r="D5" s="100"/>
      <c r="E5" s="101"/>
      <c r="F5" s="102" t="e">
        <f>#REF!</f>
        <v>#REF!</v>
      </c>
      <c r="G5" s="102" t="e">
        <f>#REF!</f>
        <v>#REF!</v>
      </c>
      <c r="H5" s="102" t="e">
        <f>#REF!</f>
        <v>#REF!</v>
      </c>
      <c r="I5" s="102" t="e">
        <f>#REF!</f>
        <v>#REF!</v>
      </c>
      <c r="J5" s="102" t="e">
        <f>#REF!</f>
        <v>#REF!</v>
      </c>
      <c r="K5" s="102" t="e">
        <f>#REF!</f>
        <v>#REF!</v>
      </c>
      <c r="L5" s="102" t="e">
        <f>#REF!</f>
        <v>#REF!</v>
      </c>
      <c r="M5" s="102" t="e">
        <f>#REF!</f>
        <v>#REF!</v>
      </c>
    </row>
    <row r="6" spans="2:13" ht="15.95" x14ac:dyDescent="0.5">
      <c r="B6" s="103"/>
      <c r="C6" s="103"/>
      <c r="D6" s="100"/>
      <c r="E6" s="101"/>
      <c r="F6" s="102" t="e">
        <f>#REF!</f>
        <v>#REF!</v>
      </c>
      <c r="G6" s="102" t="e">
        <f>#REF!</f>
        <v>#REF!</v>
      </c>
      <c r="H6" s="102" t="e">
        <f>#REF!</f>
        <v>#REF!</v>
      </c>
      <c r="I6" s="102" t="e">
        <f>#REF!</f>
        <v>#REF!</v>
      </c>
      <c r="J6" s="102"/>
      <c r="K6" s="102"/>
      <c r="L6" s="102"/>
      <c r="M6" s="102"/>
    </row>
    <row r="7" spans="2:13" ht="15.95" x14ac:dyDescent="0.5">
      <c r="B7" s="100" t="str">
        <f>IF($E$2="S",kontomall!J36,kontomall!G36)</f>
        <v>RESULTATRÄKNING</v>
      </c>
      <c r="C7" s="103"/>
      <c r="D7" s="100"/>
      <c r="E7" s="100" t="str">
        <f>IF($E$2="S",kontomall!$J$39,kontomall!$G$39)</f>
        <v>Not</v>
      </c>
      <c r="F7" s="104"/>
      <c r="G7" s="104"/>
      <c r="H7" s="104"/>
      <c r="I7" s="104" t="s">
        <v>56</v>
      </c>
      <c r="J7" s="104" t="s">
        <v>56</v>
      </c>
      <c r="K7" s="104" t="s">
        <v>224</v>
      </c>
      <c r="L7" s="104" t="s">
        <v>124</v>
      </c>
      <c r="M7" s="104"/>
    </row>
    <row r="8" spans="2:13" ht="3.75" customHeight="1" x14ac:dyDescent="0.5">
      <c r="B8" s="97"/>
      <c r="C8" s="97"/>
      <c r="D8" s="97"/>
      <c r="E8" s="97"/>
      <c r="F8" s="97"/>
      <c r="G8" s="97"/>
      <c r="H8" s="97"/>
      <c r="I8" s="97"/>
      <c r="J8" s="97"/>
      <c r="K8" s="97"/>
      <c r="L8" s="97"/>
      <c r="M8" s="97"/>
    </row>
    <row r="9" spans="2:13" ht="15.95" x14ac:dyDescent="0.5">
      <c r="B9" s="221" t="str">
        <f>IF($E$2="S",kontomall!J40,kontomall!G40)</f>
        <v>Nettoomsättning</v>
      </c>
      <c r="C9" s="222"/>
      <c r="D9" s="222"/>
      <c r="E9" s="222"/>
      <c r="F9" s="112">
        <v>0</v>
      </c>
      <c r="G9" s="44">
        <v>863.94899999999984</v>
      </c>
      <c r="H9" s="112">
        <v>0</v>
      </c>
      <c r="I9" s="44">
        <v>2612.4299999999998</v>
      </c>
      <c r="J9" s="112">
        <v>2612.4299999999998</v>
      </c>
      <c r="K9" s="44">
        <v>2528.2269999999999</v>
      </c>
      <c r="L9" s="44">
        <v>2576.6410000000001</v>
      </c>
      <c r="M9" s="44">
        <v>0</v>
      </c>
    </row>
    <row r="10" spans="2:13" ht="15.95" x14ac:dyDescent="0.5">
      <c r="B10" s="221" t="str">
        <f>IF($E$2="S",kontomall!J41,kontomall!G41)</f>
        <v>Rörelsens kostnader</v>
      </c>
      <c r="C10" s="94"/>
      <c r="D10" s="94"/>
      <c r="E10" s="94"/>
      <c r="F10" s="113">
        <v>0</v>
      </c>
      <c r="G10" s="48">
        <v>-642.48399999999992</v>
      </c>
      <c r="H10" s="113">
        <v>0</v>
      </c>
      <c r="I10" s="48">
        <v>-2117.4539999999997</v>
      </c>
      <c r="J10" s="113">
        <v>-2117.4539999999997</v>
      </c>
      <c r="K10" s="48">
        <v>-2138.085</v>
      </c>
      <c r="L10" s="48">
        <v>-2158.8960000000002</v>
      </c>
      <c r="M10" s="48">
        <v>0</v>
      </c>
    </row>
    <row r="11" spans="2:13" ht="15.95" x14ac:dyDescent="0.5">
      <c r="B11" s="221" t="str">
        <f>IF($E$2="S",kontomall!J42,kontomall!G42)</f>
        <v>Övriga intäkter/kostnader</v>
      </c>
      <c r="C11" s="94"/>
      <c r="D11" s="94"/>
      <c r="E11" s="94"/>
      <c r="F11" s="113">
        <v>0</v>
      </c>
      <c r="G11" s="48">
        <v>0</v>
      </c>
      <c r="H11" s="113">
        <v>0</v>
      </c>
      <c r="I11" s="48">
        <v>6.7000000000000004E-2</v>
      </c>
      <c r="J11" s="113">
        <v>6.7000000000000004E-2</v>
      </c>
      <c r="K11" s="48">
        <v>52.139000000000003</v>
      </c>
      <c r="L11" s="48">
        <v>44.603999999999999</v>
      </c>
      <c r="M11" s="48">
        <v>0</v>
      </c>
    </row>
    <row r="12" spans="2:13" ht="15.95" x14ac:dyDescent="0.5">
      <c r="B12" s="221" t="str">
        <f>IF($E$2="S",kontomall!J43,kontomall!G43)</f>
        <v>Andelar i intresseföretags resultat</v>
      </c>
      <c r="C12" s="94"/>
      <c r="D12" s="94"/>
      <c r="E12" s="94"/>
      <c r="F12" s="113">
        <v>0</v>
      </c>
      <c r="G12" s="48">
        <v>19.109000000000002</v>
      </c>
      <c r="H12" s="113">
        <v>0</v>
      </c>
      <c r="I12" s="48">
        <v>35.067</v>
      </c>
      <c r="J12" s="113">
        <v>35.067</v>
      </c>
      <c r="K12" s="48">
        <v>26.55</v>
      </c>
      <c r="L12" s="48">
        <v>40</v>
      </c>
      <c r="M12" s="48">
        <v>0</v>
      </c>
    </row>
    <row r="13" spans="2:13" ht="15.95" x14ac:dyDescent="0.5">
      <c r="B13" s="223" t="str">
        <f>IF($E$2="S",kontomall!J44,kontomall!G44)</f>
        <v>Resultat från avyttringar</v>
      </c>
      <c r="C13" s="98"/>
      <c r="D13" s="98"/>
      <c r="E13" s="98"/>
      <c r="F13" s="114">
        <v>0</v>
      </c>
      <c r="G13" s="52">
        <v>3.2650000000000001</v>
      </c>
      <c r="H13" s="114">
        <v>0</v>
      </c>
      <c r="I13" s="52">
        <v>3.2650000000000001</v>
      </c>
      <c r="J13" s="114">
        <v>3.2650000000000001</v>
      </c>
      <c r="K13" s="52">
        <v>-1.282</v>
      </c>
      <c r="L13" s="52">
        <v>0</v>
      </c>
      <c r="M13" s="52">
        <v>0</v>
      </c>
    </row>
    <row r="14" spans="2:13" x14ac:dyDescent="0.35">
      <c r="B14" s="224" t="str">
        <f>IF($E$2="S",kontomall!J45,kontomall!G45)</f>
        <v>EBITDA</v>
      </c>
      <c r="C14" s="224"/>
      <c r="D14" s="224"/>
      <c r="E14" s="224"/>
      <c r="F14" s="112">
        <f t="shared" ref="F14:M14" si="0">SUM(F9:F13)</f>
        <v>0</v>
      </c>
      <c r="G14" s="43">
        <f t="shared" si="0"/>
        <v>243.83899999999991</v>
      </c>
      <c r="H14" s="112">
        <f t="shared" si="0"/>
        <v>0</v>
      </c>
      <c r="I14" s="44">
        <f t="shared" si="0"/>
        <v>533.37500000000011</v>
      </c>
      <c r="J14" s="112">
        <f t="shared" si="0"/>
        <v>533.37500000000011</v>
      </c>
      <c r="K14" s="45">
        <f t="shared" si="0"/>
        <v>467.54899999999986</v>
      </c>
      <c r="L14" s="45">
        <f t="shared" si="0"/>
        <v>502.34899999999988</v>
      </c>
      <c r="M14" s="45">
        <f t="shared" si="0"/>
        <v>0</v>
      </c>
    </row>
    <row r="15" spans="2:13" ht="15.95" x14ac:dyDescent="0.5">
      <c r="B15" s="223" t="str">
        <f>IF($E$2="S",kontomall!J46,kontomall!G46)</f>
        <v>Av- och nedskrivningar</v>
      </c>
      <c r="C15" s="98"/>
      <c r="D15" s="98"/>
      <c r="E15" s="98"/>
      <c r="F15" s="114">
        <v>0</v>
      </c>
      <c r="G15" s="52">
        <v>-42.476000000000006</v>
      </c>
      <c r="H15" s="114">
        <v>0</v>
      </c>
      <c r="I15" s="52">
        <v>-167.54000000000002</v>
      </c>
      <c r="J15" s="114">
        <v>-167.54000000000002</v>
      </c>
      <c r="K15" s="52">
        <v>-156.077</v>
      </c>
      <c r="L15" s="52">
        <v>-159.09</v>
      </c>
      <c r="M15" s="52">
        <v>0</v>
      </c>
    </row>
    <row r="16" spans="2:13" ht="15.75" x14ac:dyDescent="0.25">
      <c r="B16" s="224" t="str">
        <f>IF($E$2="S",kontomall!J47,kontomall!G47)</f>
        <v>EBITA</v>
      </c>
      <c r="C16" s="224"/>
      <c r="D16" s="224"/>
      <c r="E16" s="224"/>
      <c r="F16" s="112">
        <f t="shared" ref="F16:M16" si="1">SUM(F14:F15)</f>
        <v>0</v>
      </c>
      <c r="G16" s="43">
        <f t="shared" si="1"/>
        <v>201.36299999999991</v>
      </c>
      <c r="H16" s="112">
        <f t="shared" si="1"/>
        <v>0</v>
      </c>
      <c r="I16" s="44">
        <f t="shared" si="1"/>
        <v>365.83500000000009</v>
      </c>
      <c r="J16" s="112">
        <f t="shared" si="1"/>
        <v>365.83500000000009</v>
      </c>
      <c r="K16" s="45">
        <f t="shared" si="1"/>
        <v>311.47199999999987</v>
      </c>
      <c r="L16" s="45">
        <f t="shared" si="1"/>
        <v>343.2589999999999</v>
      </c>
      <c r="M16" s="45">
        <f t="shared" si="1"/>
        <v>0</v>
      </c>
    </row>
    <row r="17" spans="2:13" ht="16.5" x14ac:dyDescent="0.35">
      <c r="B17" s="221" t="str">
        <f>IF($E$2="S",kontomall!J48,kontomall!G48)</f>
        <v>Av- och nedskrivning av immateriella tillgångar</v>
      </c>
      <c r="C17" s="225"/>
      <c r="D17" s="225"/>
      <c r="E17" s="225"/>
      <c r="F17" s="113">
        <v>0</v>
      </c>
      <c r="G17" s="48">
        <v>0</v>
      </c>
      <c r="H17" s="113">
        <v>0</v>
      </c>
      <c r="I17" s="48">
        <v>0</v>
      </c>
      <c r="J17" s="113">
        <v>0</v>
      </c>
      <c r="K17" s="48">
        <v>-2.1269999999999998</v>
      </c>
      <c r="L17" s="48">
        <v>0</v>
      </c>
      <c r="M17" s="48">
        <v>0</v>
      </c>
    </row>
    <row r="18" spans="2:13" ht="16.5" x14ac:dyDescent="0.35">
      <c r="B18" s="223" t="str">
        <f>IF($E$2="S",kontomall!J49,kontomall!G49)</f>
        <v>Nedskrivning av goodwill</v>
      </c>
      <c r="C18" s="98"/>
      <c r="D18" s="98"/>
      <c r="E18" s="98"/>
      <c r="F18" s="114">
        <v>0</v>
      </c>
      <c r="G18" s="52">
        <v>0</v>
      </c>
      <c r="H18" s="114">
        <v>0</v>
      </c>
      <c r="I18" s="52">
        <v>0</v>
      </c>
      <c r="J18" s="114">
        <v>0</v>
      </c>
      <c r="K18" s="52">
        <v>0</v>
      </c>
      <c r="L18" s="52">
        <v>0</v>
      </c>
      <c r="M18" s="52">
        <v>0</v>
      </c>
    </row>
    <row r="19" spans="2:13" ht="15.75" x14ac:dyDescent="0.25">
      <c r="B19" s="224" t="str">
        <f>IF($E$2="S",kontomall!J50,kontomall!G50)</f>
        <v>EBIT</v>
      </c>
      <c r="C19" s="224"/>
      <c r="D19" s="224"/>
      <c r="E19" s="224"/>
      <c r="F19" s="112">
        <f t="shared" ref="F19:M19" si="2">SUM(F16:F18)</f>
        <v>0</v>
      </c>
      <c r="G19" s="43">
        <f t="shared" si="2"/>
        <v>201.36299999999991</v>
      </c>
      <c r="H19" s="112">
        <f t="shared" si="2"/>
        <v>0</v>
      </c>
      <c r="I19" s="44">
        <f t="shared" si="2"/>
        <v>365.83500000000009</v>
      </c>
      <c r="J19" s="112">
        <f t="shared" si="2"/>
        <v>365.83500000000009</v>
      </c>
      <c r="K19" s="45">
        <f t="shared" si="2"/>
        <v>309.34499999999986</v>
      </c>
      <c r="L19" s="45">
        <f t="shared" si="2"/>
        <v>343.2589999999999</v>
      </c>
      <c r="M19" s="45">
        <f t="shared" si="2"/>
        <v>0</v>
      </c>
    </row>
    <row r="20" spans="2:13" ht="16.5" x14ac:dyDescent="0.35">
      <c r="B20" s="221" t="str">
        <f>IF($E$2="S",kontomall!J51,kontomall!G51)</f>
        <v>Finansiella intäkter</v>
      </c>
      <c r="C20" s="94"/>
      <c r="D20" s="94"/>
      <c r="E20" s="94"/>
      <c r="F20" s="113">
        <v>0</v>
      </c>
      <c r="G20" s="48">
        <v>0.23200000000000001</v>
      </c>
      <c r="H20" s="113">
        <v>0</v>
      </c>
      <c r="I20" s="48">
        <v>0.70500000000000007</v>
      </c>
      <c r="J20" s="113">
        <v>0.70500000000000007</v>
      </c>
      <c r="K20" s="48">
        <v>2.141</v>
      </c>
      <c r="L20" s="48">
        <v>1.625</v>
      </c>
      <c r="M20" s="48">
        <v>0</v>
      </c>
    </row>
    <row r="21" spans="2:13" ht="16.5" x14ac:dyDescent="0.35">
      <c r="B21" s="223" t="str">
        <f>IF($E$2="S",kontomall!J52,kontomall!G52)</f>
        <v>Finansiella kostnader</v>
      </c>
      <c r="C21" s="98"/>
      <c r="D21" s="98"/>
      <c r="E21" s="98"/>
      <c r="F21" s="114">
        <v>0</v>
      </c>
      <c r="G21" s="52">
        <v>-44.264000000000003</v>
      </c>
      <c r="H21" s="114">
        <v>0</v>
      </c>
      <c r="I21" s="52">
        <v>-158.61000000000001</v>
      </c>
      <c r="J21" s="114">
        <v>-158.61000000000001</v>
      </c>
      <c r="K21" s="52">
        <v>-177.26999999999998</v>
      </c>
      <c r="L21" s="52">
        <v>-115.232</v>
      </c>
      <c r="M21" s="52">
        <v>0</v>
      </c>
    </row>
    <row r="22" spans="2:13" ht="15.75" x14ac:dyDescent="0.25">
      <c r="B22" s="224" t="str">
        <f>IF($E$2="S",kontomall!J53,kontomall!G53)</f>
        <v xml:space="preserve">EBT </v>
      </c>
      <c r="C22" s="224"/>
      <c r="D22" s="224"/>
      <c r="E22" s="224"/>
      <c r="F22" s="112">
        <f t="shared" ref="F22:M22" si="3">SUM(F19:F21)</f>
        <v>0</v>
      </c>
      <c r="G22" s="43">
        <f t="shared" si="3"/>
        <v>157.3309999999999</v>
      </c>
      <c r="H22" s="112">
        <f t="shared" si="3"/>
        <v>0</v>
      </c>
      <c r="I22" s="44">
        <f t="shared" si="3"/>
        <v>207.93000000000006</v>
      </c>
      <c r="J22" s="112">
        <f t="shared" si="3"/>
        <v>207.93000000000006</v>
      </c>
      <c r="K22" s="45">
        <f t="shared" si="3"/>
        <v>134.21599999999989</v>
      </c>
      <c r="L22" s="45">
        <f t="shared" si="3"/>
        <v>229.6519999999999</v>
      </c>
      <c r="M22" s="45">
        <f t="shared" si="3"/>
        <v>0</v>
      </c>
    </row>
    <row r="23" spans="2:13" ht="16.5" x14ac:dyDescent="0.35">
      <c r="B23" s="221" t="str">
        <f>IF($E$2="S",kontomall!J54,kontomall!G54)</f>
        <v>Skatt</v>
      </c>
      <c r="C23" s="94"/>
      <c r="D23" s="94"/>
      <c r="E23" s="94"/>
      <c r="F23" s="113">
        <v>0</v>
      </c>
      <c r="G23" s="48">
        <v>-18.292999999999999</v>
      </c>
      <c r="H23" s="271">
        <v>0</v>
      </c>
      <c r="I23" s="48">
        <v>-33.344000000000001</v>
      </c>
      <c r="J23" s="113">
        <v>-33.344000000000001</v>
      </c>
      <c r="K23" s="48">
        <v>-22.26</v>
      </c>
      <c r="L23" s="48">
        <v>-38.347000000000001</v>
      </c>
      <c r="M23" s="48">
        <v>0</v>
      </c>
    </row>
    <row r="24" spans="2:13" ht="16.5" x14ac:dyDescent="0.35">
      <c r="B24" s="223" t="str">
        <f>IF($E$2="S",kontomall!J55,kontomall!G55)</f>
        <v>Resultat från avvecklade verksamheter</v>
      </c>
      <c r="C24" s="226"/>
      <c r="D24" s="226"/>
      <c r="E24" s="226"/>
      <c r="F24" s="114">
        <v>0</v>
      </c>
      <c r="G24" s="52">
        <v>0</v>
      </c>
      <c r="H24" s="301">
        <v>0</v>
      </c>
      <c r="I24" s="52">
        <v>0</v>
      </c>
      <c r="J24" s="114">
        <v>0</v>
      </c>
      <c r="K24" s="52">
        <v>0</v>
      </c>
      <c r="L24" s="52">
        <v>0</v>
      </c>
      <c r="M24" s="52">
        <v>0</v>
      </c>
    </row>
    <row r="25" spans="2:13" ht="16.5" x14ac:dyDescent="0.35">
      <c r="B25" s="227" t="str">
        <f>IF($E$2="S",kontomall!J56,kontomall!G56)</f>
        <v>Årets/periodens resultat</v>
      </c>
      <c r="C25" s="228"/>
      <c r="D25" s="228"/>
      <c r="E25" s="228"/>
      <c r="F25" s="112">
        <f t="shared" ref="F25:M25" si="4">SUM(F22:F24)</f>
        <v>0</v>
      </c>
      <c r="G25" s="43">
        <f t="shared" si="4"/>
        <v>139.0379999999999</v>
      </c>
      <c r="H25" s="112">
        <f t="shared" si="4"/>
        <v>0</v>
      </c>
      <c r="I25" s="44">
        <f t="shared" si="4"/>
        <v>174.58600000000007</v>
      </c>
      <c r="J25" s="112">
        <f t="shared" si="4"/>
        <v>174.58600000000007</v>
      </c>
      <c r="K25" s="45">
        <f t="shared" si="4"/>
        <v>111.95599999999989</v>
      </c>
      <c r="L25" s="45">
        <f t="shared" si="4"/>
        <v>191.30499999999989</v>
      </c>
      <c r="M25" s="45">
        <f t="shared" si="4"/>
        <v>0</v>
      </c>
    </row>
    <row r="26" spans="2:13" ht="16.5" x14ac:dyDescent="0.35">
      <c r="B26" s="221" t="str">
        <f>IF($E$2="S",kontomall!J57,kontomall!G57)</f>
        <v>Resultat hänförligt till moderbolagets ägare</v>
      </c>
      <c r="C26" s="94"/>
      <c r="D26" s="94"/>
      <c r="E26" s="94"/>
      <c r="F26" s="113">
        <v>0</v>
      </c>
      <c r="G26" s="48">
        <v>139.03799999999993</v>
      </c>
      <c r="H26" s="113">
        <v>0</v>
      </c>
      <c r="I26" s="48">
        <v>174.58599999999981</v>
      </c>
      <c r="J26" s="113">
        <v>174.58599999999981</v>
      </c>
      <c r="K26" s="48">
        <v>111.95599999999948</v>
      </c>
      <c r="L26" s="48">
        <v>191.30499999999981</v>
      </c>
      <c r="M26" s="48">
        <v>0</v>
      </c>
    </row>
    <row r="27" spans="2:13" ht="16.5" x14ac:dyDescent="0.35">
      <c r="B27" s="221" t="str">
        <f>IF($E$2="S",kontomall!J58,kontomall!G58)</f>
        <v>Resultat hänförligt till innehav utan bestämmande inflytande</v>
      </c>
      <c r="C27" s="94"/>
      <c r="D27" s="94"/>
      <c r="E27" s="94"/>
      <c r="F27" s="113">
        <v>0</v>
      </c>
      <c r="G27" s="48">
        <v>0</v>
      </c>
      <c r="H27" s="113">
        <v>0</v>
      </c>
      <c r="I27" s="48">
        <v>0</v>
      </c>
      <c r="J27" s="113">
        <v>0</v>
      </c>
      <c r="K27" s="48">
        <v>0</v>
      </c>
      <c r="L27" s="48">
        <v>0</v>
      </c>
      <c r="M27" s="48">
        <v>0</v>
      </c>
    </row>
    <row r="28" spans="2:13" ht="16.5" x14ac:dyDescent="0.35">
      <c r="B28" s="259"/>
      <c r="C28" s="259"/>
      <c r="D28" s="259"/>
      <c r="E28" s="259"/>
      <c r="F28" s="114"/>
      <c r="G28" s="52"/>
      <c r="H28" s="260"/>
      <c r="I28" s="261"/>
      <c r="J28" s="260"/>
      <c r="K28" s="261"/>
      <c r="L28" s="261"/>
      <c r="M28" s="261"/>
    </row>
    <row r="29" spans="2:13" ht="16.5" x14ac:dyDescent="0.35">
      <c r="B29" s="257" t="str">
        <f>IF($E$2="S",kontomall!J60,kontomall!G60)</f>
        <v>Jämförelsestörande poster i EBITA</v>
      </c>
      <c r="C29" s="94"/>
      <c r="D29" s="94"/>
      <c r="E29" s="94"/>
      <c r="F29" s="113">
        <v>0</v>
      </c>
      <c r="G29" s="48">
        <v>-3.2529999999999997</v>
      </c>
      <c r="H29" s="113">
        <v>0</v>
      </c>
      <c r="I29" s="48">
        <v>-3.2529999999999997</v>
      </c>
      <c r="J29" s="113">
        <v>-3.2529999999999997</v>
      </c>
      <c r="K29" s="48">
        <v>-6.7910000000000004</v>
      </c>
      <c r="L29" s="48">
        <v>-4.6920000000000002</v>
      </c>
      <c r="M29" s="48">
        <v>0</v>
      </c>
    </row>
    <row r="30" spans="2:13" ht="16.5" x14ac:dyDescent="0.35">
      <c r="B30" s="258" t="str">
        <f>IF($E$2="S",kontomall!J61,kontomall!G61)</f>
        <v>Operativ EBITA</v>
      </c>
      <c r="C30" s="259"/>
      <c r="D30" s="259"/>
      <c r="E30" s="259"/>
      <c r="F30" s="121">
        <f t="shared" ref="F30:M30" si="5">F16-F29</f>
        <v>0</v>
      </c>
      <c r="G30" s="256">
        <f t="shared" si="5"/>
        <v>204.6159999999999</v>
      </c>
      <c r="H30" s="276">
        <f t="shared" si="5"/>
        <v>0</v>
      </c>
      <c r="I30" s="277">
        <f t="shared" si="5"/>
        <v>369.08800000000008</v>
      </c>
      <c r="J30" s="276">
        <f t="shared" si="5"/>
        <v>369.08800000000008</v>
      </c>
      <c r="K30" s="277">
        <f t="shared" si="5"/>
        <v>318.26299999999986</v>
      </c>
      <c r="L30" s="277">
        <f t="shared" si="5"/>
        <v>347.95099999999991</v>
      </c>
      <c r="M30" s="277">
        <f t="shared" si="5"/>
        <v>0</v>
      </c>
    </row>
    <row r="31" spans="2:13" ht="16.5" x14ac:dyDescent="0.35">
      <c r="B31" s="221"/>
      <c r="C31" s="94"/>
      <c r="D31" s="94"/>
      <c r="E31" s="94"/>
      <c r="F31" s="49"/>
      <c r="G31" s="49"/>
      <c r="H31" s="49"/>
      <c r="I31" s="49"/>
      <c r="J31" s="49"/>
      <c r="K31" s="49"/>
      <c r="L31" s="49"/>
      <c r="M31" s="49"/>
    </row>
    <row r="32" spans="2:13" ht="16.5" x14ac:dyDescent="0.35">
      <c r="B32" s="99"/>
      <c r="C32" s="99"/>
      <c r="D32" s="100"/>
      <c r="E32" s="101"/>
      <c r="F32" s="102" t="e">
        <f t="shared" ref="F32:M32" si="6">F$5</f>
        <v>#REF!</v>
      </c>
      <c r="G32" s="102" t="e">
        <f t="shared" si="6"/>
        <v>#REF!</v>
      </c>
      <c r="H32" s="102" t="e">
        <f t="shared" si="6"/>
        <v>#REF!</v>
      </c>
      <c r="I32" s="102" t="e">
        <f t="shared" si="6"/>
        <v>#REF!</v>
      </c>
      <c r="J32" s="102" t="e">
        <f t="shared" si="6"/>
        <v>#REF!</v>
      </c>
      <c r="K32" s="102" t="e">
        <f t="shared" si="6"/>
        <v>#REF!</v>
      </c>
      <c r="L32" s="102" t="e">
        <f t="shared" si="6"/>
        <v>#REF!</v>
      </c>
      <c r="M32" s="102" t="e">
        <f t="shared" si="6"/>
        <v>#REF!</v>
      </c>
    </row>
    <row r="33" spans="2:13" ht="16.5" x14ac:dyDescent="0.35">
      <c r="B33" s="103"/>
      <c r="C33" s="103"/>
      <c r="D33" s="100"/>
      <c r="E33" s="101"/>
      <c r="F33" s="105" t="e">
        <f>F$6</f>
        <v>#REF!</v>
      </c>
      <c r="G33" s="105" t="e">
        <f>G$6</f>
        <v>#REF!</v>
      </c>
      <c r="H33" s="105" t="e">
        <f>H$6</f>
        <v>#REF!</v>
      </c>
      <c r="I33" s="105" t="e">
        <f>I$6</f>
        <v>#REF!</v>
      </c>
      <c r="J33" s="105"/>
      <c r="K33" s="105"/>
      <c r="L33" s="105"/>
      <c r="M33" s="105"/>
    </row>
    <row r="34" spans="2:13" ht="16.5" x14ac:dyDescent="0.35">
      <c r="B34" s="100" t="str">
        <f>IF($E$2="S",kontomall!J63,kontomall!G63)</f>
        <v>RAPPORT ÖVER FINANSIELL STÄLLNING</v>
      </c>
      <c r="C34" s="106"/>
      <c r="D34" s="100"/>
      <c r="E34" s="100"/>
      <c r="F34" s="107"/>
      <c r="G34" s="107"/>
      <c r="H34" s="107"/>
      <c r="I34" s="107"/>
      <c r="J34" s="107"/>
      <c r="K34" s="107"/>
      <c r="L34" s="107"/>
      <c r="M34" s="107"/>
    </row>
    <row r="35" spans="2:13" ht="3" customHeight="1" x14ac:dyDescent="0.35">
      <c r="B35" s="221"/>
      <c r="C35" s="97"/>
      <c r="D35" s="97"/>
      <c r="E35" s="97"/>
      <c r="F35" s="95"/>
      <c r="G35" s="95"/>
      <c r="H35" s="95"/>
      <c r="I35" s="95"/>
      <c r="J35" s="95"/>
      <c r="K35" s="95"/>
      <c r="L35" s="95"/>
      <c r="M35" s="95"/>
    </row>
    <row r="36" spans="2:13" ht="15" customHeight="1" x14ac:dyDescent="0.35">
      <c r="B36" s="221" t="str">
        <f>IF($E$2="S",kontomall!J67,kontomall!G67)</f>
        <v>Goodwill</v>
      </c>
      <c r="C36" s="229"/>
      <c r="D36" s="229"/>
      <c r="E36" s="229"/>
      <c r="F36" s="113"/>
      <c r="G36" s="48"/>
      <c r="H36" s="113">
        <v>0</v>
      </c>
      <c r="I36" s="48">
        <v>2472.913</v>
      </c>
      <c r="J36" s="113">
        <v>2472.913</v>
      </c>
      <c r="K36" s="48">
        <v>2437.0740000000001</v>
      </c>
      <c r="L36" s="48">
        <v>0</v>
      </c>
      <c r="M36" s="48">
        <v>0</v>
      </c>
    </row>
    <row r="37" spans="2:13" ht="15" customHeight="1" x14ac:dyDescent="0.35">
      <c r="B37" s="221" t="str">
        <f>IF($E$2="S",kontomall!J68,kontomall!G68)</f>
        <v>Övriga immateriella anläggningstillgångar</v>
      </c>
      <c r="C37" s="222"/>
      <c r="D37" s="222"/>
      <c r="E37" s="222"/>
      <c r="F37" s="113"/>
      <c r="G37" s="48"/>
      <c r="H37" s="113">
        <v>0</v>
      </c>
      <c r="I37" s="48">
        <v>16.149999999999999</v>
      </c>
      <c r="J37" s="113">
        <v>16.149999999999999</v>
      </c>
      <c r="K37" s="48">
        <v>5.3129999999999997</v>
      </c>
      <c r="L37" s="48">
        <v>0</v>
      </c>
      <c r="M37" s="48">
        <v>0</v>
      </c>
    </row>
    <row r="38" spans="2:13" ht="15" customHeight="1" x14ac:dyDescent="0.35">
      <c r="B38" s="221" t="str">
        <f>IF($E$2="S",kontomall!J69,kontomall!G69)</f>
        <v>Materiella anläggningstillgångar</v>
      </c>
      <c r="C38" s="222"/>
      <c r="D38" s="222"/>
      <c r="E38" s="222"/>
      <c r="F38" s="113"/>
      <c r="G38" s="48"/>
      <c r="H38" s="113">
        <v>0</v>
      </c>
      <c r="I38" s="48">
        <v>769.04000000000008</v>
      </c>
      <c r="J38" s="113">
        <v>769.04000000000008</v>
      </c>
      <c r="K38" s="48">
        <v>846.30700000000002</v>
      </c>
      <c r="L38" s="48">
        <v>0</v>
      </c>
      <c r="M38" s="48">
        <v>0</v>
      </c>
    </row>
    <row r="39" spans="2:13" ht="15" customHeight="1" x14ac:dyDescent="0.35">
      <c r="B39" s="221" t="str">
        <f>IF($E$2="S",kontomall!J70,kontomall!G70)</f>
        <v>Finansiella tillgångar, räntebärande</v>
      </c>
      <c r="C39" s="222"/>
      <c r="D39" s="222"/>
      <c r="E39" s="222"/>
      <c r="F39" s="113"/>
      <c r="G39" s="48"/>
      <c r="H39" s="113">
        <v>0</v>
      </c>
      <c r="I39" s="48">
        <v>9.2270000000000003</v>
      </c>
      <c r="J39" s="113">
        <v>9.2270000000000003</v>
      </c>
      <c r="K39" s="48">
        <v>6.0830000000000002</v>
      </c>
      <c r="L39" s="48">
        <v>0</v>
      </c>
      <c r="M39" s="48">
        <v>0</v>
      </c>
    </row>
    <row r="40" spans="2:13" ht="15" customHeight="1" x14ac:dyDescent="0.35">
      <c r="B40" s="223" t="str">
        <f>IF($E$2="S",kontomall!J71,kontomall!G71)</f>
        <v>Finansiella tillgångar, ej räntebärande</v>
      </c>
      <c r="C40" s="98"/>
      <c r="D40" s="98"/>
      <c r="E40" s="98"/>
      <c r="F40" s="114"/>
      <c r="G40" s="52"/>
      <c r="H40" s="114">
        <v>0</v>
      </c>
      <c r="I40" s="52">
        <v>331.096</v>
      </c>
      <c r="J40" s="114">
        <v>331.096</v>
      </c>
      <c r="K40" s="52">
        <v>349.29700000000003</v>
      </c>
      <c r="L40" s="52">
        <v>0</v>
      </c>
      <c r="M40" s="52">
        <v>0</v>
      </c>
    </row>
    <row r="41" spans="2:13" ht="15" customHeight="1" x14ac:dyDescent="0.35">
      <c r="B41" s="218" t="str">
        <f>IF($E$2="S",kontomall!J72,kontomall!G72)</f>
        <v>Summa anläggningstillgångar</v>
      </c>
      <c r="C41" s="224"/>
      <c r="D41" s="224"/>
      <c r="E41" s="224"/>
      <c r="F41" s="118"/>
      <c r="G41" s="43"/>
      <c r="H41" s="112">
        <f>SUM(H36:H40)</f>
        <v>0</v>
      </c>
      <c r="I41" s="43">
        <f>SUM(I36:I40)</f>
        <v>3598.4259999999999</v>
      </c>
      <c r="J41" s="118">
        <f>SUM(J36:J40)</f>
        <v>3598.4259999999999</v>
      </c>
      <c r="K41" s="45">
        <f>SUM(K36:K40)</f>
        <v>3644.0740000000005</v>
      </c>
      <c r="L41" s="45" t="s">
        <v>67</v>
      </c>
      <c r="M41" s="45">
        <f>SUM(M36:M40)</f>
        <v>0</v>
      </c>
    </row>
    <row r="42" spans="2:13" ht="15" customHeight="1" x14ac:dyDescent="0.35">
      <c r="B42" s="221" t="str">
        <f>IF($E$2="S",kontomall!J73,kontomall!G73)</f>
        <v>Lager</v>
      </c>
      <c r="C42" s="94"/>
      <c r="D42" s="94"/>
      <c r="E42" s="94"/>
      <c r="F42" s="113"/>
      <c r="G42" s="48"/>
      <c r="H42" s="113">
        <v>0</v>
      </c>
      <c r="I42" s="48">
        <v>20.302</v>
      </c>
      <c r="J42" s="113">
        <v>20.302</v>
      </c>
      <c r="K42" s="48">
        <v>18.66</v>
      </c>
      <c r="L42" s="48">
        <v>0</v>
      </c>
      <c r="M42" s="48">
        <v>0</v>
      </c>
    </row>
    <row r="43" spans="2:13" ht="15" customHeight="1" x14ac:dyDescent="0.35">
      <c r="B43" s="221" t="str">
        <f>IF($E$2="S",kontomall!J74,kontomall!G74)</f>
        <v>Fordringar, räntebärande</v>
      </c>
      <c r="C43" s="94"/>
      <c r="D43" s="94"/>
      <c r="E43" s="94"/>
      <c r="F43" s="113"/>
      <c r="G43" s="48"/>
      <c r="H43" s="113">
        <v>0</v>
      </c>
      <c r="I43" s="48">
        <v>0</v>
      </c>
      <c r="J43" s="113">
        <v>0</v>
      </c>
      <c r="K43" s="48">
        <v>0</v>
      </c>
      <c r="L43" s="48">
        <v>0</v>
      </c>
      <c r="M43" s="48">
        <v>0</v>
      </c>
    </row>
    <row r="44" spans="2:13" ht="15" customHeight="1" x14ac:dyDescent="0.35">
      <c r="B44" s="221" t="str">
        <f>IF($E$2="S",kontomall!J75,kontomall!G75)</f>
        <v>Fordringar, ej räntebärande</v>
      </c>
      <c r="C44" s="94"/>
      <c r="D44" s="94"/>
      <c r="E44" s="94"/>
      <c r="F44" s="113"/>
      <c r="G44" s="48"/>
      <c r="H44" s="113">
        <v>0</v>
      </c>
      <c r="I44" s="48">
        <v>393.50799999999998</v>
      </c>
      <c r="J44" s="113">
        <v>393.50799999999998</v>
      </c>
      <c r="K44" s="48">
        <v>289.32300000000004</v>
      </c>
      <c r="L44" s="48">
        <v>0</v>
      </c>
      <c r="M44" s="48">
        <v>0</v>
      </c>
    </row>
    <row r="45" spans="2:13" ht="15" customHeight="1" x14ac:dyDescent="0.35">
      <c r="B45" s="221" t="str">
        <f>IF($E$2="S",kontomall!J76,kontomall!G76)</f>
        <v>Kassa, bank och övriga kortfristiga placeringar</v>
      </c>
      <c r="C45" s="94"/>
      <c r="D45" s="94"/>
      <c r="E45" s="94"/>
      <c r="F45" s="113"/>
      <c r="G45" s="48"/>
      <c r="H45" s="113">
        <v>0</v>
      </c>
      <c r="I45" s="48">
        <v>334.84899999999999</v>
      </c>
      <c r="J45" s="113">
        <v>334.84899999999999</v>
      </c>
      <c r="K45" s="48">
        <v>373.15899999999999</v>
      </c>
      <c r="L45" s="48">
        <v>0</v>
      </c>
      <c r="M45" s="48">
        <v>0</v>
      </c>
    </row>
    <row r="46" spans="2:13" ht="15" customHeight="1" x14ac:dyDescent="0.35">
      <c r="B46" s="223" t="str">
        <f>IF($E$2="S",kontomall!J77,kontomall!G77)</f>
        <v>Tillgångar som innehas för försäljning</v>
      </c>
      <c r="C46" s="98"/>
      <c r="D46" s="98"/>
      <c r="E46" s="98"/>
      <c r="F46" s="114"/>
      <c r="G46" s="52"/>
      <c r="H46" s="114">
        <v>0</v>
      </c>
      <c r="I46" s="52">
        <v>0</v>
      </c>
      <c r="J46" s="114">
        <v>0</v>
      </c>
      <c r="K46" s="52">
        <v>0</v>
      </c>
      <c r="L46" s="52">
        <v>0</v>
      </c>
      <c r="M46" s="52">
        <v>0</v>
      </c>
    </row>
    <row r="47" spans="2:13" ht="15" customHeight="1" x14ac:dyDescent="0.35">
      <c r="B47" s="230" t="str">
        <f>IF($E$2="S",kontomall!J78,kontomall!G78)</f>
        <v>Summa omsättningstillgångar</v>
      </c>
      <c r="C47" s="109"/>
      <c r="D47" s="109"/>
      <c r="E47" s="109"/>
      <c r="F47" s="119"/>
      <c r="G47" s="63"/>
      <c r="H47" s="121">
        <f>SUM(H42:H46)</f>
        <v>0</v>
      </c>
      <c r="I47" s="63">
        <f>SUM(I42:I46)</f>
        <v>748.65899999999999</v>
      </c>
      <c r="J47" s="119">
        <f>SUM(J42:J46)</f>
        <v>748.65899999999999</v>
      </c>
      <c r="K47" s="64">
        <f>SUM(K42:K46)</f>
        <v>681.14200000000005</v>
      </c>
      <c r="L47" s="64" t="s">
        <v>67</v>
      </c>
      <c r="M47" s="64">
        <f>SUM(M42:M46)</f>
        <v>0</v>
      </c>
    </row>
    <row r="48" spans="2:13" ht="15" customHeight="1" x14ac:dyDescent="0.35">
      <c r="B48" s="218" t="str">
        <f>IF($E$2="S",kontomall!J79,kontomall!G79)</f>
        <v>SUMMA TILLGÅNGAR</v>
      </c>
      <c r="C48" s="110"/>
      <c r="D48" s="110"/>
      <c r="E48" s="110"/>
      <c r="F48" s="118"/>
      <c r="G48" s="43"/>
      <c r="H48" s="112">
        <f>H41+H47</f>
        <v>0</v>
      </c>
      <c r="I48" s="43">
        <f>I41+I47</f>
        <v>4347.085</v>
      </c>
      <c r="J48" s="118">
        <f>J41+J47</f>
        <v>4347.085</v>
      </c>
      <c r="K48" s="45">
        <f>K41+K47</f>
        <v>4325.2160000000003</v>
      </c>
      <c r="L48" s="45" t="s">
        <v>67</v>
      </c>
      <c r="M48" s="45">
        <f>M41+M47</f>
        <v>0</v>
      </c>
    </row>
    <row r="49" spans="2:13" ht="15" customHeight="1" x14ac:dyDescent="0.35">
      <c r="B49" s="221" t="str">
        <f>IF($E$2="S",kontomall!J80,kontomall!G80)</f>
        <v>Eget kapital hänförligt till moderbolagets ägare</v>
      </c>
      <c r="C49" s="94"/>
      <c r="D49" s="94"/>
      <c r="E49" s="94"/>
      <c r="F49" s="113"/>
      <c r="G49" s="48"/>
      <c r="H49" s="113">
        <v>-1.1368683772161603E-13</v>
      </c>
      <c r="I49" s="48">
        <v>1250.8840000000007</v>
      </c>
      <c r="J49" s="113">
        <v>1250.8840000000007</v>
      </c>
      <c r="K49" s="48">
        <v>1084.9829999999995</v>
      </c>
      <c r="L49" s="48"/>
      <c r="M49" s="48">
        <v>0</v>
      </c>
    </row>
    <row r="50" spans="2:13" ht="15" customHeight="1" x14ac:dyDescent="0.35">
      <c r="B50" s="221" t="str">
        <f>IF($E$2="S",kontomall!J81,kontomall!G81)</f>
        <v>Innehav utan bestämmande inflytande</v>
      </c>
      <c r="C50" s="94"/>
      <c r="D50" s="94"/>
      <c r="E50" s="94"/>
      <c r="F50" s="113"/>
      <c r="G50" s="48"/>
      <c r="H50" s="113">
        <v>0</v>
      </c>
      <c r="I50" s="48">
        <v>0</v>
      </c>
      <c r="J50" s="113">
        <v>0</v>
      </c>
      <c r="K50" s="48">
        <v>0</v>
      </c>
      <c r="L50" s="48">
        <v>0</v>
      </c>
      <c r="M50" s="48">
        <v>0</v>
      </c>
    </row>
    <row r="51" spans="2:13" ht="15" customHeight="1" x14ac:dyDescent="0.35">
      <c r="B51" s="221" t="str">
        <f>IF($E$2="S",kontomall!J82,kontomall!G82)</f>
        <v>Avsättningar, räntebärande</v>
      </c>
      <c r="C51" s="94"/>
      <c r="D51" s="94"/>
      <c r="E51" s="94"/>
      <c r="F51" s="113"/>
      <c r="G51" s="48"/>
      <c r="H51" s="113">
        <v>0</v>
      </c>
      <c r="I51" s="48">
        <v>104.00700000000001</v>
      </c>
      <c r="J51" s="113">
        <v>104.00700000000001</v>
      </c>
      <c r="K51" s="48">
        <v>77.566000000000003</v>
      </c>
      <c r="L51" s="48">
        <v>0</v>
      </c>
      <c r="M51" s="48">
        <v>0</v>
      </c>
    </row>
    <row r="52" spans="2:13" ht="15" customHeight="1" x14ac:dyDescent="0.35">
      <c r="B52" s="221" t="str">
        <f>IF($E$2="S",kontomall!J83,kontomall!G83)</f>
        <v>Avsättningar, ej räntebärande</v>
      </c>
      <c r="C52" s="94"/>
      <c r="D52" s="94"/>
      <c r="E52" s="94"/>
      <c r="F52" s="113"/>
      <c r="G52" s="48"/>
      <c r="H52" s="113">
        <v>0</v>
      </c>
      <c r="I52" s="48">
        <v>51.174999999999997</v>
      </c>
      <c r="J52" s="113">
        <v>51.174999999999997</v>
      </c>
      <c r="K52" s="48">
        <v>47.627000000000002</v>
      </c>
      <c r="L52" s="48">
        <v>0</v>
      </c>
      <c r="M52" s="48">
        <v>0</v>
      </c>
    </row>
    <row r="53" spans="2:13" ht="15" customHeight="1" x14ac:dyDescent="0.35">
      <c r="B53" s="221" t="str">
        <f>IF($E$2="S",kontomall!J84,kontomall!G84)</f>
        <v>Skulder, räntebärande</v>
      </c>
      <c r="C53" s="94"/>
      <c r="D53" s="94"/>
      <c r="E53" s="94"/>
      <c r="F53" s="113"/>
      <c r="G53" s="48"/>
      <c r="H53" s="113">
        <v>0</v>
      </c>
      <c r="I53" s="48">
        <v>2083.8089999999997</v>
      </c>
      <c r="J53" s="113">
        <v>2083.8089999999997</v>
      </c>
      <c r="K53" s="48">
        <v>2257.5790000000002</v>
      </c>
      <c r="L53" s="48">
        <v>0</v>
      </c>
      <c r="M53" s="48">
        <v>0</v>
      </c>
    </row>
    <row r="54" spans="2:13" ht="15" customHeight="1" x14ac:dyDescent="0.35">
      <c r="B54" s="221" t="str">
        <f>IF($E$2="S",kontomall!J85,kontomall!G85)</f>
        <v>Skulder, ej räntebärande</v>
      </c>
      <c r="C54" s="94"/>
      <c r="D54" s="94"/>
      <c r="E54" s="94"/>
      <c r="F54" s="113"/>
      <c r="G54" s="48"/>
      <c r="H54" s="113">
        <v>0</v>
      </c>
      <c r="I54" s="48">
        <v>857.20999999999981</v>
      </c>
      <c r="J54" s="113">
        <v>857.20999999999981</v>
      </c>
      <c r="K54" s="48">
        <v>857.34199999999998</v>
      </c>
      <c r="L54" s="48">
        <v>0</v>
      </c>
      <c r="M54" s="48">
        <v>0</v>
      </c>
    </row>
    <row r="55" spans="2:13" ht="15" customHeight="1" x14ac:dyDescent="0.35">
      <c r="B55" s="221" t="str">
        <f>IF($E$2="S",kontomall!J86,kontomall!G86)</f>
        <v>Finansiella skulder, övriga</v>
      </c>
      <c r="C55" s="94"/>
      <c r="D55" s="94"/>
      <c r="E55" s="94"/>
      <c r="F55" s="113"/>
      <c r="G55" s="48"/>
      <c r="H55" s="113">
        <v>0</v>
      </c>
      <c r="I55" s="48">
        <v>0</v>
      </c>
      <c r="J55" s="113">
        <v>0</v>
      </c>
      <c r="K55" s="48">
        <v>0</v>
      </c>
      <c r="L55" s="48">
        <v>0</v>
      </c>
      <c r="M55" s="48">
        <v>0</v>
      </c>
    </row>
    <row r="56" spans="2:13" ht="15" customHeight="1" x14ac:dyDescent="0.35">
      <c r="B56" s="223" t="str">
        <f>IF($E$2="S",kontomall!J87,kontomall!G87)</f>
        <v>Skulder hänförliga till Tillgångar som innehas för försäljning</v>
      </c>
      <c r="C56" s="98"/>
      <c r="D56" s="98"/>
      <c r="E56" s="98"/>
      <c r="F56" s="114"/>
      <c r="G56" s="52"/>
      <c r="H56" s="114">
        <v>0</v>
      </c>
      <c r="I56" s="52">
        <v>0</v>
      </c>
      <c r="J56" s="114">
        <v>0</v>
      </c>
      <c r="K56" s="52">
        <v>0</v>
      </c>
      <c r="L56" s="52">
        <v>0</v>
      </c>
      <c r="M56" s="52">
        <v>0</v>
      </c>
    </row>
    <row r="57" spans="2:13" ht="15" customHeight="1" x14ac:dyDescent="0.35">
      <c r="B57" s="218" t="str">
        <f>IF($E$2="S",kontomall!J88,kontomall!G88)</f>
        <v>SUMMA EGET KAPITAL OCH SKULDER</v>
      </c>
      <c r="C57" s="110"/>
      <c r="D57" s="110"/>
      <c r="E57" s="110"/>
      <c r="F57" s="118"/>
      <c r="G57" s="43"/>
      <c r="H57" s="112">
        <f>SUM(H49:H56)</f>
        <v>-1.1368683772161603E-13</v>
      </c>
      <c r="I57" s="43">
        <f>SUM(I49:I56)</f>
        <v>4347.085</v>
      </c>
      <c r="J57" s="118">
        <f>SUM(J49:J56)</f>
        <v>4347.085</v>
      </c>
      <c r="K57" s="45">
        <f>SUM(K49:K56)</f>
        <v>4325.0969999999998</v>
      </c>
      <c r="L57" s="45" t="s">
        <v>67</v>
      </c>
      <c r="M57" s="45">
        <f>SUM(M49:M56)</f>
        <v>0</v>
      </c>
    </row>
    <row r="58" spans="2:13" ht="16.5" x14ac:dyDescent="0.35">
      <c r="B58" s="221"/>
      <c r="C58" s="110"/>
      <c r="D58" s="110"/>
      <c r="E58" s="110"/>
      <c r="F58" s="49"/>
      <c r="G58" s="49"/>
      <c r="H58" s="49"/>
      <c r="I58" s="49"/>
      <c r="J58" s="49"/>
      <c r="K58" s="49"/>
      <c r="L58" s="49"/>
      <c r="M58" s="49"/>
    </row>
    <row r="59" spans="2:13" ht="16.5" x14ac:dyDescent="0.35">
      <c r="B59" s="108"/>
      <c r="C59" s="99"/>
      <c r="D59" s="101"/>
      <c r="E59" s="101"/>
      <c r="F59" s="102" t="e">
        <f t="shared" ref="F59:M59" si="7">F$5</f>
        <v>#REF!</v>
      </c>
      <c r="G59" s="102" t="e">
        <f t="shared" si="7"/>
        <v>#REF!</v>
      </c>
      <c r="H59" s="102" t="e">
        <f t="shared" si="7"/>
        <v>#REF!</v>
      </c>
      <c r="I59" s="102" t="e">
        <f t="shared" si="7"/>
        <v>#REF!</v>
      </c>
      <c r="J59" s="102" t="e">
        <f t="shared" si="7"/>
        <v>#REF!</v>
      </c>
      <c r="K59" s="102" t="e">
        <f t="shared" si="7"/>
        <v>#REF!</v>
      </c>
      <c r="L59" s="102" t="e">
        <f t="shared" si="7"/>
        <v>#REF!</v>
      </c>
      <c r="M59" s="102" t="e">
        <f t="shared" si="7"/>
        <v>#REF!</v>
      </c>
    </row>
    <row r="60" spans="2:13" ht="16.5" x14ac:dyDescent="0.35">
      <c r="B60" s="103"/>
      <c r="C60" s="103"/>
      <c r="D60" s="101"/>
      <c r="E60" s="101"/>
      <c r="F60" s="105" t="e">
        <f>F$6</f>
        <v>#REF!</v>
      </c>
      <c r="G60" s="105" t="e">
        <f>G$6</f>
        <v>#REF!</v>
      </c>
      <c r="H60" s="105" t="e">
        <f>H$6</f>
        <v>#REF!</v>
      </c>
      <c r="I60" s="105" t="e">
        <f>I$6</f>
        <v>#REF!</v>
      </c>
      <c r="J60" s="105"/>
      <c r="K60" s="105"/>
      <c r="L60" s="105"/>
      <c r="M60" s="105"/>
    </row>
    <row r="61" spans="2:13" ht="16.5" x14ac:dyDescent="0.35">
      <c r="B61" s="100" t="str">
        <f>IF($E$2="S",kontomall!J90,kontomall!G90)</f>
        <v>RAPPORT ÖVER KASSAFLÖDEN</v>
      </c>
      <c r="C61" s="106"/>
      <c r="D61" s="100"/>
      <c r="E61" s="100"/>
      <c r="F61" s="107"/>
      <c r="G61" s="107"/>
      <c r="H61" s="107"/>
      <c r="I61" s="107"/>
      <c r="J61" s="107"/>
      <c r="K61" s="107"/>
      <c r="L61" s="107"/>
      <c r="M61" s="107"/>
    </row>
    <row r="62" spans="2:13" ht="3" customHeight="1" x14ac:dyDescent="0.35">
      <c r="B62" s="221"/>
      <c r="C62" s="97"/>
      <c r="D62" s="97"/>
      <c r="E62" s="97"/>
      <c r="F62" s="95"/>
      <c r="G62" s="95"/>
      <c r="H62" s="95"/>
      <c r="I62" s="95"/>
      <c r="J62" s="95"/>
      <c r="K62" s="95"/>
      <c r="L62" s="95"/>
      <c r="M62" s="95"/>
    </row>
    <row r="63" spans="2:13" ht="34.9" customHeight="1" x14ac:dyDescent="0.35">
      <c r="B63" s="231" t="str">
        <f>IF($E$2="S",kontomall!J94,kontomall!G94)</f>
        <v>Kassaflöde från löpande verksamhet före förändring av rörelsekapital</v>
      </c>
      <c r="C63" s="231"/>
      <c r="D63" s="231"/>
      <c r="E63" s="231"/>
      <c r="F63" s="113">
        <v>0</v>
      </c>
      <c r="G63" s="48">
        <v>-180.52300000000002</v>
      </c>
      <c r="H63" s="113">
        <v>0</v>
      </c>
      <c r="I63" s="48">
        <v>-180.52300000000011</v>
      </c>
      <c r="J63" s="113">
        <v>-180.52300000000011</v>
      </c>
      <c r="K63" s="48"/>
      <c r="L63" s="48"/>
      <c r="M63" s="48">
        <v>0</v>
      </c>
    </row>
    <row r="64" spans="2:13" ht="15" customHeight="1" x14ac:dyDescent="0.35">
      <c r="B64" s="232" t="str">
        <f>IF($E$2="S",kontomall!J95,kontomall!G95)</f>
        <v>Förändring av rörelsekapital</v>
      </c>
      <c r="C64" s="232"/>
      <c r="D64" s="233"/>
      <c r="E64" s="233"/>
      <c r="F64" s="114">
        <v>0</v>
      </c>
      <c r="G64" s="52">
        <v>427.90499999999997</v>
      </c>
      <c r="H64" s="114">
        <v>0</v>
      </c>
      <c r="I64" s="52">
        <v>427.90499999999997</v>
      </c>
      <c r="J64" s="114">
        <v>427.90499999999997</v>
      </c>
      <c r="K64" s="52">
        <v>0</v>
      </c>
      <c r="L64" s="52">
        <v>0</v>
      </c>
      <c r="M64" s="52">
        <v>0</v>
      </c>
    </row>
    <row r="65" spans="2:14" ht="15" customHeight="1" x14ac:dyDescent="0.35">
      <c r="B65" s="293" t="str">
        <f>IF($E$2="S",kontomall!J96,kontomall!G96)</f>
        <v>Kassaflöde från löpande verksamhet</v>
      </c>
      <c r="C65" s="234"/>
      <c r="D65" s="235"/>
      <c r="E65" s="235"/>
      <c r="F65" s="120">
        <f>SUM(F63:F64)</f>
        <v>0</v>
      </c>
      <c r="G65" s="43">
        <f>SUM(G63:G64)</f>
        <v>247.38199999999995</v>
      </c>
      <c r="H65" s="112">
        <f>SUM(H63:H64)</f>
        <v>0</v>
      </c>
      <c r="I65" s="44">
        <f>SUM(I63:I64)</f>
        <v>247.38199999999986</v>
      </c>
      <c r="J65" s="112">
        <f>SUM(J63:J64)</f>
        <v>247.38199999999986</v>
      </c>
      <c r="K65" s="45" t="s">
        <v>67</v>
      </c>
      <c r="L65" s="45" t="s">
        <v>67</v>
      </c>
      <c r="M65" s="45">
        <f>SUM(M63:M64)</f>
        <v>0</v>
      </c>
    </row>
    <row r="66" spans="2:14" ht="15" customHeight="1" x14ac:dyDescent="0.35">
      <c r="B66" s="231" t="str">
        <f>IF($E$2="S",kontomall!J97,kontomall!G97)</f>
        <v>Investeringar i anläggningstillgångar</v>
      </c>
      <c r="C66" s="231"/>
      <c r="D66" s="94"/>
      <c r="E66" s="94"/>
      <c r="F66" s="113">
        <v>0</v>
      </c>
      <c r="G66" s="48">
        <v>-88.867999999999995</v>
      </c>
      <c r="H66" s="113">
        <v>0</v>
      </c>
      <c r="I66" s="48">
        <v>-88.867999999999995</v>
      </c>
      <c r="J66" s="113">
        <v>-88.867999999999995</v>
      </c>
      <c r="K66" s="48">
        <v>0</v>
      </c>
      <c r="L66" s="48">
        <v>0</v>
      </c>
      <c r="M66" s="48">
        <v>0</v>
      </c>
    </row>
    <row r="67" spans="2:14" ht="15" customHeight="1" x14ac:dyDescent="0.35">
      <c r="B67" s="232" t="str">
        <f>IF($E$2="S",kontomall!J98,kontomall!G98)</f>
        <v>Avyttringar av anläggningstillgångar</v>
      </c>
      <c r="C67" s="232"/>
      <c r="D67" s="98"/>
      <c r="E67" s="98"/>
      <c r="F67" s="114">
        <v>0</v>
      </c>
      <c r="G67" s="52">
        <v>43.055</v>
      </c>
      <c r="H67" s="114">
        <v>0</v>
      </c>
      <c r="I67" s="52">
        <v>43.055</v>
      </c>
      <c r="J67" s="114">
        <v>43.055</v>
      </c>
      <c r="K67" s="52">
        <v>0</v>
      </c>
      <c r="L67" s="52">
        <v>0</v>
      </c>
      <c r="M67" s="52">
        <v>0</v>
      </c>
    </row>
    <row r="68" spans="2:14" ht="15" customHeight="1" x14ac:dyDescent="0.35">
      <c r="B68" s="236" t="str">
        <f>IF($E$2="S",kontomall!J99,kontomall!G99)</f>
        <v>Kassaflöde före förvärv och avyttring av företag</v>
      </c>
      <c r="C68" s="236"/>
      <c r="D68" s="237"/>
      <c r="E68" s="237"/>
      <c r="F68" s="120">
        <f>SUM(F65:F67)</f>
        <v>0</v>
      </c>
      <c r="G68" s="43">
        <f>SUM(G65:G67)</f>
        <v>201.56899999999996</v>
      </c>
      <c r="H68" s="112">
        <f>SUM(H65:H67)</f>
        <v>0</v>
      </c>
      <c r="I68" s="44">
        <f>SUM(I65:I67)</f>
        <v>201.56899999999987</v>
      </c>
      <c r="J68" s="112">
        <f>SUM(J65:J67)</f>
        <v>201.56899999999987</v>
      </c>
      <c r="K68" s="45" t="s">
        <v>67</v>
      </c>
      <c r="L68" s="45" t="s">
        <v>67</v>
      </c>
      <c r="M68" s="45">
        <f>SUM(M65:M67)</f>
        <v>0</v>
      </c>
    </row>
    <row r="69" spans="2:14" ht="15" customHeight="1" x14ac:dyDescent="0.35">
      <c r="B69" s="232" t="str">
        <f>IF($E$2="S",kontomall!J100,kontomall!G100)</f>
        <v>Nettoinvesteringar i företag</v>
      </c>
      <c r="C69" s="232"/>
      <c r="D69" s="238"/>
      <c r="E69" s="238"/>
      <c r="F69" s="114">
        <v>0</v>
      </c>
      <c r="G69" s="52">
        <v>11.071</v>
      </c>
      <c r="H69" s="114">
        <v>0</v>
      </c>
      <c r="I69" s="52">
        <v>11.071</v>
      </c>
      <c r="J69" s="114">
        <v>11.071</v>
      </c>
      <c r="K69" s="52">
        <v>0</v>
      </c>
      <c r="L69" s="52">
        <v>0</v>
      </c>
      <c r="M69" s="52">
        <v>0</v>
      </c>
    </row>
    <row r="70" spans="2:14" ht="15" customHeight="1" x14ac:dyDescent="0.35">
      <c r="B70" s="293" t="str">
        <f>IF($E$2="S",kontomall!J101,kontomall!G101)</f>
        <v>Kassaflöde efter investeringar</v>
      </c>
      <c r="C70" s="234"/>
      <c r="D70" s="110"/>
      <c r="E70" s="110"/>
      <c r="F70" s="120">
        <f>SUM(F68:F69)</f>
        <v>0</v>
      </c>
      <c r="G70" s="43">
        <f>SUM(G68:G69)</f>
        <v>212.63999999999996</v>
      </c>
      <c r="H70" s="112">
        <f>SUM(H68:H69)</f>
        <v>0</v>
      </c>
      <c r="I70" s="44">
        <f>SUM(I68:I69)</f>
        <v>212.63999999999987</v>
      </c>
      <c r="J70" s="112">
        <f>SUM(J68:J69)</f>
        <v>212.63999999999987</v>
      </c>
      <c r="K70" s="45" t="s">
        <v>67</v>
      </c>
      <c r="L70" s="45" t="s">
        <v>67</v>
      </c>
      <c r="M70" s="45">
        <f>SUM(M68:M69)</f>
        <v>0</v>
      </c>
    </row>
    <row r="71" spans="2:14" ht="15" customHeight="1" x14ac:dyDescent="0.35">
      <c r="B71" s="231" t="str">
        <f>IF($E$2="S",kontomall!J102,kontomall!G102)</f>
        <v>Förändring av lån</v>
      </c>
      <c r="C71" s="231"/>
      <c r="D71" s="94"/>
      <c r="E71" s="94"/>
      <c r="F71" s="113">
        <v>0</v>
      </c>
      <c r="G71" s="48">
        <v>-239.90100000000001</v>
      </c>
      <c r="H71" s="113">
        <v>0</v>
      </c>
      <c r="I71" s="48">
        <v>-239.90100000000001</v>
      </c>
      <c r="J71" s="113">
        <v>-239.90100000000001</v>
      </c>
      <c r="K71" s="48">
        <v>0</v>
      </c>
      <c r="L71" s="48">
        <v>0</v>
      </c>
      <c r="M71" s="48">
        <v>0</v>
      </c>
    </row>
    <row r="72" spans="2:14" ht="15" customHeight="1" x14ac:dyDescent="0.35">
      <c r="B72" s="231" t="str">
        <f>IF($E$2="S",kontomall!J103,kontomall!G103)</f>
        <v>Nyemission</v>
      </c>
      <c r="C72" s="231"/>
      <c r="D72" s="94"/>
      <c r="E72" s="94"/>
      <c r="F72" s="113">
        <v>0</v>
      </c>
      <c r="G72" s="48">
        <v>0</v>
      </c>
      <c r="H72" s="113">
        <v>0</v>
      </c>
      <c r="I72" s="48">
        <v>0</v>
      </c>
      <c r="J72" s="113">
        <v>0</v>
      </c>
      <c r="K72" s="48">
        <v>0</v>
      </c>
      <c r="L72" s="48">
        <v>0</v>
      </c>
      <c r="M72" s="48">
        <v>0</v>
      </c>
    </row>
    <row r="73" spans="2:14" ht="15" customHeight="1" x14ac:dyDescent="0.35">
      <c r="B73" s="231" t="str">
        <f>IF($E$2="S",kontomall!J104,kontomall!G104)</f>
        <v>Lämnad utdelning</v>
      </c>
      <c r="C73" s="231"/>
      <c r="D73" s="94"/>
      <c r="E73" s="94"/>
      <c r="F73" s="113">
        <v>0</v>
      </c>
      <c r="G73" s="48">
        <v>-19.044</v>
      </c>
      <c r="H73" s="113">
        <v>0</v>
      </c>
      <c r="I73" s="48">
        <v>-19.044</v>
      </c>
      <c r="J73" s="113">
        <v>-19.044</v>
      </c>
      <c r="K73" s="48">
        <v>0</v>
      </c>
      <c r="L73" s="48">
        <v>0</v>
      </c>
      <c r="M73" s="48">
        <v>0</v>
      </c>
    </row>
    <row r="74" spans="2:14" ht="15" customHeight="1" x14ac:dyDescent="0.35">
      <c r="B74" s="232" t="str">
        <f>IF($E$2="S",kontomall!J105,kontomall!G105)</f>
        <v>Övrigt</v>
      </c>
      <c r="C74" s="232"/>
      <c r="D74" s="98"/>
      <c r="E74" s="98"/>
      <c r="F74" s="114">
        <v>0</v>
      </c>
      <c r="G74" s="52">
        <v>2</v>
      </c>
      <c r="H74" s="114">
        <v>0</v>
      </c>
      <c r="I74" s="52">
        <v>2</v>
      </c>
      <c r="J74" s="114">
        <v>2</v>
      </c>
      <c r="K74" s="52">
        <v>0</v>
      </c>
      <c r="L74" s="52">
        <v>0</v>
      </c>
      <c r="M74" s="52">
        <v>0</v>
      </c>
    </row>
    <row r="75" spans="2:14" ht="15" customHeight="1" x14ac:dyDescent="0.35">
      <c r="B75" s="289" t="str">
        <f>IF($E$2="S",kontomall!J106,kontomall!G106)</f>
        <v>Kassaflöde från finansieringsverksamheten</v>
      </c>
      <c r="C75" s="239" t="s">
        <v>303</v>
      </c>
      <c r="D75" s="240"/>
      <c r="E75" s="240"/>
      <c r="F75" s="121">
        <f>SUM(F71:F74)</f>
        <v>0</v>
      </c>
      <c r="G75" s="63">
        <f>SUM(G71:G74)</f>
        <v>-256.94499999999999</v>
      </c>
      <c r="H75" s="121">
        <f>SUM(H71:H74)</f>
        <v>0</v>
      </c>
      <c r="I75" s="63">
        <f>SUM(I71:I74)</f>
        <v>-256.94499999999999</v>
      </c>
      <c r="J75" s="121">
        <f>SUM(J71:J74)</f>
        <v>-256.94499999999999</v>
      </c>
      <c r="K75" s="281" t="s">
        <v>67</v>
      </c>
      <c r="L75" s="281" t="s">
        <v>67</v>
      </c>
      <c r="M75" s="281">
        <f>SUM(M71:M74)</f>
        <v>0</v>
      </c>
    </row>
    <row r="76" spans="2:14" ht="15" customHeight="1" x14ac:dyDescent="0.35">
      <c r="B76" s="234" t="str">
        <f>IF($E$2="S",kontomall!J107,kontomall!G107)</f>
        <v>Årets/periodens kassaflöde</v>
      </c>
      <c r="C76" s="234"/>
      <c r="D76" s="110"/>
      <c r="E76" s="110"/>
      <c r="F76" s="120">
        <f>SUM(F75+F70)</f>
        <v>0</v>
      </c>
      <c r="G76" s="43">
        <f>SUM(G75+G70)</f>
        <v>-44.305000000000035</v>
      </c>
      <c r="H76" s="112">
        <f>SUM(H75+H70)</f>
        <v>0</v>
      </c>
      <c r="I76" s="44">
        <f>SUM(I75+I70)</f>
        <v>-44.305000000000121</v>
      </c>
      <c r="J76" s="112">
        <f>SUM(J75+J70)</f>
        <v>-44.305000000000121</v>
      </c>
      <c r="K76" s="45" t="s">
        <v>67</v>
      </c>
      <c r="L76" s="45" t="s">
        <v>67</v>
      </c>
      <c r="M76" s="45">
        <f>SUM(M75+M70)</f>
        <v>0</v>
      </c>
    </row>
    <row r="77" spans="2:14" ht="15" customHeight="1" x14ac:dyDescent="0.35">
      <c r="B77" s="232" t="str">
        <f>IF($E$2="S",kontomall!J108,kontomall!G108)</f>
        <v>Avvecklad verksamhet</v>
      </c>
      <c r="C77" s="232"/>
      <c r="D77" s="98"/>
      <c r="E77" s="98"/>
      <c r="F77" s="114">
        <v>0</v>
      </c>
      <c r="G77" s="52">
        <v>0</v>
      </c>
      <c r="H77" s="114">
        <v>0</v>
      </c>
      <c r="I77" s="52">
        <v>0</v>
      </c>
      <c r="J77" s="114">
        <v>0</v>
      </c>
      <c r="K77" s="52">
        <v>0</v>
      </c>
      <c r="L77" s="52">
        <v>0</v>
      </c>
      <c r="M77" s="52">
        <v>0</v>
      </c>
      <c r="N77" s="286"/>
    </row>
    <row r="78" spans="2:14" ht="15" customHeight="1" x14ac:dyDescent="0.35">
      <c r="B78" s="293" t="str">
        <f>IF($E$2="S",kontomall!J109,kontomall!G109)</f>
        <v>Årets kassaflöde, justerat för avvecklad verksamhet</v>
      </c>
      <c r="C78" s="237"/>
      <c r="D78" s="110"/>
      <c r="E78" s="110"/>
      <c r="F78" s="120">
        <f>SUM(F76:F77)</f>
        <v>0</v>
      </c>
      <c r="G78" s="43">
        <f>SUM(G76:G77)</f>
        <v>-44.305000000000035</v>
      </c>
      <c r="H78" s="112">
        <f>SUM(H76:H77)</f>
        <v>0</v>
      </c>
      <c r="I78" s="44">
        <f>SUM(I76:I77)</f>
        <v>-44.305000000000121</v>
      </c>
      <c r="J78" s="112">
        <f>SUM(J76:J77)</f>
        <v>-44.305000000000121</v>
      </c>
      <c r="K78" s="45" t="s">
        <v>67</v>
      </c>
      <c r="L78" s="45" t="s">
        <v>67</v>
      </c>
      <c r="M78" s="45">
        <f>SUM(M76:M77)</f>
        <v>0</v>
      </c>
    </row>
    <row r="79" spans="2:14" ht="16.5" x14ac:dyDescent="0.35">
      <c r="B79" s="221"/>
      <c r="C79" s="110"/>
      <c r="D79" s="110"/>
      <c r="E79" s="110"/>
      <c r="F79" s="111"/>
      <c r="G79" s="111"/>
      <c r="H79" s="111"/>
      <c r="I79" s="111"/>
      <c r="J79" s="111"/>
      <c r="K79" s="111"/>
      <c r="L79" s="111"/>
      <c r="M79" s="111"/>
    </row>
    <row r="80" spans="2:14" ht="16.5" x14ac:dyDescent="0.35">
      <c r="B80" s="108"/>
      <c r="C80" s="99"/>
      <c r="D80" s="101"/>
      <c r="E80" s="101"/>
      <c r="F80" s="102" t="e">
        <f t="shared" ref="F80:M80" si="8">F$5</f>
        <v>#REF!</v>
      </c>
      <c r="G80" s="102" t="e">
        <f t="shared" si="8"/>
        <v>#REF!</v>
      </c>
      <c r="H80" s="102" t="e">
        <f t="shared" si="8"/>
        <v>#REF!</v>
      </c>
      <c r="I80" s="102" t="e">
        <f t="shared" si="8"/>
        <v>#REF!</v>
      </c>
      <c r="J80" s="102" t="e">
        <f t="shared" si="8"/>
        <v>#REF!</v>
      </c>
      <c r="K80" s="102" t="e">
        <f t="shared" si="8"/>
        <v>#REF!</v>
      </c>
      <c r="L80" s="102" t="e">
        <f t="shared" si="8"/>
        <v>#REF!</v>
      </c>
      <c r="M80" s="102" t="e">
        <f t="shared" si="8"/>
        <v>#REF!</v>
      </c>
    </row>
    <row r="81" spans="2:15" ht="16.5" x14ac:dyDescent="0.35">
      <c r="B81" s="103"/>
      <c r="C81" s="103"/>
      <c r="D81" s="101"/>
      <c r="E81" s="101"/>
      <c r="F81" s="102" t="e">
        <f>F$6</f>
        <v>#REF!</v>
      </c>
      <c r="G81" s="102" t="e">
        <f>G$6</f>
        <v>#REF!</v>
      </c>
      <c r="H81" s="105" t="e">
        <f>H$6</f>
        <v>#REF!</v>
      </c>
      <c r="I81" s="105" t="e">
        <f>I$6</f>
        <v>#REF!</v>
      </c>
      <c r="J81" s="102"/>
      <c r="K81" s="102"/>
      <c r="L81" s="102"/>
      <c r="M81" s="102"/>
    </row>
    <row r="82" spans="2:15" ht="16.5" x14ac:dyDescent="0.35">
      <c r="B82" s="100" t="str">
        <f>IF($E$2="S",kontomall!J111,kontomall!G111)</f>
        <v>NYCKELTAL</v>
      </c>
      <c r="C82" s="106"/>
      <c r="D82" s="100"/>
      <c r="E82" s="100"/>
      <c r="F82" s="104"/>
      <c r="G82" s="104"/>
      <c r="H82" s="104"/>
      <c r="I82" s="104"/>
      <c r="J82" s="104"/>
      <c r="K82" s="104"/>
      <c r="L82" s="104"/>
      <c r="M82" s="104"/>
    </row>
    <row r="83" spans="2:15" ht="1.5" customHeight="1" x14ac:dyDescent="0.35">
      <c r="B83" s="221" t="str">
        <f>IF($E$2="S",kontomall!J118,kontomall!G118)</f>
        <v>Avkastning på EK (%)</v>
      </c>
      <c r="C83" s="97"/>
      <c r="D83" s="97"/>
      <c r="E83" s="97"/>
      <c r="F83" s="97"/>
      <c r="G83" s="97"/>
      <c r="H83" s="97"/>
      <c r="I83" s="97"/>
      <c r="J83" s="97"/>
      <c r="K83" s="97"/>
      <c r="L83" s="97"/>
      <c r="M83" s="97"/>
    </row>
    <row r="84" spans="2:15" ht="15" customHeight="1" x14ac:dyDescent="0.35">
      <c r="B84" s="257" t="str">
        <f>IF($E$2="S",kontomall!J115,kontomall!G115)</f>
        <v>EBITA-marginal (%)</v>
      </c>
      <c r="C84" s="231"/>
      <c r="D84" s="222"/>
      <c r="E84" s="222"/>
      <c r="F84" s="116">
        <v>0</v>
      </c>
      <c r="G84" s="90">
        <v>23.307278554636891</v>
      </c>
      <c r="H84" s="116">
        <v>0</v>
      </c>
      <c r="I84" s="90">
        <v>14.003628805365118</v>
      </c>
      <c r="J84" s="116">
        <v>14.003628805365118</v>
      </c>
      <c r="K84" s="90">
        <v>12.319779829896602</v>
      </c>
      <c r="L84" s="90">
        <v>13.321956764640468</v>
      </c>
      <c r="M84" s="90">
        <v>0</v>
      </c>
    </row>
    <row r="85" spans="2:15" ht="15" customHeight="1" x14ac:dyDescent="0.35">
      <c r="B85" s="221" t="str">
        <f>IF($E$2="S",kontomall!J116,kontomall!G116)</f>
        <v>Operativ EBITA-marginal (%)</v>
      </c>
      <c r="C85" s="231"/>
      <c r="D85" s="222"/>
      <c r="E85" s="222"/>
      <c r="F85" s="116">
        <v>0</v>
      </c>
      <c r="G85" s="90">
        <v>23.683805409810056</v>
      </c>
      <c r="H85" s="116">
        <v>0</v>
      </c>
      <c r="I85" s="90">
        <v>14.12814888819987</v>
      </c>
      <c r="J85" s="116">
        <v>14.12814888819987</v>
      </c>
      <c r="K85" s="90">
        <v>12.588387039613142</v>
      </c>
      <c r="L85" s="90">
        <v>13.504054309467243</v>
      </c>
      <c r="M85" s="90">
        <v>0</v>
      </c>
    </row>
    <row r="86" spans="2:15" ht="15" customHeight="1" x14ac:dyDescent="0.35">
      <c r="B86" s="221" t="str">
        <f>IF($E$2="S",kontomall!J117,kontomall!G117)</f>
        <v>EBT-marginal (%)</v>
      </c>
      <c r="C86" s="231"/>
      <c r="D86" s="222"/>
      <c r="E86" s="222"/>
      <c r="F86" s="116">
        <v>0</v>
      </c>
      <c r="G86" s="90">
        <v>18.210681417537362</v>
      </c>
      <c r="H86" s="116">
        <v>0</v>
      </c>
      <c r="I86" s="90">
        <v>7.9592563245713679</v>
      </c>
      <c r="J86" s="116">
        <v>7.9592563245713679</v>
      </c>
      <c r="K86" s="90">
        <v>5.3087005241222176</v>
      </c>
      <c r="L86" s="90">
        <v>8.9128442805963211</v>
      </c>
      <c r="M86" s="90">
        <v>0</v>
      </c>
    </row>
    <row r="87" spans="2:15" ht="15" customHeight="1" x14ac:dyDescent="0.35">
      <c r="B87" s="221" t="str">
        <f>IF($E$2="S",kontomall!J118,kontomall!G118)</f>
        <v>Avkastning på EK (%)</v>
      </c>
      <c r="C87" s="231"/>
      <c r="D87" s="229"/>
      <c r="E87" s="229"/>
      <c r="F87" s="123" t="s">
        <v>67</v>
      </c>
      <c r="G87" s="76" t="s">
        <v>67</v>
      </c>
      <c r="H87" s="123" t="s">
        <v>67</v>
      </c>
      <c r="I87" s="76" t="s">
        <v>67</v>
      </c>
      <c r="J87" s="116">
        <v>14.948282586294493</v>
      </c>
      <c r="K87" s="90" t="s">
        <v>67</v>
      </c>
      <c r="L87" s="90" t="s">
        <v>67</v>
      </c>
      <c r="M87" s="90">
        <v>0</v>
      </c>
    </row>
    <row r="88" spans="2:15" ht="15" customHeight="1" x14ac:dyDescent="0.35">
      <c r="B88" s="221" t="str">
        <f>IF($E$2="S",kontomall!J119,kontomall!G119)</f>
        <v>Avkastning på sysselsatt kapital (%)</v>
      </c>
      <c r="C88" s="231"/>
      <c r="D88" s="229"/>
      <c r="E88" s="229"/>
      <c r="F88" s="123" t="s">
        <v>67</v>
      </c>
      <c r="G88" s="76" t="s">
        <v>67</v>
      </c>
      <c r="H88" s="123" t="s">
        <v>67</v>
      </c>
      <c r="I88" s="76" t="s">
        <v>67</v>
      </c>
      <c r="J88" s="116">
        <v>10.688123393676003</v>
      </c>
      <c r="K88" s="90" t="s">
        <v>67</v>
      </c>
      <c r="L88" s="90" t="s">
        <v>67</v>
      </c>
      <c r="M88" s="90">
        <v>0</v>
      </c>
    </row>
    <row r="89" spans="2:15" ht="15" customHeight="1" x14ac:dyDescent="0.35">
      <c r="B89" s="221" t="str">
        <f>IF($E$2="S",kontomall!J120,kontomall!G120)</f>
        <v>Soliditet (%)</v>
      </c>
      <c r="C89" s="231"/>
      <c r="D89" s="222"/>
      <c r="E89" s="222"/>
      <c r="F89" s="124" t="s">
        <v>67</v>
      </c>
      <c r="G89" s="78" t="s">
        <v>67</v>
      </c>
      <c r="H89" s="113">
        <v>100</v>
      </c>
      <c r="I89" s="48">
        <v>28.775236739102201</v>
      </c>
      <c r="J89" s="113">
        <v>28.775236739102201</v>
      </c>
      <c r="K89" s="48">
        <v>25.085749521918231</v>
      </c>
      <c r="L89" s="48" t="s">
        <v>67</v>
      </c>
      <c r="M89" s="48">
        <v>0</v>
      </c>
    </row>
    <row r="90" spans="2:15" ht="15" customHeight="1" x14ac:dyDescent="0.35">
      <c r="B90" s="221" t="str">
        <f>IF($E$2="S",kontomall!J121,kontomall!G121)</f>
        <v>Räntebärande nettoskuld</v>
      </c>
      <c r="C90" s="231"/>
      <c r="D90" s="222"/>
      <c r="E90" s="222"/>
      <c r="F90" s="125" t="s">
        <v>67</v>
      </c>
      <c r="G90" s="80" t="s">
        <v>67</v>
      </c>
      <c r="H90" s="113">
        <v>0</v>
      </c>
      <c r="I90" s="48">
        <v>1843.74</v>
      </c>
      <c r="J90" s="113">
        <v>1843.74</v>
      </c>
      <c r="K90" s="48">
        <v>1955.903</v>
      </c>
      <c r="L90" s="48" t="s">
        <v>67</v>
      </c>
      <c r="M90" s="48">
        <v>0</v>
      </c>
    </row>
    <row r="91" spans="2:15" ht="15" customHeight="1" x14ac:dyDescent="0.35">
      <c r="B91" s="221" t="str">
        <f>IF($E$2="S",kontomall!J122,kontomall!G122)</f>
        <v>Skuldsättningsgrad</v>
      </c>
      <c r="C91" s="231"/>
      <c r="D91" s="94"/>
      <c r="E91" s="94"/>
      <c r="F91" s="126" t="s">
        <v>67</v>
      </c>
      <c r="G91" s="82" t="s">
        <v>67</v>
      </c>
      <c r="H91" s="116">
        <v>0</v>
      </c>
      <c r="I91" s="90">
        <v>1.7490158959583781</v>
      </c>
      <c r="J91" s="116">
        <v>1.7490158959583781</v>
      </c>
      <c r="K91" s="90">
        <v>2.1522410950217652</v>
      </c>
      <c r="L91" s="90" t="s">
        <v>67</v>
      </c>
      <c r="M91" s="90">
        <v>0</v>
      </c>
    </row>
    <row r="92" spans="2:15" ht="15" customHeight="1" x14ac:dyDescent="0.35">
      <c r="B92" s="223" t="str">
        <f>IF($E$2="S",kontomall!J123,kontomall!G123)</f>
        <v>Medelantal anställda</v>
      </c>
      <c r="C92" s="232"/>
      <c r="D92" s="98"/>
      <c r="E92" s="98"/>
      <c r="F92" s="127" t="s">
        <v>67</v>
      </c>
      <c r="G92" s="84" t="s">
        <v>67</v>
      </c>
      <c r="H92" s="128" t="s">
        <v>67</v>
      </c>
      <c r="I92" s="84" t="s">
        <v>67</v>
      </c>
      <c r="J92" s="113">
        <v>1096</v>
      </c>
      <c r="K92" s="48">
        <v>1138</v>
      </c>
      <c r="L92" s="48">
        <v>1343</v>
      </c>
      <c r="M92" s="48">
        <v>0</v>
      </c>
    </row>
    <row r="93" spans="2:15" ht="16.5" x14ac:dyDescent="0.35">
      <c r="B93" s="225" t="str">
        <f>IF($E$2="S",D97,A97)</f>
        <v>1) Nordic Cinema Group har justerats 2014 och 2013 och visas nu utifrån IFRS-anpassad redovisning.</v>
      </c>
      <c r="C93" s="96"/>
      <c r="D93" s="96"/>
      <c r="E93" s="96"/>
      <c r="F93" s="96"/>
      <c r="G93" s="96"/>
      <c r="H93" s="96"/>
      <c r="I93" s="96"/>
      <c r="J93" s="96"/>
      <c r="K93" s="96"/>
      <c r="L93" s="96"/>
      <c r="M93" s="96"/>
    </row>
    <row r="94" spans="2:15" ht="16.5" x14ac:dyDescent="0.35">
      <c r="B94" s="225" t="str">
        <f>IF($E$2="S",D98,A98)</f>
        <v>2) Resultatet 2013 och 2012 är proformerat med hänsyn till Ratos förvärv och ny finansiering.</v>
      </c>
      <c r="C94" s="241"/>
      <c r="D94" s="241"/>
      <c r="E94" s="241"/>
      <c r="F94" s="241"/>
      <c r="G94" s="241"/>
      <c r="H94" s="241"/>
      <c r="I94" s="241"/>
      <c r="J94" s="241"/>
      <c r="K94" s="241"/>
      <c r="L94" s="241"/>
      <c r="M94" s="241"/>
    </row>
    <row r="95" spans="2:15" ht="16.5" x14ac:dyDescent="0.35">
      <c r="B95" s="225"/>
      <c r="C95" s="241"/>
      <c r="D95" s="241"/>
      <c r="E95" s="241"/>
      <c r="F95" s="241"/>
      <c r="G95" s="241"/>
      <c r="H95" s="241"/>
      <c r="I95" s="241"/>
      <c r="J95" s="241"/>
      <c r="K95" s="213"/>
      <c r="L95" s="213"/>
      <c r="M95" s="213"/>
      <c r="N95" s="213"/>
      <c r="O95" s="213"/>
    </row>
    <row r="96" spans="2:15" ht="16.5" x14ac:dyDescent="0.35">
      <c r="B96" s="242"/>
      <c r="C96" s="242"/>
      <c r="D96" s="242"/>
      <c r="E96" s="242"/>
      <c r="F96" s="242"/>
      <c r="G96" s="242"/>
      <c r="H96" s="242"/>
      <c r="I96" s="242"/>
      <c r="J96" s="242"/>
      <c r="K96" s="213"/>
      <c r="L96" s="213"/>
      <c r="M96" s="213"/>
      <c r="N96" s="213"/>
      <c r="O96" s="213"/>
    </row>
    <row r="97" spans="1:13" ht="14.45" hidden="1" outlineLevel="1" x14ac:dyDescent="0.35">
      <c r="A97" s="213" t="s">
        <v>250</v>
      </c>
      <c r="B97" s="213"/>
      <c r="C97" s="213"/>
      <c r="D97" s="213" t="s">
        <v>248</v>
      </c>
      <c r="E97" s="213"/>
      <c r="F97" s="247"/>
      <c r="G97" s="213"/>
      <c r="H97" s="213"/>
      <c r="I97" s="213"/>
      <c r="J97" s="213"/>
      <c r="K97" s="213"/>
      <c r="L97" s="213"/>
      <c r="M97" s="213"/>
    </row>
    <row r="98" spans="1:13" ht="14.45" hidden="1" outlineLevel="1" x14ac:dyDescent="0.35">
      <c r="A98" s="213" t="s">
        <v>251</v>
      </c>
      <c r="B98" s="213"/>
      <c r="C98" s="213"/>
      <c r="D98" s="213" t="s">
        <v>249</v>
      </c>
      <c r="E98" s="213"/>
      <c r="F98" s="247"/>
      <c r="G98" s="213"/>
      <c r="H98" s="213"/>
      <c r="I98" s="213"/>
      <c r="J98" s="213"/>
      <c r="K98" s="213"/>
      <c r="L98" s="213"/>
      <c r="M98" s="213"/>
    </row>
    <row r="99" spans="1:13" ht="15.95" hidden="1" outlineLevel="1" x14ac:dyDescent="0.5">
      <c r="B99" s="242"/>
      <c r="C99" s="242"/>
      <c r="E99" s="242"/>
      <c r="F99" s="242"/>
      <c r="G99" s="242"/>
      <c r="H99" s="242"/>
      <c r="I99" s="242"/>
      <c r="J99" s="242"/>
      <c r="K99" s="242"/>
      <c r="L99" s="242"/>
      <c r="M99" s="242"/>
    </row>
    <row r="100" spans="1:13" ht="15.95" hidden="1" outlineLevel="1" x14ac:dyDescent="0.5">
      <c r="B100" s="242"/>
      <c r="C100" s="242"/>
      <c r="D100" s="242"/>
      <c r="E100" s="242"/>
      <c r="F100" s="242"/>
      <c r="G100" s="242"/>
      <c r="H100" s="242"/>
      <c r="I100" s="242"/>
      <c r="J100" s="242"/>
      <c r="K100" s="242"/>
      <c r="L100" s="242"/>
      <c r="M100" s="242"/>
    </row>
    <row r="101" spans="1:13" ht="15.95" hidden="1" outlineLevel="1" x14ac:dyDescent="0.5">
      <c r="B101" s="242"/>
      <c r="C101" s="242"/>
      <c r="D101" s="242"/>
      <c r="E101" s="242"/>
      <c r="F101" s="242"/>
      <c r="G101" s="242"/>
      <c r="H101" s="242"/>
      <c r="I101" s="242"/>
      <c r="J101" s="242"/>
      <c r="K101" s="242"/>
      <c r="L101" s="242"/>
      <c r="M101" s="242"/>
    </row>
    <row r="102" spans="1:13" ht="16.5" collapsed="1" x14ac:dyDescent="0.35">
      <c r="B102" s="242"/>
      <c r="C102" s="242"/>
      <c r="D102" s="242"/>
      <c r="E102" s="242"/>
      <c r="F102" s="242"/>
      <c r="G102" s="242"/>
      <c r="H102" s="242"/>
      <c r="I102" s="242"/>
      <c r="J102" s="242"/>
      <c r="K102" s="242"/>
      <c r="L102" s="242"/>
      <c r="M102" s="242"/>
    </row>
    <row r="103" spans="1:13" x14ac:dyDescent="0.25">
      <c r="B103" s="243"/>
      <c r="C103" s="243"/>
      <c r="D103" s="243"/>
      <c r="E103" s="243"/>
      <c r="F103" s="243"/>
      <c r="G103" s="243"/>
      <c r="H103" s="243"/>
      <c r="I103" s="243"/>
      <c r="J103" s="243"/>
      <c r="K103" s="243"/>
      <c r="L103" s="243"/>
      <c r="M103" s="243"/>
    </row>
    <row r="104" spans="1:13" x14ac:dyDescent="0.25">
      <c r="B104" s="243"/>
      <c r="C104" s="243"/>
      <c r="D104" s="243"/>
      <c r="E104" s="243"/>
      <c r="F104" s="243"/>
      <c r="G104" s="243"/>
      <c r="H104" s="243"/>
      <c r="I104" s="243"/>
      <c r="J104" s="243"/>
      <c r="K104" s="243"/>
      <c r="L104" s="243"/>
      <c r="M104" s="243"/>
    </row>
    <row r="105" spans="1:13" x14ac:dyDescent="0.25">
      <c r="B105" s="243"/>
      <c r="C105" s="243"/>
      <c r="D105" s="243"/>
      <c r="E105" s="243"/>
      <c r="F105" s="243"/>
      <c r="G105" s="243"/>
      <c r="H105" s="243"/>
      <c r="I105" s="243"/>
      <c r="J105" s="243"/>
      <c r="K105" s="243"/>
      <c r="L105" s="243"/>
      <c r="M105" s="243"/>
    </row>
    <row r="106" spans="1:13" x14ac:dyDescent="0.25">
      <c r="B106" s="243"/>
      <c r="C106" s="243"/>
      <c r="D106" s="243"/>
      <c r="E106" s="243"/>
      <c r="F106" s="243"/>
      <c r="G106" s="243"/>
      <c r="H106" s="243"/>
      <c r="I106" s="243"/>
      <c r="J106" s="243"/>
      <c r="K106" s="243"/>
      <c r="L106" s="243"/>
      <c r="M106" s="243"/>
    </row>
    <row r="107" spans="1:13" x14ac:dyDescent="0.25">
      <c r="B107" s="243"/>
      <c r="C107" s="243"/>
      <c r="D107" s="243"/>
      <c r="E107" s="243"/>
      <c r="F107" s="243"/>
      <c r="G107" s="243"/>
      <c r="H107" s="243"/>
      <c r="I107" s="243"/>
      <c r="J107" s="243"/>
      <c r="K107" s="243"/>
      <c r="L107" s="243"/>
      <c r="M107" s="243"/>
    </row>
    <row r="108" spans="1:13" x14ac:dyDescent="0.25">
      <c r="B108" s="213"/>
      <c r="C108" s="213"/>
      <c r="D108" s="213"/>
      <c r="E108" s="213"/>
      <c r="F108" s="213"/>
      <c r="G108" s="213"/>
      <c r="H108" s="213"/>
      <c r="I108" s="213"/>
      <c r="J108" s="213"/>
      <c r="K108" s="213"/>
      <c r="L108" s="213"/>
      <c r="M108" s="213"/>
    </row>
    <row r="109" spans="1:13" x14ac:dyDescent="0.25">
      <c r="B109" s="213"/>
      <c r="C109" s="213"/>
      <c r="D109" s="213"/>
      <c r="E109" s="213"/>
      <c r="F109" s="213"/>
      <c r="G109" s="213"/>
      <c r="H109" s="213"/>
      <c r="I109" s="213"/>
      <c r="J109" s="213"/>
      <c r="K109" s="213"/>
      <c r="L109" s="213"/>
      <c r="M109" s="213"/>
    </row>
    <row r="110" spans="1:13" x14ac:dyDescent="0.25">
      <c r="B110" s="213"/>
      <c r="C110" s="213"/>
      <c r="D110" s="213"/>
      <c r="E110" s="213"/>
      <c r="F110" s="213"/>
      <c r="G110" s="213"/>
      <c r="H110" s="213"/>
      <c r="I110" s="213"/>
      <c r="J110" s="213"/>
      <c r="K110" s="213"/>
      <c r="L110" s="213"/>
      <c r="M110" s="213"/>
    </row>
    <row r="111" spans="1:13" x14ac:dyDescent="0.25">
      <c r="B111" s="213"/>
      <c r="C111" s="213"/>
      <c r="D111" s="213"/>
      <c r="E111" s="213"/>
      <c r="F111" s="213"/>
      <c r="G111" s="213"/>
      <c r="H111" s="213"/>
      <c r="I111" s="213"/>
      <c r="J111" s="213"/>
      <c r="K111" s="213"/>
      <c r="L111" s="213"/>
      <c r="M111" s="213"/>
    </row>
    <row r="112" spans="1:13" x14ac:dyDescent="0.25">
      <c r="B112" s="213"/>
      <c r="C112" s="213"/>
      <c r="D112" s="213"/>
      <c r="E112" s="213"/>
      <c r="F112" s="213"/>
      <c r="G112" s="213"/>
      <c r="H112" s="213"/>
      <c r="I112" s="213"/>
      <c r="J112" s="213"/>
      <c r="K112" s="213"/>
      <c r="L112" s="213"/>
      <c r="M112" s="213"/>
    </row>
    <row r="113" spans="2:13" x14ac:dyDescent="0.25">
      <c r="B113" s="213"/>
      <c r="C113" s="213"/>
      <c r="D113" s="213"/>
      <c r="E113" s="213"/>
      <c r="F113" s="213"/>
      <c r="G113" s="213"/>
      <c r="H113" s="213"/>
      <c r="I113" s="213"/>
      <c r="J113" s="213"/>
      <c r="K113" s="213"/>
      <c r="L113" s="213"/>
      <c r="M113" s="213"/>
    </row>
    <row r="114" spans="2:13" x14ac:dyDescent="0.25">
      <c r="B114" s="213"/>
      <c r="C114" s="213"/>
      <c r="D114" s="213"/>
      <c r="E114" s="213"/>
      <c r="F114" s="213"/>
      <c r="G114" s="213"/>
      <c r="H114" s="213"/>
      <c r="I114" s="213"/>
      <c r="J114" s="213"/>
      <c r="K114" s="213"/>
      <c r="L114" s="213"/>
      <c r="M114" s="213"/>
    </row>
    <row r="115" spans="2:13" x14ac:dyDescent="0.25">
      <c r="B115" s="213"/>
      <c r="C115" s="213"/>
      <c r="D115" s="213"/>
      <c r="E115" s="213"/>
      <c r="F115" s="213"/>
      <c r="G115" s="213"/>
      <c r="H115" s="213"/>
      <c r="I115" s="213"/>
      <c r="J115" s="213"/>
      <c r="K115" s="213"/>
      <c r="L115" s="213"/>
      <c r="M115" s="213"/>
    </row>
    <row r="116" spans="2:13" x14ac:dyDescent="0.25">
      <c r="B116" s="213"/>
      <c r="C116" s="213"/>
      <c r="D116" s="213"/>
      <c r="E116" s="213"/>
      <c r="F116" s="213"/>
      <c r="G116" s="213"/>
      <c r="H116" s="213"/>
      <c r="I116" s="213"/>
      <c r="J116" s="213"/>
      <c r="K116" s="213"/>
      <c r="L116" s="213"/>
      <c r="M116" s="213"/>
    </row>
    <row r="117" spans="2:13" x14ac:dyDescent="0.25">
      <c r="B117" s="213"/>
      <c r="C117" s="213"/>
      <c r="D117" s="213"/>
      <c r="E117" s="213"/>
      <c r="F117" s="213"/>
      <c r="G117" s="213"/>
      <c r="H117" s="213"/>
      <c r="I117" s="213"/>
      <c r="J117" s="213"/>
      <c r="K117" s="213"/>
      <c r="L117" s="213"/>
      <c r="M117" s="213"/>
    </row>
    <row r="118" spans="2:13" x14ac:dyDescent="0.25">
      <c r="B118" s="213"/>
      <c r="C118" s="213"/>
      <c r="D118" s="213"/>
      <c r="E118" s="213"/>
      <c r="F118" s="213"/>
      <c r="G118" s="213"/>
      <c r="H118" s="213"/>
      <c r="I118" s="213"/>
      <c r="J118" s="213"/>
      <c r="K118" s="213"/>
      <c r="L118" s="213"/>
      <c r="M118" s="213"/>
    </row>
    <row r="119" spans="2:13" x14ac:dyDescent="0.25">
      <c r="B119" s="213"/>
      <c r="C119" s="213"/>
      <c r="D119" s="213"/>
      <c r="E119" s="213"/>
      <c r="F119" s="213"/>
      <c r="G119" s="213"/>
      <c r="H119" s="213"/>
      <c r="I119" s="213"/>
      <c r="J119" s="213"/>
      <c r="K119" s="213"/>
      <c r="L119" s="213"/>
      <c r="M119" s="213"/>
    </row>
    <row r="120" spans="2:13" x14ac:dyDescent="0.25">
      <c r="B120" s="213"/>
      <c r="C120" s="213"/>
      <c r="D120" s="213"/>
      <c r="E120" s="213"/>
      <c r="F120" s="213"/>
      <c r="G120" s="213"/>
      <c r="H120" s="213"/>
      <c r="I120" s="213"/>
      <c r="J120" s="213"/>
      <c r="K120" s="213"/>
      <c r="L120" s="213"/>
      <c r="M120" s="213"/>
    </row>
  </sheetData>
  <mergeCells count="1">
    <mergeCell ref="B3:M3"/>
  </mergeCells>
  <pageMargins left="0.7" right="0.7" top="0.75" bottom="0.75" header="0.3" footer="0.3"/>
  <pageSetup paperSize="9" scale="51" orientation="portrait" r:id="rId1"/>
  <rowBreaks count="1" manualBreakCount="1">
    <brk id="95" max="16383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12"/>
  <sheetViews>
    <sheetView showZeros="0" topLeftCell="A65" zoomScaleNormal="100" workbookViewId="0">
      <selection activeCell="A92" sqref="A92"/>
    </sheetView>
  </sheetViews>
  <sheetFormatPr defaultColWidth="9.140625" defaultRowHeight="15" x14ac:dyDescent="0.25"/>
  <cols>
    <col min="1" max="1" width="26" style="209" customWidth="1"/>
    <col min="2" max="2" width="16" style="209" customWidth="1"/>
    <col min="3" max="3" width="8.28515625" style="209" customWidth="1"/>
    <col min="4" max="4" width="4.85546875" style="209" customWidth="1"/>
    <col min="5" max="11" width="9.7109375" style="209" customWidth="1"/>
    <col min="12" max="16384" width="9.140625" style="209"/>
  </cols>
  <sheetData>
    <row r="1" spans="1:11" ht="21" x14ac:dyDescent="0.35">
      <c r="A1" s="314" t="s">
        <v>268</v>
      </c>
      <c r="B1" s="314"/>
      <c r="C1" s="314"/>
      <c r="D1" s="314"/>
      <c r="E1" s="314"/>
      <c r="F1" s="314"/>
      <c r="G1" s="314"/>
      <c r="H1" s="314"/>
      <c r="I1" s="314"/>
      <c r="J1" s="314"/>
      <c r="K1" s="314"/>
    </row>
    <row r="2" spans="1:11" ht="15.95" x14ac:dyDescent="0.5">
      <c r="A2" s="218" t="s">
        <v>0</v>
      </c>
      <c r="B2" s="219"/>
      <c r="C2" s="219"/>
      <c r="D2" s="219"/>
      <c r="E2" s="213"/>
      <c r="F2" s="213"/>
      <c r="G2" s="213"/>
      <c r="H2" s="213"/>
      <c r="I2" s="213"/>
      <c r="J2" s="213"/>
      <c r="K2" s="213"/>
    </row>
    <row r="3" spans="1:11" ht="15.95" x14ac:dyDescent="0.5">
      <c r="A3" s="99"/>
      <c r="B3" s="99"/>
      <c r="C3" s="100"/>
      <c r="D3" s="101"/>
      <c r="E3" s="102">
        <v>2015</v>
      </c>
      <c r="F3" s="102">
        <v>2014</v>
      </c>
      <c r="G3" s="102">
        <v>2015</v>
      </c>
      <c r="H3" s="102">
        <v>2014</v>
      </c>
      <c r="I3" s="102">
        <v>2013</v>
      </c>
      <c r="J3" s="102">
        <v>2012</v>
      </c>
      <c r="K3" s="102">
        <v>2011</v>
      </c>
    </row>
    <row r="4" spans="1:11" ht="15.95" x14ac:dyDescent="0.5">
      <c r="A4" s="103"/>
      <c r="B4" s="103"/>
      <c r="C4" s="100"/>
      <c r="D4" s="101"/>
      <c r="E4" s="102" t="s">
        <v>201</v>
      </c>
      <c r="F4" s="102" t="s">
        <v>201</v>
      </c>
      <c r="G4" s="102">
        <v>0</v>
      </c>
      <c r="H4" s="102"/>
      <c r="I4" s="102"/>
      <c r="J4" s="102"/>
      <c r="K4" s="102"/>
    </row>
    <row r="5" spans="1:11" ht="15.95" x14ac:dyDescent="0.5">
      <c r="A5" s="100" t="s">
        <v>1</v>
      </c>
      <c r="B5" s="103"/>
      <c r="C5" s="100"/>
      <c r="D5" s="100" t="s">
        <v>202</v>
      </c>
      <c r="E5" s="104" t="s">
        <v>56</v>
      </c>
      <c r="F5" s="104" t="s">
        <v>56</v>
      </c>
      <c r="G5" s="104" t="s">
        <v>56</v>
      </c>
      <c r="H5" s="104" t="s">
        <v>56</v>
      </c>
      <c r="I5" s="104" t="s">
        <v>124</v>
      </c>
      <c r="J5" s="104" t="s">
        <v>124</v>
      </c>
      <c r="K5" s="104" t="s">
        <v>124</v>
      </c>
    </row>
    <row r="6" spans="1:11" ht="3.75" customHeight="1" x14ac:dyDescent="0.5">
      <c r="A6" s="97"/>
      <c r="B6" s="97"/>
      <c r="C6" s="97"/>
      <c r="D6" s="97"/>
      <c r="E6" s="97"/>
      <c r="F6" s="97"/>
      <c r="G6" s="97"/>
      <c r="H6" s="97"/>
      <c r="I6" s="97"/>
      <c r="J6" s="97"/>
      <c r="K6" s="97"/>
    </row>
    <row r="7" spans="1:11" ht="15.95" x14ac:dyDescent="0.5">
      <c r="A7" s="221" t="s">
        <v>2</v>
      </c>
      <c r="B7" s="222"/>
      <c r="C7" s="222"/>
      <c r="D7" s="222"/>
      <c r="E7" s="112">
        <v>151.93200000000007</v>
      </c>
      <c r="F7" s="44">
        <v>110.15699999999998</v>
      </c>
      <c r="G7" s="112">
        <v>535.67100000000005</v>
      </c>
      <c r="H7" s="44">
        <v>412.92099999999999</v>
      </c>
      <c r="I7" s="44">
        <v>336.529</v>
      </c>
      <c r="J7" s="44">
        <v>251.465</v>
      </c>
      <c r="K7" s="44">
        <v>177.9</v>
      </c>
    </row>
    <row r="8" spans="1:11" ht="15.95" x14ac:dyDescent="0.5">
      <c r="A8" s="221" t="s">
        <v>3</v>
      </c>
      <c r="B8" s="94"/>
      <c r="C8" s="94"/>
      <c r="D8" s="94"/>
      <c r="E8" s="113">
        <v>-139.71</v>
      </c>
      <c r="F8" s="48">
        <v>-100.61399999999998</v>
      </c>
      <c r="G8" s="113">
        <v>-501.411</v>
      </c>
      <c r="H8" s="48">
        <v>-363.572</v>
      </c>
      <c r="I8" s="48">
        <v>-288.96999999999997</v>
      </c>
      <c r="J8" s="48">
        <v>-218.642</v>
      </c>
      <c r="K8" s="48">
        <v>-155.26999999999998</v>
      </c>
    </row>
    <row r="9" spans="1:11" ht="15.95" x14ac:dyDescent="0.5">
      <c r="A9" s="221" t="s">
        <v>4</v>
      </c>
      <c r="B9" s="94"/>
      <c r="C9" s="94"/>
      <c r="D9" s="94"/>
      <c r="E9" s="113">
        <v>0</v>
      </c>
      <c r="F9" s="48">
        <v>14.243</v>
      </c>
      <c r="G9" s="113">
        <v>0</v>
      </c>
      <c r="H9" s="48">
        <v>14.243</v>
      </c>
      <c r="I9" s="48">
        <v>6.8000000000000005E-2</v>
      </c>
      <c r="J9" s="48">
        <v>0.56899999999999995</v>
      </c>
      <c r="K9" s="48">
        <v>0.158</v>
      </c>
    </row>
    <row r="10" spans="1:11" ht="15.95" x14ac:dyDescent="0.5">
      <c r="A10" s="221" t="s">
        <v>5</v>
      </c>
      <c r="B10" s="94"/>
      <c r="C10" s="94"/>
      <c r="D10" s="94"/>
      <c r="E10" s="113">
        <v>0</v>
      </c>
      <c r="F10" s="48">
        <v>0</v>
      </c>
      <c r="G10" s="113">
        <v>0</v>
      </c>
      <c r="H10" s="48">
        <v>0</v>
      </c>
      <c r="I10" s="48">
        <v>0</v>
      </c>
      <c r="J10" s="48">
        <v>0</v>
      </c>
      <c r="K10" s="48">
        <v>0</v>
      </c>
    </row>
    <row r="11" spans="1:11" ht="15.95" x14ac:dyDescent="0.5">
      <c r="A11" s="223" t="s">
        <v>6</v>
      </c>
      <c r="B11" s="98"/>
      <c r="C11" s="98"/>
      <c r="D11" s="98"/>
      <c r="E11" s="114">
        <v>0</v>
      </c>
      <c r="F11" s="52">
        <v>0</v>
      </c>
      <c r="G11" s="114">
        <v>0</v>
      </c>
      <c r="H11" s="52">
        <v>0</v>
      </c>
      <c r="I11" s="52">
        <v>0</v>
      </c>
      <c r="J11" s="52">
        <v>0</v>
      </c>
      <c r="K11" s="52">
        <v>0</v>
      </c>
    </row>
    <row r="12" spans="1:11" x14ac:dyDescent="0.35">
      <c r="A12" s="224" t="s">
        <v>7</v>
      </c>
      <c r="B12" s="224"/>
      <c r="C12" s="224"/>
      <c r="D12" s="224"/>
      <c r="E12" s="112">
        <f t="shared" ref="E12:K12" si="0">SUM(E7:E11)</f>
        <v>12.222000000000065</v>
      </c>
      <c r="F12" s="43">
        <f t="shared" si="0"/>
        <v>23.786000000000008</v>
      </c>
      <c r="G12" s="112">
        <f t="shared" si="0"/>
        <v>34.260000000000048</v>
      </c>
      <c r="H12" s="44">
        <f t="shared" si="0"/>
        <v>63.591999999999992</v>
      </c>
      <c r="I12" s="45">
        <f t="shared" si="0"/>
        <v>47.627000000000024</v>
      </c>
      <c r="J12" s="45">
        <f t="shared" si="0"/>
        <v>33.39200000000001</v>
      </c>
      <c r="K12" s="45">
        <f t="shared" si="0"/>
        <v>22.788000000000025</v>
      </c>
    </row>
    <row r="13" spans="1:11" ht="15.95" x14ac:dyDescent="0.5">
      <c r="A13" s="223" t="s">
        <v>132</v>
      </c>
      <c r="B13" s="98"/>
      <c r="C13" s="98"/>
      <c r="D13" s="98"/>
      <c r="E13" s="114">
        <v>-2.5840000000000005</v>
      </c>
      <c r="F13" s="52">
        <v>-1.8099999999999996</v>
      </c>
      <c r="G13" s="114">
        <v>-8.8160000000000007</v>
      </c>
      <c r="H13" s="52">
        <v>-6.7229999999999999</v>
      </c>
      <c r="I13" s="52">
        <v>-5.8650000000000002</v>
      </c>
      <c r="J13" s="52">
        <v>-2.66</v>
      </c>
      <c r="K13" s="52">
        <v>-1.165</v>
      </c>
    </row>
    <row r="14" spans="1:11" x14ac:dyDescent="0.35">
      <c r="A14" s="224" t="s">
        <v>8</v>
      </c>
      <c r="B14" s="224"/>
      <c r="C14" s="224"/>
      <c r="D14" s="224"/>
      <c r="E14" s="112">
        <f t="shared" ref="E14:K14" si="1">SUM(E12:E13)</f>
        <v>9.6380000000000656</v>
      </c>
      <c r="F14" s="43">
        <f t="shared" si="1"/>
        <v>21.97600000000001</v>
      </c>
      <c r="G14" s="112">
        <f t="shared" si="1"/>
        <v>25.444000000000045</v>
      </c>
      <c r="H14" s="44">
        <f t="shared" si="1"/>
        <v>56.868999999999993</v>
      </c>
      <c r="I14" s="45">
        <f t="shared" si="1"/>
        <v>41.762000000000022</v>
      </c>
      <c r="J14" s="45">
        <f t="shared" si="1"/>
        <v>30.73200000000001</v>
      </c>
      <c r="K14" s="45">
        <f t="shared" si="1"/>
        <v>21.623000000000026</v>
      </c>
    </row>
    <row r="15" spans="1:11" ht="15.95" x14ac:dyDescent="0.5">
      <c r="A15" s="221" t="s">
        <v>9</v>
      </c>
      <c r="B15" s="225"/>
      <c r="C15" s="225"/>
      <c r="D15" s="225"/>
      <c r="E15" s="113">
        <v>0</v>
      </c>
      <c r="F15" s="48">
        <v>0</v>
      </c>
      <c r="G15" s="113">
        <v>0</v>
      </c>
      <c r="H15" s="48">
        <v>0</v>
      </c>
      <c r="I15" s="48">
        <v>0</v>
      </c>
      <c r="J15" s="48">
        <v>0</v>
      </c>
      <c r="K15" s="48">
        <v>0</v>
      </c>
    </row>
    <row r="16" spans="1:11" ht="15.95" x14ac:dyDescent="0.5">
      <c r="A16" s="223" t="s">
        <v>10</v>
      </c>
      <c r="B16" s="98"/>
      <c r="C16" s="98"/>
      <c r="D16" s="98"/>
      <c r="E16" s="114">
        <v>0</v>
      </c>
      <c r="F16" s="52">
        <v>0</v>
      </c>
      <c r="G16" s="114">
        <v>0</v>
      </c>
      <c r="H16" s="52">
        <v>0</v>
      </c>
      <c r="I16" s="52">
        <v>0</v>
      </c>
      <c r="J16" s="52">
        <v>0</v>
      </c>
      <c r="K16" s="52">
        <v>0</v>
      </c>
    </row>
    <row r="17" spans="1:11" x14ac:dyDescent="0.35">
      <c r="A17" s="224" t="s">
        <v>11</v>
      </c>
      <c r="B17" s="224"/>
      <c r="C17" s="224"/>
      <c r="D17" s="224"/>
      <c r="E17" s="112">
        <f t="shared" ref="E17:K17" si="2">SUM(E14:E16)</f>
        <v>9.6380000000000656</v>
      </c>
      <c r="F17" s="43">
        <f t="shared" si="2"/>
        <v>21.97600000000001</v>
      </c>
      <c r="G17" s="112">
        <f t="shared" si="2"/>
        <v>25.444000000000045</v>
      </c>
      <c r="H17" s="44">
        <f t="shared" si="2"/>
        <v>56.868999999999993</v>
      </c>
      <c r="I17" s="45">
        <f t="shared" si="2"/>
        <v>41.762000000000022</v>
      </c>
      <c r="J17" s="45">
        <f t="shared" si="2"/>
        <v>30.73200000000001</v>
      </c>
      <c r="K17" s="45">
        <f t="shared" si="2"/>
        <v>21.623000000000026</v>
      </c>
    </row>
    <row r="18" spans="1:11" ht="15.95" x14ac:dyDescent="0.5">
      <c r="A18" s="221" t="s">
        <v>12</v>
      </c>
      <c r="B18" s="94"/>
      <c r="C18" s="94"/>
      <c r="D18" s="94"/>
      <c r="E18" s="113">
        <v>0.754</v>
      </c>
      <c r="F18" s="48">
        <v>0.56800000000000006</v>
      </c>
      <c r="G18" s="113">
        <v>1.087</v>
      </c>
      <c r="H18" s="48">
        <v>0.56800000000000006</v>
      </c>
      <c r="I18" s="48">
        <v>0.214</v>
      </c>
      <c r="J18" s="48">
        <v>0.23299999999999998</v>
      </c>
      <c r="K18" s="48">
        <v>0.318</v>
      </c>
    </row>
    <row r="19" spans="1:11" ht="15.95" x14ac:dyDescent="0.5">
      <c r="A19" s="223" t="s">
        <v>13</v>
      </c>
      <c r="B19" s="98"/>
      <c r="C19" s="98"/>
      <c r="D19" s="98"/>
      <c r="E19" s="114">
        <v>-0.747</v>
      </c>
      <c r="F19" s="52">
        <v>-0.84800000000000009</v>
      </c>
      <c r="G19" s="114">
        <v>-1.6949999999999998</v>
      </c>
      <c r="H19" s="52">
        <v>-2.044</v>
      </c>
      <c r="I19" s="52">
        <v>-1.53</v>
      </c>
      <c r="J19" s="52">
        <v>-1.3779999999999999</v>
      </c>
      <c r="K19" s="52">
        <v>-1.6479999999999999</v>
      </c>
    </row>
    <row r="20" spans="1:11" x14ac:dyDescent="0.35">
      <c r="A20" s="224" t="s">
        <v>14</v>
      </c>
      <c r="B20" s="224"/>
      <c r="C20" s="224"/>
      <c r="D20" s="224"/>
      <c r="E20" s="112">
        <f t="shared" ref="E20:K20" si="3">SUM(E17:E19)</f>
        <v>9.6450000000000653</v>
      </c>
      <c r="F20" s="43">
        <f t="shared" si="3"/>
        <v>21.696000000000012</v>
      </c>
      <c r="G20" s="112">
        <f t="shared" si="3"/>
        <v>24.836000000000045</v>
      </c>
      <c r="H20" s="44">
        <f t="shared" si="3"/>
        <v>55.392999999999994</v>
      </c>
      <c r="I20" s="45">
        <f t="shared" si="3"/>
        <v>40.446000000000019</v>
      </c>
      <c r="J20" s="45">
        <f t="shared" si="3"/>
        <v>29.58700000000001</v>
      </c>
      <c r="K20" s="45">
        <f t="shared" si="3"/>
        <v>20.293000000000028</v>
      </c>
    </row>
    <row r="21" spans="1:11" ht="15.95" x14ac:dyDescent="0.5">
      <c r="A21" s="221" t="s">
        <v>15</v>
      </c>
      <c r="B21" s="94"/>
      <c r="C21" s="94"/>
      <c r="D21" s="94"/>
      <c r="E21" s="113">
        <v>-2.6320000000000001</v>
      </c>
      <c r="F21" s="48">
        <v>-2.5239999999999991</v>
      </c>
      <c r="G21" s="113">
        <v>-6.9460000000000006</v>
      </c>
      <c r="H21" s="48">
        <v>-9.9369999999999994</v>
      </c>
      <c r="I21" s="48">
        <v>-9.0839999999999996</v>
      </c>
      <c r="J21" s="48">
        <v>-8.016</v>
      </c>
      <c r="K21" s="48">
        <v>-5.4269999999999996</v>
      </c>
    </row>
    <row r="22" spans="1:11" ht="15.95" x14ac:dyDescent="0.5">
      <c r="A22" s="223" t="s">
        <v>16</v>
      </c>
      <c r="B22" s="226"/>
      <c r="C22" s="226"/>
      <c r="D22" s="226"/>
      <c r="E22" s="114">
        <v>0</v>
      </c>
      <c r="F22" s="52">
        <v>0</v>
      </c>
      <c r="G22" s="114">
        <v>0</v>
      </c>
      <c r="H22" s="52">
        <v>0</v>
      </c>
      <c r="I22" s="52">
        <v>0</v>
      </c>
      <c r="J22" s="52">
        <v>0</v>
      </c>
      <c r="K22" s="52">
        <v>0</v>
      </c>
    </row>
    <row r="23" spans="1:11" ht="15.95" x14ac:dyDescent="0.5">
      <c r="A23" s="227" t="s">
        <v>262</v>
      </c>
      <c r="B23" s="228"/>
      <c r="C23" s="228"/>
      <c r="D23" s="228"/>
      <c r="E23" s="112">
        <f t="shared" ref="E23:K23" si="4">SUM(E20:E22)</f>
        <v>7.0130000000000656</v>
      </c>
      <c r="F23" s="43">
        <f t="shared" si="4"/>
        <v>19.172000000000011</v>
      </c>
      <c r="G23" s="112">
        <f t="shared" si="4"/>
        <v>17.890000000000043</v>
      </c>
      <c r="H23" s="44">
        <f t="shared" si="4"/>
        <v>45.455999999999996</v>
      </c>
      <c r="I23" s="45">
        <f t="shared" si="4"/>
        <v>31.36200000000002</v>
      </c>
      <c r="J23" s="45">
        <f t="shared" si="4"/>
        <v>21.571000000000012</v>
      </c>
      <c r="K23" s="45">
        <f t="shared" si="4"/>
        <v>14.866000000000028</v>
      </c>
    </row>
    <row r="24" spans="1:11" ht="15.95" x14ac:dyDescent="0.5">
      <c r="A24" s="221" t="s">
        <v>279</v>
      </c>
      <c r="B24" s="94"/>
      <c r="C24" s="94"/>
      <c r="D24" s="94"/>
      <c r="E24" s="113">
        <v>-2</v>
      </c>
      <c r="F24" s="48">
        <v>13</v>
      </c>
      <c r="G24" s="113">
        <v>17.890000000000043</v>
      </c>
      <c r="H24" s="48">
        <v>45</v>
      </c>
      <c r="I24" s="48">
        <v>23.96200000000001</v>
      </c>
      <c r="J24" s="48">
        <v>16.51900000000002</v>
      </c>
      <c r="K24" s="48">
        <v>11.805000000000021</v>
      </c>
    </row>
    <row r="25" spans="1:11" ht="15.95" x14ac:dyDescent="0.5">
      <c r="A25" s="221" t="s">
        <v>274</v>
      </c>
      <c r="B25" s="94"/>
      <c r="C25" s="94"/>
      <c r="D25" s="94"/>
      <c r="E25" s="113"/>
      <c r="F25" s="48"/>
      <c r="G25" s="113">
        <v>0</v>
      </c>
      <c r="H25" s="48"/>
      <c r="I25" s="48">
        <v>7.4</v>
      </c>
      <c r="J25" s="48">
        <v>5.0519999999999996</v>
      </c>
      <c r="K25" s="48">
        <v>3.0609999999999999</v>
      </c>
    </row>
    <row r="26" spans="1:11" ht="15.95" x14ac:dyDescent="0.5">
      <c r="A26" s="259"/>
      <c r="B26" s="259"/>
      <c r="C26" s="259"/>
      <c r="D26" s="259"/>
      <c r="E26" s="260"/>
      <c r="F26" s="261"/>
      <c r="G26" s="260"/>
      <c r="H26" s="261"/>
      <c r="I26" s="261"/>
      <c r="J26" s="261"/>
      <c r="K26" s="261"/>
    </row>
    <row r="27" spans="1:11" ht="15.95" x14ac:dyDescent="0.5">
      <c r="A27" s="257" t="s">
        <v>148</v>
      </c>
      <c r="B27" s="94"/>
      <c r="C27" s="94"/>
      <c r="D27" s="94"/>
      <c r="E27" s="113">
        <v>-0.21199999999999974</v>
      </c>
      <c r="F27" s="48">
        <v>8.6580000000000013</v>
      </c>
      <c r="G27" s="113">
        <v>-16.463000000000001</v>
      </c>
      <c r="H27" s="48">
        <v>3.33</v>
      </c>
      <c r="I27" s="48">
        <v>0</v>
      </c>
      <c r="J27" s="48">
        <v>0</v>
      </c>
      <c r="K27" s="48">
        <v>0</v>
      </c>
    </row>
    <row r="28" spans="1:11" ht="15.95" x14ac:dyDescent="0.5">
      <c r="A28" s="258" t="s">
        <v>273</v>
      </c>
      <c r="B28" s="259"/>
      <c r="C28" s="259"/>
      <c r="D28" s="259"/>
      <c r="E28" s="276">
        <f t="shared" ref="E28:K28" si="5">E14-E27</f>
        <v>9.8500000000000654</v>
      </c>
      <c r="F28" s="277">
        <f t="shared" si="5"/>
        <v>13.318000000000008</v>
      </c>
      <c r="G28" s="276">
        <f t="shared" si="5"/>
        <v>41.907000000000046</v>
      </c>
      <c r="H28" s="277">
        <f t="shared" si="5"/>
        <v>53.538999999999994</v>
      </c>
      <c r="I28" s="277">
        <f t="shared" si="5"/>
        <v>41.762000000000022</v>
      </c>
      <c r="J28" s="277">
        <f t="shared" si="5"/>
        <v>30.73200000000001</v>
      </c>
      <c r="K28" s="277">
        <f t="shared" si="5"/>
        <v>21.623000000000026</v>
      </c>
    </row>
    <row r="29" spans="1:11" ht="15.95" x14ac:dyDescent="0.5">
      <c r="A29" s="221"/>
      <c r="B29" s="94"/>
      <c r="C29" s="94"/>
      <c r="D29" s="94"/>
      <c r="E29" s="49"/>
      <c r="F29" s="49"/>
      <c r="G29" s="49"/>
      <c r="H29" s="49"/>
      <c r="I29" s="49"/>
      <c r="J29" s="49"/>
      <c r="K29" s="49"/>
    </row>
    <row r="30" spans="1:11" ht="15.95" x14ac:dyDescent="0.5">
      <c r="A30" s="99"/>
      <c r="B30" s="99"/>
      <c r="C30" s="100"/>
      <c r="D30" s="101"/>
      <c r="E30" s="102">
        <v>2015</v>
      </c>
      <c r="F30" s="102">
        <v>2014</v>
      </c>
      <c r="G30" s="102">
        <v>2015</v>
      </c>
      <c r="H30" s="102">
        <v>2014</v>
      </c>
      <c r="I30" s="102">
        <v>2013</v>
      </c>
      <c r="J30" s="102">
        <v>2012</v>
      </c>
      <c r="K30" s="102">
        <v>2011</v>
      </c>
    </row>
    <row r="31" spans="1:11" ht="15.95" x14ac:dyDescent="0.5">
      <c r="A31" s="103"/>
      <c r="B31" s="103"/>
      <c r="C31" s="100"/>
      <c r="D31" s="101"/>
      <c r="E31" s="105" t="s">
        <v>201</v>
      </c>
      <c r="F31" s="105" t="s">
        <v>201</v>
      </c>
      <c r="G31" s="105">
        <v>0</v>
      </c>
      <c r="H31" s="105"/>
      <c r="I31" s="105"/>
      <c r="J31" s="105"/>
      <c r="K31" s="105"/>
    </row>
    <row r="32" spans="1:11" ht="15.95" x14ac:dyDescent="0.5">
      <c r="A32" s="100" t="s">
        <v>259</v>
      </c>
      <c r="B32" s="106"/>
      <c r="C32" s="100"/>
      <c r="D32" s="100"/>
      <c r="E32" s="107"/>
      <c r="F32" s="107"/>
      <c r="G32" s="107"/>
      <c r="H32" s="107"/>
      <c r="I32" s="107"/>
      <c r="J32" s="107"/>
      <c r="K32" s="107"/>
    </row>
    <row r="33" spans="1:11" ht="3" customHeight="1" x14ac:dyDescent="0.5">
      <c r="A33" s="221"/>
      <c r="B33" s="97"/>
      <c r="C33" s="97"/>
      <c r="D33" s="97"/>
      <c r="E33" s="95"/>
      <c r="F33" s="95"/>
      <c r="G33" s="95"/>
      <c r="H33" s="95"/>
      <c r="I33" s="95"/>
      <c r="J33" s="95"/>
      <c r="K33" s="95"/>
    </row>
    <row r="34" spans="1:11" ht="15" customHeight="1" x14ac:dyDescent="0.5">
      <c r="A34" s="221" t="s">
        <v>17</v>
      </c>
      <c r="B34" s="229"/>
      <c r="C34" s="229"/>
      <c r="D34" s="229"/>
      <c r="E34" s="113"/>
      <c r="F34" s="48"/>
      <c r="G34" s="113">
        <v>342.89100000000002</v>
      </c>
      <c r="H34" s="48">
        <v>0</v>
      </c>
      <c r="I34" s="48">
        <v>0</v>
      </c>
      <c r="J34" s="48">
        <v>0</v>
      </c>
      <c r="K34" s="48">
        <v>0</v>
      </c>
    </row>
    <row r="35" spans="1:11" ht="15" customHeight="1" x14ac:dyDescent="0.5">
      <c r="A35" s="221" t="s">
        <v>18</v>
      </c>
      <c r="B35" s="222"/>
      <c r="C35" s="222"/>
      <c r="D35" s="222"/>
      <c r="E35" s="113"/>
      <c r="F35" s="48"/>
      <c r="G35" s="113">
        <v>2.0059999999999998</v>
      </c>
      <c r="H35" s="48">
        <v>0</v>
      </c>
      <c r="I35" s="48">
        <v>0</v>
      </c>
      <c r="J35" s="48">
        <v>0</v>
      </c>
      <c r="K35" s="48">
        <v>0</v>
      </c>
    </row>
    <row r="36" spans="1:11" ht="15" customHeight="1" x14ac:dyDescent="0.5">
      <c r="A36" s="221" t="s">
        <v>272</v>
      </c>
      <c r="B36" s="222"/>
      <c r="C36" s="222"/>
      <c r="D36" s="222"/>
      <c r="E36" s="113"/>
      <c r="F36" s="48"/>
      <c r="G36" s="113">
        <v>20.754000000000001</v>
      </c>
      <c r="H36" s="48">
        <v>0</v>
      </c>
      <c r="I36" s="48">
        <v>41.846999999999994</v>
      </c>
      <c r="J36" s="48">
        <v>17.716000000000001</v>
      </c>
      <c r="K36" s="48">
        <v>7.0990000000000002</v>
      </c>
    </row>
    <row r="37" spans="1:11" ht="15" customHeight="1" x14ac:dyDescent="0.5">
      <c r="A37" s="221" t="s">
        <v>19</v>
      </c>
      <c r="B37" s="222"/>
      <c r="C37" s="222"/>
      <c r="D37" s="222"/>
      <c r="E37" s="113"/>
      <c r="F37" s="48"/>
      <c r="G37" s="113">
        <v>0</v>
      </c>
      <c r="H37" s="48">
        <v>0</v>
      </c>
      <c r="I37" s="48">
        <v>0</v>
      </c>
      <c r="J37" s="48">
        <v>0</v>
      </c>
      <c r="K37" s="48">
        <v>0</v>
      </c>
    </row>
    <row r="38" spans="1:11" ht="15" customHeight="1" x14ac:dyDescent="0.5">
      <c r="A38" s="223" t="s">
        <v>20</v>
      </c>
      <c r="B38" s="98"/>
      <c r="C38" s="98"/>
      <c r="D38" s="98"/>
      <c r="E38" s="114"/>
      <c r="F38" s="52"/>
      <c r="G38" s="114">
        <v>0</v>
      </c>
      <c r="H38" s="52">
        <v>0</v>
      </c>
      <c r="I38" s="52">
        <v>0.8</v>
      </c>
      <c r="J38" s="52">
        <v>0.8</v>
      </c>
      <c r="K38" s="52">
        <v>0.877</v>
      </c>
    </row>
    <row r="39" spans="1:11" ht="15" customHeight="1" x14ac:dyDescent="0.5">
      <c r="A39" s="218" t="s">
        <v>21</v>
      </c>
      <c r="B39" s="224"/>
      <c r="C39" s="224"/>
      <c r="D39" s="224"/>
      <c r="E39" s="118"/>
      <c r="F39" s="43"/>
      <c r="G39" s="118">
        <f>SUM(G34:G38)</f>
        <v>365.65100000000001</v>
      </c>
      <c r="H39" s="308">
        <f>SUM(H34:H38)</f>
        <v>0</v>
      </c>
      <c r="I39" s="45">
        <f>SUM(I34:I38)</f>
        <v>42.646999999999991</v>
      </c>
      <c r="J39" s="45">
        <f>SUM(J34:J38)</f>
        <v>18.516000000000002</v>
      </c>
      <c r="K39" s="45">
        <f>SUM(K34:K38)</f>
        <v>7.976</v>
      </c>
    </row>
    <row r="40" spans="1:11" ht="15" customHeight="1" x14ac:dyDescent="0.5">
      <c r="A40" s="221" t="s">
        <v>22</v>
      </c>
      <c r="B40" s="94"/>
      <c r="C40" s="94"/>
      <c r="D40" s="94"/>
      <c r="E40" s="113"/>
      <c r="F40" s="48"/>
      <c r="G40" s="113">
        <v>19.687999999999999</v>
      </c>
      <c r="H40" s="48">
        <v>0</v>
      </c>
      <c r="I40" s="48">
        <v>10.522</v>
      </c>
      <c r="J40" s="48">
        <v>4.3419999999999996</v>
      </c>
      <c r="K40" s="48">
        <v>5.2960000000000003</v>
      </c>
    </row>
    <row r="41" spans="1:11" ht="15" customHeight="1" x14ac:dyDescent="0.5">
      <c r="A41" s="221" t="s">
        <v>23</v>
      </c>
      <c r="B41" s="94"/>
      <c r="C41" s="94"/>
      <c r="D41" s="94"/>
      <c r="E41" s="113"/>
      <c r="F41" s="48"/>
      <c r="G41" s="113">
        <v>0</v>
      </c>
      <c r="H41" s="48">
        <v>0</v>
      </c>
      <c r="I41" s="48">
        <v>0</v>
      </c>
      <c r="J41" s="48">
        <v>0</v>
      </c>
      <c r="K41" s="48">
        <v>0</v>
      </c>
    </row>
    <row r="42" spans="1:11" ht="15" customHeight="1" x14ac:dyDescent="0.5">
      <c r="A42" s="221" t="s">
        <v>24</v>
      </c>
      <c r="B42" s="94"/>
      <c r="C42" s="94"/>
      <c r="D42" s="94"/>
      <c r="E42" s="113"/>
      <c r="F42" s="48"/>
      <c r="G42" s="113">
        <v>174.17</v>
      </c>
      <c r="H42" s="48">
        <v>0</v>
      </c>
      <c r="I42" s="48">
        <v>94.651999999999987</v>
      </c>
      <c r="J42" s="48">
        <v>80.419000000000011</v>
      </c>
      <c r="K42" s="48">
        <v>56.937000000000005</v>
      </c>
    </row>
    <row r="43" spans="1:11" ht="15" customHeight="1" x14ac:dyDescent="0.5">
      <c r="A43" s="221" t="s">
        <v>25</v>
      </c>
      <c r="B43" s="94"/>
      <c r="C43" s="94"/>
      <c r="D43" s="94"/>
      <c r="E43" s="113"/>
      <c r="F43" s="48"/>
      <c r="G43" s="113">
        <v>25.259</v>
      </c>
      <c r="H43" s="48">
        <v>0</v>
      </c>
      <c r="I43" s="48">
        <v>32.341999999999999</v>
      </c>
      <c r="J43" s="48">
        <v>19.193999999999999</v>
      </c>
      <c r="K43" s="48">
        <v>22.382000000000001</v>
      </c>
    </row>
    <row r="44" spans="1:11" ht="15" customHeight="1" x14ac:dyDescent="0.5">
      <c r="A44" s="223" t="s">
        <v>26</v>
      </c>
      <c r="B44" s="98"/>
      <c r="C44" s="98"/>
      <c r="D44" s="98"/>
      <c r="E44" s="114"/>
      <c r="F44" s="52"/>
      <c r="G44" s="114">
        <v>0</v>
      </c>
      <c r="H44" s="52">
        <v>0</v>
      </c>
      <c r="I44" s="52">
        <v>0</v>
      </c>
      <c r="J44" s="52">
        <v>0</v>
      </c>
      <c r="K44" s="52">
        <v>0</v>
      </c>
    </row>
    <row r="45" spans="1:11" ht="15" customHeight="1" x14ac:dyDescent="0.5">
      <c r="A45" s="230" t="s">
        <v>27</v>
      </c>
      <c r="B45" s="109"/>
      <c r="C45" s="109"/>
      <c r="D45" s="109"/>
      <c r="E45" s="119"/>
      <c r="F45" s="63"/>
      <c r="G45" s="119">
        <f>SUM(G40:G44)</f>
        <v>219.11699999999996</v>
      </c>
      <c r="H45" s="309">
        <f>SUM(H40:H44)</f>
        <v>0</v>
      </c>
      <c r="I45" s="64">
        <f>SUM(I40:I44)</f>
        <v>137.51599999999999</v>
      </c>
      <c r="J45" s="64">
        <f>SUM(J40:J44)</f>
        <v>103.95500000000001</v>
      </c>
      <c r="K45" s="64">
        <f>SUM(K40:K44)</f>
        <v>84.615000000000009</v>
      </c>
    </row>
    <row r="46" spans="1:11" ht="15" customHeight="1" x14ac:dyDescent="0.5">
      <c r="A46" s="218" t="s">
        <v>260</v>
      </c>
      <c r="B46" s="110"/>
      <c r="C46" s="110"/>
      <c r="D46" s="110"/>
      <c r="E46" s="118"/>
      <c r="F46" s="43"/>
      <c r="G46" s="118">
        <f>G39+G45</f>
        <v>584.76800000000003</v>
      </c>
      <c r="H46" s="308">
        <f>H39+H45</f>
        <v>0</v>
      </c>
      <c r="I46" s="45">
        <f>I39+I45</f>
        <v>180.16299999999998</v>
      </c>
      <c r="J46" s="45">
        <f>J39+J45</f>
        <v>122.47100000000002</v>
      </c>
      <c r="K46" s="45">
        <f>K39+K45</f>
        <v>92.591000000000008</v>
      </c>
    </row>
    <row r="47" spans="1:11" ht="15" customHeight="1" x14ac:dyDescent="0.5">
      <c r="A47" s="221" t="s">
        <v>280</v>
      </c>
      <c r="B47" s="94"/>
      <c r="C47" s="94"/>
      <c r="D47" s="94"/>
      <c r="E47" s="113"/>
      <c r="F47" s="48"/>
      <c r="G47" s="113">
        <v>427.32599999999996</v>
      </c>
      <c r="H47" s="48"/>
      <c r="I47" s="48">
        <v>33.872000000000057</v>
      </c>
      <c r="J47" s="48">
        <v>29.334</v>
      </c>
      <c r="K47" s="48">
        <v>23.153000000000002</v>
      </c>
    </row>
    <row r="48" spans="1:11" ht="15" customHeight="1" x14ac:dyDescent="0.5">
      <c r="A48" s="221" t="s">
        <v>275</v>
      </c>
      <c r="B48" s="94"/>
      <c r="C48" s="94"/>
      <c r="D48" s="94"/>
      <c r="E48" s="113"/>
      <c r="F48" s="48"/>
      <c r="G48" s="113">
        <v>0</v>
      </c>
      <c r="H48" s="48">
        <v>0</v>
      </c>
      <c r="I48" s="48">
        <v>8.3170000000000002</v>
      </c>
      <c r="J48" s="48">
        <v>5.9929999999999994</v>
      </c>
      <c r="K48" s="48">
        <v>4.1050000000000004</v>
      </c>
    </row>
    <row r="49" spans="1:11" ht="15" customHeight="1" x14ac:dyDescent="0.5">
      <c r="A49" s="221" t="s">
        <v>28</v>
      </c>
      <c r="B49" s="94"/>
      <c r="C49" s="94"/>
      <c r="D49" s="94"/>
      <c r="E49" s="113"/>
      <c r="F49" s="48"/>
      <c r="G49" s="113">
        <v>0</v>
      </c>
      <c r="H49" s="48">
        <v>0</v>
      </c>
      <c r="I49" s="48">
        <v>0</v>
      </c>
      <c r="J49" s="48">
        <v>0</v>
      </c>
      <c r="K49" s="48">
        <v>0</v>
      </c>
    </row>
    <row r="50" spans="1:11" ht="15" customHeight="1" x14ac:dyDescent="0.5">
      <c r="A50" s="221" t="s">
        <v>29</v>
      </c>
      <c r="B50" s="94"/>
      <c r="C50" s="94"/>
      <c r="D50" s="94"/>
      <c r="E50" s="113"/>
      <c r="F50" s="48"/>
      <c r="G50" s="113">
        <v>0.83799999999999997</v>
      </c>
      <c r="H50" s="48">
        <v>0</v>
      </c>
      <c r="I50" s="48">
        <v>0.81299999999999994</v>
      </c>
      <c r="J50" s="48">
        <v>0.28199999999999997</v>
      </c>
      <c r="K50" s="48">
        <v>1.6519999999999999</v>
      </c>
    </row>
    <row r="51" spans="1:11" ht="15" customHeight="1" x14ac:dyDescent="0.5">
      <c r="A51" s="221" t="s">
        <v>30</v>
      </c>
      <c r="B51" s="94"/>
      <c r="C51" s="94"/>
      <c r="D51" s="94"/>
      <c r="E51" s="113"/>
      <c r="F51" s="48"/>
      <c r="G51" s="113">
        <v>66.694999999999993</v>
      </c>
      <c r="H51" s="48">
        <v>0</v>
      </c>
      <c r="I51" s="48">
        <v>40.667000000000002</v>
      </c>
      <c r="J51" s="48">
        <v>8.0500000000000007</v>
      </c>
      <c r="K51" s="48">
        <v>9.3390000000000004</v>
      </c>
    </row>
    <row r="52" spans="1:11" ht="15" customHeight="1" x14ac:dyDescent="0.5">
      <c r="A52" s="221" t="s">
        <v>31</v>
      </c>
      <c r="B52" s="94"/>
      <c r="C52" s="94"/>
      <c r="D52" s="94"/>
      <c r="E52" s="113"/>
      <c r="F52" s="48"/>
      <c r="G52" s="113">
        <v>99.228000000000009</v>
      </c>
      <c r="H52" s="48">
        <v>0</v>
      </c>
      <c r="I52" s="48">
        <v>96.494</v>
      </c>
      <c r="J52" s="48">
        <v>78.811999999999998</v>
      </c>
      <c r="K52" s="48">
        <v>54.341999999999999</v>
      </c>
    </row>
    <row r="53" spans="1:11" ht="15" customHeight="1" x14ac:dyDescent="0.5">
      <c r="A53" s="221" t="s">
        <v>32</v>
      </c>
      <c r="B53" s="94"/>
      <c r="C53" s="94"/>
      <c r="D53" s="94"/>
      <c r="E53" s="113"/>
      <c r="F53" s="48"/>
      <c r="G53" s="113">
        <v>1.881</v>
      </c>
      <c r="H53" s="48">
        <v>0</v>
      </c>
      <c r="I53" s="48">
        <v>0</v>
      </c>
      <c r="J53" s="48">
        <v>0</v>
      </c>
      <c r="K53" s="48">
        <v>0</v>
      </c>
    </row>
    <row r="54" spans="1:11" ht="15" customHeight="1" x14ac:dyDescent="0.5">
      <c r="A54" s="223" t="s">
        <v>278</v>
      </c>
      <c r="B54" s="98"/>
      <c r="C54" s="98"/>
      <c r="D54" s="98"/>
      <c r="E54" s="114"/>
      <c r="F54" s="52"/>
      <c r="G54" s="114">
        <v>0</v>
      </c>
      <c r="H54" s="52">
        <v>0</v>
      </c>
      <c r="I54" s="52">
        <v>0</v>
      </c>
      <c r="J54" s="52">
        <v>0</v>
      </c>
      <c r="K54" s="52">
        <v>0</v>
      </c>
    </row>
    <row r="55" spans="1:11" ht="15" customHeight="1" x14ac:dyDescent="0.5">
      <c r="A55" s="218" t="s">
        <v>261</v>
      </c>
      <c r="B55" s="110"/>
      <c r="C55" s="110"/>
      <c r="D55" s="110"/>
      <c r="E55" s="118"/>
      <c r="F55" s="43"/>
      <c r="G55" s="118">
        <f>SUM(G47:G54)</f>
        <v>595.96799999999996</v>
      </c>
      <c r="H55" s="308">
        <f>SUM(H47:H54)</f>
        <v>0</v>
      </c>
      <c r="I55" s="45">
        <f>SUM(I47:I54)</f>
        <v>180.16300000000007</v>
      </c>
      <c r="J55" s="45">
        <f>SUM(J47:J54)</f>
        <v>122.47099999999999</v>
      </c>
      <c r="K55" s="45">
        <f>SUM(K47:K54)</f>
        <v>92.591000000000008</v>
      </c>
    </row>
    <row r="56" spans="1:11" ht="15.95" x14ac:dyDescent="0.5">
      <c r="A56" s="221"/>
      <c r="B56" s="110"/>
      <c r="C56" s="110"/>
      <c r="D56" s="110"/>
      <c r="E56" s="49"/>
      <c r="F56" s="49"/>
      <c r="G56" s="49"/>
      <c r="H56" s="49"/>
      <c r="I56" s="49"/>
      <c r="J56" s="49"/>
      <c r="K56" s="49"/>
    </row>
    <row r="57" spans="1:11" ht="15.95" x14ac:dyDescent="0.5">
      <c r="A57" s="108"/>
      <c r="B57" s="99"/>
      <c r="C57" s="101"/>
      <c r="D57" s="101"/>
      <c r="E57" s="102">
        <v>2015</v>
      </c>
      <c r="F57" s="102">
        <v>2014</v>
      </c>
      <c r="G57" s="102">
        <v>2015</v>
      </c>
      <c r="H57" s="102">
        <v>2014</v>
      </c>
      <c r="I57" s="102">
        <v>2013</v>
      </c>
      <c r="J57" s="102">
        <v>2012</v>
      </c>
      <c r="K57" s="102">
        <v>2011</v>
      </c>
    </row>
    <row r="58" spans="1:11" ht="15.95" x14ac:dyDescent="0.5">
      <c r="A58" s="103"/>
      <c r="B58" s="103"/>
      <c r="C58" s="101"/>
      <c r="D58" s="101"/>
      <c r="E58" s="105" t="s">
        <v>201</v>
      </c>
      <c r="F58" s="105" t="s">
        <v>201</v>
      </c>
      <c r="G58" s="105">
        <v>0</v>
      </c>
      <c r="H58" s="105"/>
      <c r="I58" s="105"/>
      <c r="J58" s="105"/>
      <c r="K58" s="105"/>
    </row>
    <row r="59" spans="1:11" ht="15.95" x14ac:dyDescent="0.5">
      <c r="A59" s="100" t="s">
        <v>277</v>
      </c>
      <c r="B59" s="106"/>
      <c r="C59" s="100"/>
      <c r="D59" s="100"/>
      <c r="E59" s="107"/>
      <c r="F59" s="107"/>
      <c r="G59" s="107"/>
      <c r="H59" s="107"/>
      <c r="I59" s="107"/>
      <c r="J59" s="107"/>
      <c r="K59" s="107"/>
    </row>
    <row r="60" spans="1:11" ht="3" customHeight="1" x14ac:dyDescent="0.5">
      <c r="A60" s="221"/>
      <c r="B60" s="97"/>
      <c r="C60" s="97"/>
      <c r="D60" s="97"/>
      <c r="E60" s="95"/>
      <c r="F60" s="95"/>
      <c r="G60" s="95"/>
      <c r="H60" s="95"/>
      <c r="I60" s="95"/>
      <c r="J60" s="95"/>
      <c r="K60" s="95"/>
    </row>
    <row r="61" spans="1:11" ht="34.9" customHeight="1" x14ac:dyDescent="0.5">
      <c r="A61" s="231" t="s">
        <v>33</v>
      </c>
      <c r="B61" s="231"/>
      <c r="C61" s="231"/>
      <c r="D61" s="231"/>
      <c r="E61" s="113"/>
      <c r="F61" s="48"/>
      <c r="G61" s="113"/>
      <c r="H61" s="48"/>
      <c r="I61" s="48">
        <v>37.757999999999967</v>
      </c>
      <c r="J61" s="48">
        <v>24.457000000000008</v>
      </c>
      <c r="K61" s="48">
        <v>16.339000000000027</v>
      </c>
    </row>
    <row r="62" spans="1:11" ht="15" customHeight="1" x14ac:dyDescent="0.5">
      <c r="A62" s="232" t="s">
        <v>34</v>
      </c>
      <c r="B62" s="232"/>
      <c r="C62" s="233"/>
      <c r="D62" s="233"/>
      <c r="E62" s="114"/>
      <c r="F62" s="52"/>
      <c r="G62" s="114"/>
      <c r="H62" s="52"/>
      <c r="I62" s="52">
        <v>-2.722999999999999</v>
      </c>
      <c r="J62" s="52">
        <v>-5.6159999999999997</v>
      </c>
      <c r="K62" s="52">
        <v>8.5830000000000002</v>
      </c>
    </row>
    <row r="63" spans="1:11" ht="15" customHeight="1" x14ac:dyDescent="0.5">
      <c r="A63" s="293" t="s">
        <v>35</v>
      </c>
      <c r="B63" s="234"/>
      <c r="C63" s="235"/>
      <c r="D63" s="235"/>
      <c r="E63" s="120" t="s">
        <v>67</v>
      </c>
      <c r="F63" s="43" t="s">
        <v>67</v>
      </c>
      <c r="G63" s="112" t="s">
        <v>67</v>
      </c>
      <c r="H63" s="44" t="s">
        <v>67</v>
      </c>
      <c r="I63" s="45">
        <f>SUM(I61:I62)</f>
        <v>35.034999999999968</v>
      </c>
      <c r="J63" s="45">
        <f>SUM(J61:J62)</f>
        <v>18.841000000000008</v>
      </c>
      <c r="K63" s="45">
        <f>SUM(K61:K62)</f>
        <v>24.922000000000025</v>
      </c>
    </row>
    <row r="64" spans="1:11" ht="15" customHeight="1" x14ac:dyDescent="0.5">
      <c r="A64" s="231" t="s">
        <v>270</v>
      </c>
      <c r="B64" s="231"/>
      <c r="C64" s="94"/>
      <c r="D64" s="94"/>
      <c r="E64" s="113"/>
      <c r="F64" s="48"/>
      <c r="G64" s="113"/>
      <c r="H64" s="48"/>
      <c r="I64" s="48">
        <v>-13.901</v>
      </c>
      <c r="J64" s="48">
        <v>-13.276999999999999</v>
      </c>
      <c r="K64" s="48">
        <v>-6.5339999999999998</v>
      </c>
    </row>
    <row r="65" spans="1:12" ht="15" customHeight="1" x14ac:dyDescent="0.5">
      <c r="A65" s="232" t="s">
        <v>271</v>
      </c>
      <c r="B65" s="232"/>
      <c r="C65" s="98"/>
      <c r="D65" s="98"/>
      <c r="E65" s="114"/>
      <c r="F65" s="52"/>
      <c r="G65" s="114"/>
      <c r="H65" s="52"/>
      <c r="I65" s="52">
        <v>0</v>
      </c>
      <c r="J65" s="52">
        <v>0</v>
      </c>
      <c r="K65" s="52">
        <v>0</v>
      </c>
    </row>
    <row r="66" spans="1:12" ht="15" customHeight="1" x14ac:dyDescent="0.5">
      <c r="A66" s="236" t="s">
        <v>276</v>
      </c>
      <c r="B66" s="236"/>
      <c r="C66" s="237"/>
      <c r="D66" s="237"/>
      <c r="E66" s="120" t="s">
        <v>67</v>
      </c>
      <c r="F66" s="43" t="s">
        <v>67</v>
      </c>
      <c r="G66" s="112" t="s">
        <v>67</v>
      </c>
      <c r="H66" s="44" t="s">
        <v>67</v>
      </c>
      <c r="I66" s="45">
        <f>SUM(I63:I65)</f>
        <v>21.133999999999968</v>
      </c>
      <c r="J66" s="45">
        <f>SUM(J63:J65)</f>
        <v>5.5640000000000089</v>
      </c>
      <c r="K66" s="45">
        <f>SUM(K63:K65)</f>
        <v>18.388000000000027</v>
      </c>
    </row>
    <row r="67" spans="1:12" ht="15" customHeight="1" x14ac:dyDescent="0.5">
      <c r="A67" s="232" t="s">
        <v>36</v>
      </c>
      <c r="B67" s="232"/>
      <c r="C67" s="238"/>
      <c r="D67" s="238"/>
      <c r="E67" s="114"/>
      <c r="F67" s="52"/>
      <c r="G67" s="114"/>
      <c r="H67" s="52"/>
      <c r="I67" s="52">
        <v>0</v>
      </c>
      <c r="J67" s="52">
        <v>0</v>
      </c>
      <c r="K67" s="52">
        <v>0</v>
      </c>
    </row>
    <row r="68" spans="1:12" ht="15" customHeight="1" x14ac:dyDescent="0.5">
      <c r="A68" s="293" t="s">
        <v>37</v>
      </c>
      <c r="B68" s="234"/>
      <c r="C68" s="110"/>
      <c r="D68" s="110"/>
      <c r="E68" s="120" t="s">
        <v>67</v>
      </c>
      <c r="F68" s="43" t="s">
        <v>67</v>
      </c>
      <c r="G68" s="112" t="s">
        <v>67</v>
      </c>
      <c r="H68" s="44" t="s">
        <v>67</v>
      </c>
      <c r="I68" s="45">
        <f>SUM(I66:I67)</f>
        <v>21.133999999999968</v>
      </c>
      <c r="J68" s="45">
        <f>SUM(J66:J67)</f>
        <v>5.5640000000000089</v>
      </c>
      <c r="K68" s="45">
        <f>SUM(K66:K67)</f>
        <v>18.388000000000027</v>
      </c>
    </row>
    <row r="69" spans="1:12" ht="15" customHeight="1" x14ac:dyDescent="0.5">
      <c r="A69" s="231" t="s">
        <v>38</v>
      </c>
      <c r="B69" s="231"/>
      <c r="C69" s="94"/>
      <c r="D69" s="94"/>
      <c r="E69" s="113"/>
      <c r="F69" s="48"/>
      <c r="G69" s="113"/>
      <c r="H69" s="48"/>
      <c r="I69" s="48">
        <v>24.686</v>
      </c>
      <c r="J69" s="48">
        <v>0</v>
      </c>
      <c r="K69" s="48">
        <v>0.90300000000000002</v>
      </c>
    </row>
    <row r="70" spans="1:12" ht="15" customHeight="1" x14ac:dyDescent="0.5">
      <c r="A70" s="231" t="s">
        <v>39</v>
      </c>
      <c r="B70" s="231"/>
      <c r="C70" s="94"/>
      <c r="D70" s="94"/>
      <c r="E70" s="113"/>
      <c r="F70" s="48"/>
      <c r="G70" s="113"/>
      <c r="H70" s="48"/>
      <c r="I70" s="48">
        <v>0</v>
      </c>
      <c r="J70" s="48">
        <v>0</v>
      </c>
      <c r="K70" s="48">
        <v>0</v>
      </c>
    </row>
    <row r="71" spans="1:12" ht="15" customHeight="1" x14ac:dyDescent="0.5">
      <c r="A71" s="231" t="s">
        <v>40</v>
      </c>
      <c r="B71" s="231"/>
      <c r="C71" s="94"/>
      <c r="D71" s="94"/>
      <c r="E71" s="113"/>
      <c r="F71" s="48"/>
      <c r="G71" s="113"/>
      <c r="H71" s="48"/>
      <c r="I71" s="48">
        <v>-24.498999999999999</v>
      </c>
      <c r="J71" s="48">
        <v>-8.7510000000000012</v>
      </c>
      <c r="K71" s="48">
        <v>-3.2050000000000001</v>
      </c>
    </row>
    <row r="72" spans="1:12" ht="15" customHeight="1" x14ac:dyDescent="0.5">
      <c r="A72" s="232" t="s">
        <v>41</v>
      </c>
      <c r="B72" s="232"/>
      <c r="C72" s="98"/>
      <c r="D72" s="98"/>
      <c r="E72" s="114"/>
      <c r="F72" s="52"/>
      <c r="G72" s="114"/>
      <c r="H72" s="52"/>
      <c r="I72" s="52">
        <v>0</v>
      </c>
      <c r="J72" s="52">
        <v>0</v>
      </c>
      <c r="K72" s="52">
        <v>0</v>
      </c>
    </row>
    <row r="73" spans="1:12" ht="15" customHeight="1" x14ac:dyDescent="0.5">
      <c r="A73" s="317" t="s">
        <v>42</v>
      </c>
      <c r="B73" s="316"/>
      <c r="C73" s="240"/>
      <c r="D73" s="240"/>
      <c r="E73" s="121" t="s">
        <v>67</v>
      </c>
      <c r="F73" s="63" t="s">
        <v>67</v>
      </c>
      <c r="G73" s="121" t="s">
        <v>67</v>
      </c>
      <c r="H73" s="256" t="s">
        <v>67</v>
      </c>
      <c r="I73" s="281">
        <f>SUM(I69:I72)</f>
        <v>0.18700000000000117</v>
      </c>
      <c r="J73" s="281">
        <f>SUM(J69:J72)</f>
        <v>-8.7510000000000012</v>
      </c>
      <c r="K73" s="281">
        <f>SUM(K69:K72)</f>
        <v>-2.302</v>
      </c>
    </row>
    <row r="74" spans="1:12" ht="15" customHeight="1" x14ac:dyDescent="0.5">
      <c r="A74" s="234" t="s">
        <v>43</v>
      </c>
      <c r="B74" s="234"/>
      <c r="C74" s="110"/>
      <c r="D74" s="110"/>
      <c r="E74" s="120" t="s">
        <v>67</v>
      </c>
      <c r="F74" s="43" t="s">
        <v>67</v>
      </c>
      <c r="G74" s="112" t="s">
        <v>67</v>
      </c>
      <c r="H74" s="44" t="s">
        <v>67</v>
      </c>
      <c r="I74" s="45">
        <f>SUM(I73+I68)</f>
        <v>21.32099999999997</v>
      </c>
      <c r="J74" s="45">
        <f>SUM(J73+J68)</f>
        <v>-3.1869999999999923</v>
      </c>
      <c r="K74" s="45">
        <f>SUM(K73+K68)</f>
        <v>16.086000000000027</v>
      </c>
    </row>
    <row r="75" spans="1:12" ht="15" customHeight="1" x14ac:dyDescent="0.5">
      <c r="A75" s="232" t="s">
        <v>234</v>
      </c>
      <c r="B75" s="232"/>
      <c r="C75" s="98"/>
      <c r="D75" s="98"/>
      <c r="E75" s="114"/>
      <c r="F75" s="52"/>
      <c r="G75" s="114"/>
      <c r="H75" s="52">
        <v>1.3</v>
      </c>
      <c r="I75" s="52">
        <v>0</v>
      </c>
      <c r="J75" s="52">
        <v>0</v>
      </c>
      <c r="K75" s="52">
        <v>0</v>
      </c>
      <c r="L75" s="286"/>
    </row>
    <row r="76" spans="1:12" ht="15" customHeight="1" x14ac:dyDescent="0.5">
      <c r="A76" s="293" t="s">
        <v>235</v>
      </c>
      <c r="B76" s="237"/>
      <c r="C76" s="110"/>
      <c r="D76" s="110"/>
      <c r="E76" s="120" t="s">
        <v>67</v>
      </c>
      <c r="F76" s="43" t="s">
        <v>67</v>
      </c>
      <c r="G76" s="112" t="s">
        <v>67</v>
      </c>
      <c r="H76" s="44" t="s">
        <v>67</v>
      </c>
      <c r="I76" s="45">
        <f>SUM(I74:I75)</f>
        <v>21.32099999999997</v>
      </c>
      <c r="J76" s="45">
        <f>SUM(J74:J75)</f>
        <v>-3.1869999999999923</v>
      </c>
      <c r="K76" s="45">
        <f>SUM(K74:K75)</f>
        <v>16.086000000000027</v>
      </c>
    </row>
    <row r="77" spans="1:12" ht="15.95" x14ac:dyDescent="0.5">
      <c r="A77" s="221"/>
      <c r="B77" s="110"/>
      <c r="C77" s="110"/>
      <c r="D77" s="110"/>
      <c r="E77" s="111"/>
      <c r="F77" s="111"/>
      <c r="G77" s="111"/>
      <c r="H77" s="111"/>
      <c r="I77" s="111"/>
      <c r="J77" s="111"/>
      <c r="K77" s="111"/>
    </row>
    <row r="78" spans="1:12" ht="15.95" x14ac:dyDescent="0.5">
      <c r="A78" s="108"/>
      <c r="B78" s="99"/>
      <c r="C78" s="101"/>
      <c r="D78" s="101"/>
      <c r="E78" s="102">
        <v>2015</v>
      </c>
      <c r="F78" s="102">
        <v>2014</v>
      </c>
      <c r="G78" s="102">
        <v>2015</v>
      </c>
      <c r="H78" s="102">
        <v>2014</v>
      </c>
      <c r="I78" s="102">
        <v>2013</v>
      </c>
      <c r="J78" s="102">
        <v>2012</v>
      </c>
      <c r="K78" s="102">
        <v>2011</v>
      </c>
    </row>
    <row r="79" spans="1:12" ht="16.5" x14ac:dyDescent="0.35">
      <c r="A79" s="103"/>
      <c r="B79" s="103"/>
      <c r="C79" s="101"/>
      <c r="D79" s="101"/>
      <c r="E79" s="102" t="s">
        <v>201</v>
      </c>
      <c r="F79" s="102" t="s">
        <v>201</v>
      </c>
      <c r="G79" s="105">
        <v>0</v>
      </c>
      <c r="H79" s="102"/>
      <c r="I79" s="102"/>
      <c r="J79" s="102"/>
      <c r="K79" s="102"/>
    </row>
    <row r="80" spans="1:12" ht="16.5" x14ac:dyDescent="0.35">
      <c r="A80" s="100" t="s">
        <v>204</v>
      </c>
      <c r="B80" s="106"/>
      <c r="C80" s="100"/>
      <c r="D80" s="100"/>
      <c r="E80" s="104"/>
      <c r="F80" s="104"/>
      <c r="G80" s="104"/>
      <c r="H80" s="104"/>
      <c r="I80" s="104"/>
      <c r="J80" s="104"/>
      <c r="K80" s="104"/>
    </row>
    <row r="81" spans="1:11" ht="1.5" customHeight="1" x14ac:dyDescent="0.35">
      <c r="A81" s="221" t="s">
        <v>46</v>
      </c>
      <c r="B81" s="97"/>
      <c r="C81" s="97"/>
      <c r="D81" s="97"/>
      <c r="E81" s="97"/>
      <c r="F81" s="97"/>
      <c r="G81" s="97"/>
      <c r="H81" s="97"/>
      <c r="I81" s="97"/>
      <c r="J81" s="97"/>
      <c r="K81" s="97"/>
    </row>
    <row r="82" spans="1:11" ht="15" customHeight="1" x14ac:dyDescent="0.35">
      <c r="A82" s="257" t="s">
        <v>44</v>
      </c>
      <c r="B82" s="231"/>
      <c r="C82" s="222"/>
      <c r="D82" s="222"/>
      <c r="E82" s="116">
        <v>6.3436274122634213</v>
      </c>
      <c r="F82" s="90">
        <v>19.949708143831081</v>
      </c>
      <c r="G82" s="116">
        <v>4.7499304610479225</v>
      </c>
      <c r="H82" s="90">
        <v>13.772368080092795</v>
      </c>
      <c r="I82" s="90">
        <v>12.409628887852167</v>
      </c>
      <c r="J82" s="90">
        <v>12.221183862565367</v>
      </c>
      <c r="K82" s="90">
        <v>12.154581225407547</v>
      </c>
    </row>
    <row r="83" spans="1:11" ht="15" customHeight="1" x14ac:dyDescent="0.35">
      <c r="A83" s="221" t="s">
        <v>228</v>
      </c>
      <c r="B83" s="231"/>
      <c r="C83" s="222"/>
      <c r="D83" s="222"/>
      <c r="E83" s="116">
        <v>6.4831635205223712</v>
      </c>
      <c r="F83" s="90">
        <v>12.090016975770933</v>
      </c>
      <c r="G83" s="116">
        <v>7.8232721203873341</v>
      </c>
      <c r="H83" s="90">
        <v>12.965918420230516</v>
      </c>
      <c r="I83" s="90">
        <v>12.409628887852167</v>
      </c>
      <c r="J83" s="90">
        <v>12.221183862565367</v>
      </c>
      <c r="K83" s="90">
        <v>12.154581225407547</v>
      </c>
    </row>
    <row r="84" spans="1:11" ht="15" customHeight="1" x14ac:dyDescent="0.35">
      <c r="A84" s="221" t="s">
        <v>45</v>
      </c>
      <c r="B84" s="231"/>
      <c r="C84" s="222"/>
      <c r="D84" s="222"/>
      <c r="E84" s="116">
        <v>6.3482347365927296</v>
      </c>
      <c r="F84" s="90">
        <v>19.69552547727335</v>
      </c>
      <c r="G84" s="116">
        <v>4.6364279567122377</v>
      </c>
      <c r="H84" s="90">
        <v>13.414914717343022</v>
      </c>
      <c r="I84" s="90">
        <v>12.018577893732788</v>
      </c>
      <c r="J84" s="90">
        <v>11.765852106655009</v>
      </c>
      <c r="K84" s="90">
        <v>11.40697020798202</v>
      </c>
    </row>
    <row r="85" spans="1:11" ht="15" customHeight="1" x14ac:dyDescent="0.35">
      <c r="A85" s="221" t="s">
        <v>46</v>
      </c>
      <c r="B85" s="231"/>
      <c r="C85" s="229"/>
      <c r="D85" s="229"/>
      <c r="E85" s="123" t="s">
        <v>67</v>
      </c>
      <c r="F85" s="76" t="s">
        <v>67</v>
      </c>
      <c r="G85" s="116" t="s">
        <v>67</v>
      </c>
      <c r="H85" s="90" t="s">
        <v>67</v>
      </c>
      <c r="I85" s="90">
        <v>75.821915640920196</v>
      </c>
      <c r="J85" s="90">
        <v>62.945110217768253</v>
      </c>
      <c r="K85" s="90" t="s">
        <v>67</v>
      </c>
    </row>
    <row r="86" spans="1:11" ht="15" customHeight="1" x14ac:dyDescent="0.35">
      <c r="A86" s="221" t="s">
        <v>47</v>
      </c>
      <c r="B86" s="231"/>
      <c r="C86" s="229"/>
      <c r="D86" s="229"/>
      <c r="E86" s="123" t="s">
        <v>67</v>
      </c>
      <c r="F86" s="76" t="s">
        <v>67</v>
      </c>
      <c r="G86" s="116" t="s">
        <v>67</v>
      </c>
      <c r="H86" s="90" t="s">
        <v>67</v>
      </c>
      <c r="I86" s="90">
        <v>66.505588871372851</v>
      </c>
      <c r="J86" s="90">
        <v>77.437667241853632</v>
      </c>
      <c r="K86" s="90" t="s">
        <v>67</v>
      </c>
    </row>
    <row r="87" spans="1:11" ht="15" customHeight="1" x14ac:dyDescent="0.35">
      <c r="A87" s="221" t="s">
        <v>48</v>
      </c>
      <c r="B87" s="231"/>
      <c r="C87" s="222"/>
      <c r="D87" s="222"/>
      <c r="E87" s="124" t="s">
        <v>67</v>
      </c>
      <c r="F87" s="78" t="s">
        <v>67</v>
      </c>
      <c r="G87" s="113" t="s">
        <v>67</v>
      </c>
      <c r="H87" s="48" t="s">
        <v>67</v>
      </c>
      <c r="I87" s="48">
        <v>23.417127823137942</v>
      </c>
      <c r="J87" s="48">
        <v>28.845196005584988</v>
      </c>
      <c r="K87" s="48">
        <v>29.439146353317287</v>
      </c>
    </row>
    <row r="88" spans="1:11" ht="15" customHeight="1" x14ac:dyDescent="0.35">
      <c r="A88" s="221" t="s">
        <v>49</v>
      </c>
      <c r="B88" s="231"/>
      <c r="C88" s="222"/>
      <c r="D88" s="222"/>
      <c r="E88" s="125" t="s">
        <v>67</v>
      </c>
      <c r="F88" s="80" t="s">
        <v>67</v>
      </c>
      <c r="G88" s="113">
        <v>41.435999999999993</v>
      </c>
      <c r="H88" s="48" t="s">
        <v>67</v>
      </c>
      <c r="I88" s="48">
        <v>8.3250000000000028</v>
      </c>
      <c r="J88" s="48">
        <v>-11.143999999999998</v>
      </c>
      <c r="K88" s="48">
        <v>-13.043000000000001</v>
      </c>
    </row>
    <row r="89" spans="1:11" ht="15" customHeight="1" x14ac:dyDescent="0.35">
      <c r="A89" s="221" t="s">
        <v>50</v>
      </c>
      <c r="B89" s="231"/>
      <c r="C89" s="94"/>
      <c r="D89" s="94"/>
      <c r="E89" s="126" t="s">
        <v>67</v>
      </c>
      <c r="F89" s="82" t="s">
        <v>67</v>
      </c>
      <c r="G89" s="116">
        <v>0.15607522125964718</v>
      </c>
      <c r="H89" s="90" t="s">
        <v>67</v>
      </c>
      <c r="I89" s="90">
        <v>0.9639242456564513</v>
      </c>
      <c r="J89" s="90">
        <v>0.22787103348713442</v>
      </c>
      <c r="K89" s="90">
        <v>0.34261501210653694</v>
      </c>
    </row>
    <row r="90" spans="1:11" ht="15" customHeight="1" x14ac:dyDescent="0.35">
      <c r="A90" s="223" t="s">
        <v>51</v>
      </c>
      <c r="B90" s="232"/>
      <c r="C90" s="98"/>
      <c r="D90" s="98"/>
      <c r="E90" s="127" t="s">
        <v>67</v>
      </c>
      <c r="F90" s="84" t="s">
        <v>67</v>
      </c>
      <c r="G90" s="128">
        <v>706</v>
      </c>
      <c r="H90" s="48">
        <v>637</v>
      </c>
      <c r="I90" s="48">
        <v>573</v>
      </c>
      <c r="J90" s="48">
        <v>396</v>
      </c>
      <c r="K90" s="48">
        <v>287</v>
      </c>
    </row>
    <row r="91" spans="1:11" ht="16.5" x14ac:dyDescent="0.35">
      <c r="A91" s="225" t="s">
        <v>269</v>
      </c>
      <c r="B91" s="96"/>
      <c r="C91" s="96"/>
      <c r="D91" s="96"/>
      <c r="E91" s="96"/>
      <c r="F91" s="96"/>
      <c r="G91" s="96"/>
      <c r="H91" s="96"/>
      <c r="I91" s="96"/>
      <c r="J91" s="96"/>
      <c r="K91" s="96"/>
    </row>
    <row r="92" spans="1:11" ht="16.5" x14ac:dyDescent="0.35">
      <c r="A92" s="225" t="s">
        <v>304</v>
      </c>
      <c r="B92" s="241"/>
      <c r="C92" s="241"/>
      <c r="D92" s="241"/>
      <c r="E92" s="241"/>
      <c r="F92" s="241"/>
      <c r="G92" s="241"/>
      <c r="H92" s="241"/>
      <c r="I92" s="241"/>
      <c r="J92" s="241"/>
      <c r="K92" s="241"/>
    </row>
    <row r="93" spans="1:11" ht="16.5" x14ac:dyDescent="0.35">
      <c r="A93" s="225"/>
      <c r="B93" s="241"/>
      <c r="C93" s="241"/>
      <c r="D93" s="241"/>
      <c r="E93" s="241"/>
      <c r="F93" s="241"/>
      <c r="G93" s="241"/>
      <c r="H93" s="241"/>
      <c r="I93" s="241"/>
      <c r="J93" s="241"/>
      <c r="K93" s="241"/>
    </row>
    <row r="94" spans="1:11" ht="16.5" x14ac:dyDescent="0.35">
      <c r="A94" s="242"/>
      <c r="B94" s="242"/>
      <c r="C94" s="242"/>
      <c r="D94" s="242"/>
      <c r="E94" s="242"/>
      <c r="F94" s="242"/>
      <c r="G94" s="242"/>
      <c r="H94" s="242"/>
      <c r="I94" s="242"/>
      <c r="J94" s="242"/>
      <c r="K94" s="242"/>
    </row>
    <row r="95" spans="1:11" x14ac:dyDescent="0.25">
      <c r="A95" s="243"/>
      <c r="B95" s="243"/>
      <c r="C95" s="243"/>
      <c r="D95" s="243"/>
      <c r="E95" s="243"/>
      <c r="F95" s="243"/>
      <c r="G95" s="243"/>
      <c r="H95" s="243"/>
      <c r="I95" s="243"/>
      <c r="J95" s="243"/>
      <c r="K95" s="243"/>
    </row>
    <row r="96" spans="1:11" x14ac:dyDescent="0.25">
      <c r="A96" s="243"/>
      <c r="B96" s="243"/>
      <c r="C96" s="243"/>
      <c r="D96" s="243"/>
      <c r="E96" s="243"/>
      <c r="F96" s="243"/>
      <c r="G96" s="243"/>
      <c r="H96" s="243"/>
      <c r="I96" s="243"/>
      <c r="J96" s="243"/>
      <c r="K96" s="243"/>
    </row>
    <row r="97" spans="1:11" x14ac:dyDescent="0.25">
      <c r="A97" s="243"/>
      <c r="B97" s="243"/>
      <c r="C97" s="243"/>
      <c r="D97" s="243"/>
      <c r="E97" s="243"/>
      <c r="F97" s="243"/>
      <c r="G97" s="243"/>
      <c r="H97" s="243"/>
      <c r="I97" s="243"/>
      <c r="J97" s="243"/>
      <c r="K97" s="243"/>
    </row>
    <row r="98" spans="1:11" x14ac:dyDescent="0.25">
      <c r="A98" s="243"/>
      <c r="B98" s="243"/>
      <c r="C98" s="243"/>
      <c r="D98" s="243"/>
      <c r="E98" s="243"/>
      <c r="F98" s="243"/>
      <c r="G98" s="243"/>
      <c r="H98" s="243"/>
      <c r="I98" s="243"/>
      <c r="J98" s="243"/>
      <c r="K98" s="243"/>
    </row>
    <row r="99" spans="1:11" x14ac:dyDescent="0.25">
      <c r="A99" s="243"/>
      <c r="B99" s="243"/>
      <c r="C99" s="243"/>
      <c r="D99" s="243"/>
      <c r="E99" s="243"/>
      <c r="F99" s="243"/>
      <c r="G99" s="243"/>
      <c r="H99" s="243"/>
      <c r="I99" s="243"/>
      <c r="J99" s="243"/>
      <c r="K99" s="243"/>
    </row>
    <row r="100" spans="1:11" x14ac:dyDescent="0.25">
      <c r="A100" s="213"/>
      <c r="B100" s="213"/>
      <c r="C100" s="213"/>
      <c r="D100" s="213"/>
      <c r="E100" s="213"/>
      <c r="F100" s="213"/>
      <c r="G100" s="213"/>
      <c r="H100" s="213"/>
      <c r="I100" s="213"/>
      <c r="J100" s="213"/>
      <c r="K100" s="213"/>
    </row>
    <row r="101" spans="1:11" x14ac:dyDescent="0.25">
      <c r="A101" s="213"/>
      <c r="B101" s="213"/>
      <c r="C101" s="213"/>
      <c r="D101" s="213"/>
      <c r="E101" s="213"/>
      <c r="F101" s="213"/>
      <c r="G101" s="213"/>
      <c r="H101" s="213"/>
      <c r="I101" s="213"/>
      <c r="J101" s="213"/>
      <c r="K101" s="213"/>
    </row>
    <row r="102" spans="1:11" x14ac:dyDescent="0.25">
      <c r="A102" s="213"/>
      <c r="B102" s="213"/>
      <c r="C102" s="213"/>
      <c r="D102" s="213"/>
      <c r="E102" s="213"/>
      <c r="F102" s="213"/>
      <c r="G102" s="213"/>
      <c r="H102" s="213"/>
      <c r="I102" s="213"/>
      <c r="J102" s="213"/>
      <c r="K102" s="213"/>
    </row>
    <row r="103" spans="1:11" x14ac:dyDescent="0.25">
      <c r="A103" s="213"/>
      <c r="B103" s="213"/>
      <c r="C103" s="213"/>
      <c r="D103" s="213"/>
      <c r="E103" s="213"/>
      <c r="F103" s="213"/>
      <c r="G103" s="213"/>
      <c r="H103" s="213"/>
      <c r="I103" s="213"/>
      <c r="J103" s="213"/>
      <c r="K103" s="213"/>
    </row>
    <row r="104" spans="1:11" x14ac:dyDescent="0.25">
      <c r="A104" s="213"/>
      <c r="B104" s="213"/>
      <c r="C104" s="213"/>
      <c r="D104" s="213"/>
      <c r="E104" s="213"/>
      <c r="F104" s="213"/>
      <c r="G104" s="213"/>
      <c r="H104" s="213"/>
      <c r="I104" s="213"/>
      <c r="J104" s="213"/>
      <c r="K104" s="213"/>
    </row>
    <row r="105" spans="1:11" x14ac:dyDescent="0.25">
      <c r="A105" s="213"/>
      <c r="B105" s="213"/>
      <c r="C105" s="213"/>
      <c r="D105" s="213"/>
      <c r="E105" s="213"/>
      <c r="F105" s="213"/>
      <c r="G105" s="213"/>
      <c r="H105" s="213"/>
      <c r="I105" s="213"/>
      <c r="J105" s="213"/>
      <c r="K105" s="213"/>
    </row>
    <row r="106" spans="1:11" x14ac:dyDescent="0.25">
      <c r="A106" s="213"/>
      <c r="B106" s="213"/>
      <c r="C106" s="213"/>
      <c r="D106" s="213"/>
      <c r="E106" s="213"/>
      <c r="F106" s="213"/>
      <c r="G106" s="213"/>
      <c r="H106" s="213"/>
      <c r="I106" s="213"/>
      <c r="J106" s="213"/>
      <c r="K106" s="213"/>
    </row>
    <row r="107" spans="1:11" x14ac:dyDescent="0.25">
      <c r="A107" s="213"/>
      <c r="B107" s="213"/>
      <c r="C107" s="213"/>
      <c r="D107" s="213"/>
      <c r="E107" s="213"/>
      <c r="F107" s="213"/>
      <c r="G107" s="213"/>
      <c r="H107" s="213"/>
      <c r="I107" s="213"/>
      <c r="J107" s="213"/>
      <c r="K107" s="213"/>
    </row>
    <row r="108" spans="1:11" x14ac:dyDescent="0.25">
      <c r="A108" s="213"/>
      <c r="B108" s="213"/>
      <c r="C108" s="213"/>
      <c r="D108" s="213"/>
      <c r="E108" s="213"/>
      <c r="F108" s="213"/>
      <c r="G108" s="213"/>
      <c r="H108" s="213"/>
      <c r="I108" s="213"/>
      <c r="J108" s="213"/>
      <c r="K108" s="213"/>
    </row>
    <row r="109" spans="1:11" x14ac:dyDescent="0.25">
      <c r="A109" s="213"/>
      <c r="B109" s="213"/>
      <c r="C109" s="213"/>
      <c r="D109" s="213"/>
      <c r="E109" s="213"/>
      <c r="F109" s="213"/>
      <c r="G109" s="213"/>
      <c r="H109" s="213"/>
      <c r="I109" s="213"/>
      <c r="J109" s="213"/>
      <c r="K109" s="213"/>
    </row>
    <row r="110" spans="1:11" x14ac:dyDescent="0.25">
      <c r="A110" s="213"/>
      <c r="B110" s="213"/>
      <c r="C110" s="213"/>
      <c r="D110" s="213"/>
      <c r="E110" s="213"/>
      <c r="F110" s="213"/>
      <c r="G110" s="213"/>
      <c r="H110" s="213"/>
      <c r="I110" s="213"/>
      <c r="J110" s="213"/>
      <c r="K110" s="213"/>
    </row>
    <row r="111" spans="1:11" x14ac:dyDescent="0.25">
      <c r="A111" s="213"/>
      <c r="B111" s="213"/>
      <c r="C111" s="213"/>
      <c r="D111" s="213"/>
      <c r="E111" s="213"/>
      <c r="F111" s="213"/>
      <c r="G111" s="213"/>
      <c r="H111" s="213"/>
      <c r="I111" s="213"/>
      <c r="J111" s="213"/>
      <c r="K111" s="213"/>
    </row>
    <row r="112" spans="1:11" x14ac:dyDescent="0.25">
      <c r="A112" s="213"/>
      <c r="B112" s="213"/>
      <c r="C112" s="213"/>
      <c r="D112" s="213"/>
      <c r="E112" s="213"/>
      <c r="F112" s="213"/>
      <c r="G112" s="213"/>
      <c r="H112" s="213"/>
      <c r="I112" s="213"/>
      <c r="J112" s="213"/>
      <c r="K112" s="213"/>
    </row>
  </sheetData>
  <mergeCells count="2">
    <mergeCell ref="A1:K1"/>
    <mergeCell ref="A73:B73"/>
  </mergeCells>
  <pageMargins left="0.7" right="0.7" top="0.75" bottom="0.75" header="0.3" footer="0.3"/>
  <pageSetup paperSize="9" scale="53" orientation="portrait" r:id="rId1"/>
  <rowBreaks count="1" manualBreakCount="1">
    <brk id="93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2:L154"/>
  <sheetViews>
    <sheetView showGridLines="0" topLeftCell="A98" zoomScaleNormal="100" zoomScaleSheetLayoutView="100" workbookViewId="0"/>
  </sheetViews>
  <sheetFormatPr defaultColWidth="9.140625" defaultRowHeight="15" outlineLevelRow="1" x14ac:dyDescent="0.25"/>
  <cols>
    <col min="1" max="1" width="9.140625" style="18"/>
    <col min="2" max="2" width="5.28515625" style="18" customWidth="1"/>
    <col min="3" max="3" width="24.28515625" style="18" customWidth="1"/>
    <col min="4" max="4" width="6.5703125" style="150" customWidth="1"/>
    <col min="5" max="5" width="3.5703125" style="18" customWidth="1"/>
    <col min="6" max="6" width="7.5703125" style="18" customWidth="1"/>
    <col min="7" max="7" width="60.28515625" style="18" customWidth="1"/>
    <col min="8" max="8" width="5.28515625" style="18" customWidth="1"/>
    <col min="9" max="9" width="9.140625" style="18"/>
    <col min="10" max="10" width="47" style="18" customWidth="1"/>
    <col min="11" max="16384" width="9.140625" style="18"/>
  </cols>
  <sheetData>
    <row r="2" spans="3:7" ht="14.45" hidden="1" outlineLevel="1" x14ac:dyDescent="0.35"/>
    <row r="3" spans="3:7" ht="18.600000000000001" hidden="1" outlineLevel="1" x14ac:dyDescent="0.45">
      <c r="C3" s="19" t="s">
        <v>54</v>
      </c>
      <c r="G3"/>
    </row>
    <row r="4" spans="3:7" ht="43.5" hidden="1" outlineLevel="1" x14ac:dyDescent="0.35">
      <c r="C4" s="171" t="s">
        <v>55</v>
      </c>
      <c r="G4"/>
    </row>
    <row r="5" spans="3:7" ht="57.95" hidden="1" outlineLevel="1" x14ac:dyDescent="0.35">
      <c r="C5" s="171" t="s">
        <v>57</v>
      </c>
      <c r="G5"/>
    </row>
    <row r="6" spans="3:7" ht="29.1" hidden="1" outlineLevel="1" x14ac:dyDescent="0.35">
      <c r="C6" s="172" t="s">
        <v>58</v>
      </c>
      <c r="G6"/>
    </row>
    <row r="7" spans="3:7" ht="14.45" hidden="1" outlineLevel="1" x14ac:dyDescent="0.35">
      <c r="C7" s="171"/>
      <c r="G7"/>
    </row>
    <row r="8" spans="3:7" ht="14.45" hidden="1" outlineLevel="1" x14ac:dyDescent="0.35">
      <c r="C8" s="173" t="s">
        <v>59</v>
      </c>
      <c r="G8"/>
    </row>
    <row r="9" spans="3:7" ht="57.95" hidden="1" outlineLevel="1" x14ac:dyDescent="0.35">
      <c r="C9" s="172" t="s">
        <v>294</v>
      </c>
      <c r="G9"/>
    </row>
    <row r="10" spans="3:7" ht="29.1" hidden="1" outlineLevel="1" x14ac:dyDescent="0.35">
      <c r="C10" s="172" t="s">
        <v>60</v>
      </c>
      <c r="G10"/>
    </row>
    <row r="11" spans="3:7" ht="43.5" hidden="1" outlineLevel="1" x14ac:dyDescent="0.35">
      <c r="C11" s="172" t="s">
        <v>295</v>
      </c>
      <c r="G11"/>
    </row>
    <row r="12" spans="3:7" ht="43.5" hidden="1" outlineLevel="1" x14ac:dyDescent="0.35">
      <c r="C12" s="172" t="s">
        <v>296</v>
      </c>
      <c r="G12"/>
    </row>
    <row r="13" spans="3:7" ht="29.1" hidden="1" outlineLevel="1" x14ac:dyDescent="0.35">
      <c r="C13" s="172" t="s">
        <v>65</v>
      </c>
      <c r="G13"/>
    </row>
    <row r="14" spans="3:7" ht="43.5" hidden="1" outlineLevel="1" x14ac:dyDescent="0.35">
      <c r="C14" s="172" t="s">
        <v>297</v>
      </c>
      <c r="G14"/>
    </row>
    <row r="15" spans="3:7" ht="43.5" hidden="1" outlineLevel="1" x14ac:dyDescent="0.35">
      <c r="C15" s="172" t="s">
        <v>61</v>
      </c>
      <c r="G15"/>
    </row>
    <row r="16" spans="3:7" ht="57.95" hidden="1" outlineLevel="1" x14ac:dyDescent="0.35">
      <c r="C16" s="172" t="s">
        <v>66</v>
      </c>
      <c r="G16"/>
    </row>
    <row r="17" spans="3:7" ht="43.5" hidden="1" outlineLevel="1" x14ac:dyDescent="0.35">
      <c r="C17" s="171" t="s">
        <v>64</v>
      </c>
      <c r="G17" s="23"/>
    </row>
    <row r="18" spans="3:7" ht="43.5" hidden="1" outlineLevel="1" x14ac:dyDescent="0.35">
      <c r="C18" s="172" t="s">
        <v>62</v>
      </c>
      <c r="G18" s="23"/>
    </row>
    <row r="19" spans="3:7" ht="57.95" hidden="1" outlineLevel="1" x14ac:dyDescent="0.35">
      <c r="C19" s="172" t="s">
        <v>63</v>
      </c>
      <c r="G19" s="23"/>
    </row>
    <row r="20" spans="3:7" ht="72.599999999999994" hidden="1" outlineLevel="1" x14ac:dyDescent="0.35">
      <c r="C20" s="171" t="s">
        <v>298</v>
      </c>
      <c r="G20" s="23"/>
    </row>
    <row r="21" spans="3:7" ht="43.5" hidden="1" outlineLevel="1" x14ac:dyDescent="0.35">
      <c r="C21" s="172" t="s">
        <v>299</v>
      </c>
      <c r="G21" s="23"/>
    </row>
    <row r="22" spans="3:7" ht="166.5" hidden="1" outlineLevel="1" x14ac:dyDescent="0.45">
      <c r="C22" s="174" t="s">
        <v>300</v>
      </c>
    </row>
    <row r="23" spans="3:7" ht="29.1" hidden="1" outlineLevel="1" x14ac:dyDescent="0.35">
      <c r="C23" s="172" t="s">
        <v>301</v>
      </c>
    </row>
    <row r="24" spans="3:7" ht="14.45" hidden="1" outlineLevel="1" x14ac:dyDescent="0.35">
      <c r="C24" s="172" t="s">
        <v>133</v>
      </c>
    </row>
    <row r="25" spans="3:7" ht="72.599999999999994" hidden="1" outlineLevel="1" x14ac:dyDescent="0.35">
      <c r="C25" s="172" t="s">
        <v>134</v>
      </c>
    </row>
    <row r="26" spans="3:7" ht="29.1" hidden="1" outlineLevel="1" x14ac:dyDescent="0.35">
      <c r="C26" s="172" t="s">
        <v>135</v>
      </c>
    </row>
    <row r="27" spans="3:7" ht="14.45" hidden="1" outlineLevel="1" x14ac:dyDescent="0.35">
      <c r="C27" s="172"/>
    </row>
    <row r="28" spans="3:7" ht="14.45" hidden="1" outlineLevel="1" x14ac:dyDescent="0.35">
      <c r="C28" s="172"/>
    </row>
    <row r="29" spans="3:7" ht="14.45" hidden="1" outlineLevel="1" x14ac:dyDescent="0.35">
      <c r="C29" s="24"/>
    </row>
    <row r="30" spans="3:7" ht="14.45" hidden="1" outlineLevel="1" x14ac:dyDescent="0.35"/>
    <row r="31" spans="3:7" ht="14.45" hidden="1" outlineLevel="1" x14ac:dyDescent="0.35"/>
    <row r="32" spans="3:7" ht="14.45" collapsed="1" x14ac:dyDescent="0.35"/>
    <row r="34" spans="3:10" ht="21" x14ac:dyDescent="0.35">
      <c r="C34" s="313" t="s">
        <v>53</v>
      </c>
      <c r="D34" s="313"/>
      <c r="E34" s="313"/>
      <c r="F34" s="313"/>
      <c r="G34" s="313"/>
    </row>
    <row r="35" spans="3:10" ht="14.45" x14ac:dyDescent="0.35">
      <c r="C35"/>
      <c r="D35" s="25"/>
      <c r="E35"/>
      <c r="F35"/>
      <c r="G35" t="s">
        <v>0</v>
      </c>
      <c r="J35" s="18" t="s">
        <v>74</v>
      </c>
    </row>
    <row r="36" spans="3:10" x14ac:dyDescent="0.25">
      <c r="C36" s="17"/>
      <c r="D36" s="151"/>
      <c r="E36" s="4"/>
      <c r="F36" s="4"/>
      <c r="G36" s="1" t="s">
        <v>1</v>
      </c>
      <c r="J36" s="1" t="s">
        <v>68</v>
      </c>
    </row>
    <row r="37" spans="3:10" ht="14.45" x14ac:dyDescent="0.35">
      <c r="C37" s="34"/>
      <c r="D37" s="152"/>
      <c r="E37" s="4"/>
      <c r="F37" s="4"/>
      <c r="G37" s="20"/>
      <c r="J37" s="20"/>
    </row>
    <row r="38" spans="3:10" ht="14.45" x14ac:dyDescent="0.35">
      <c r="C38" s="175" t="s">
        <v>197</v>
      </c>
      <c r="D38" s="151"/>
      <c r="E38" s="21"/>
      <c r="F38" s="21"/>
      <c r="G38" s="22"/>
      <c r="J38" s="22"/>
    </row>
    <row r="39" spans="3:10" ht="14.45" x14ac:dyDescent="0.35">
      <c r="C39"/>
      <c r="D39" s="201"/>
      <c r="E39"/>
      <c r="F39"/>
      <c r="G39" t="s">
        <v>202</v>
      </c>
      <c r="J39" t="s">
        <v>203</v>
      </c>
    </row>
    <row r="40" spans="3:10" ht="19.5" x14ac:dyDescent="0.4">
      <c r="C40" s="176" t="s">
        <v>158</v>
      </c>
      <c r="D40" s="160"/>
      <c r="E40" s="129"/>
      <c r="F40" s="130"/>
      <c r="G40" s="7" t="s">
        <v>2</v>
      </c>
      <c r="J40" s="7" t="s">
        <v>69</v>
      </c>
    </row>
    <row r="41" spans="3:10" ht="19.5" x14ac:dyDescent="0.4">
      <c r="C41" s="177" t="s">
        <v>159</v>
      </c>
      <c r="D41" s="160"/>
      <c r="E41" s="129"/>
      <c r="F41" s="131"/>
      <c r="G41" s="2" t="s">
        <v>3</v>
      </c>
      <c r="J41" s="2" t="s">
        <v>70</v>
      </c>
    </row>
    <row r="42" spans="3:10" ht="19.5" x14ac:dyDescent="0.4">
      <c r="C42" s="177" t="s">
        <v>189</v>
      </c>
      <c r="D42" s="160"/>
      <c r="E42" s="129"/>
      <c r="F42" s="131"/>
      <c r="G42" s="2" t="s">
        <v>4</v>
      </c>
      <c r="J42" s="2" t="s">
        <v>71</v>
      </c>
    </row>
    <row r="43" spans="3:10" ht="19.5" x14ac:dyDescent="0.4">
      <c r="C43" s="178" t="s">
        <v>160</v>
      </c>
      <c r="D43" s="202"/>
      <c r="E43" s="129"/>
      <c r="F43" s="131"/>
      <c r="G43" s="2" t="s">
        <v>5</v>
      </c>
      <c r="J43" s="2" t="s">
        <v>72</v>
      </c>
    </row>
    <row r="44" spans="3:10" ht="19.5" x14ac:dyDescent="0.4">
      <c r="C44" s="178" t="s">
        <v>161</v>
      </c>
      <c r="D44" s="202"/>
      <c r="E44" s="129"/>
      <c r="F44" s="131"/>
      <c r="G44" s="2" t="s">
        <v>6</v>
      </c>
      <c r="J44" s="2" t="s">
        <v>73</v>
      </c>
    </row>
    <row r="45" spans="3:10" ht="14.45" x14ac:dyDescent="0.35">
      <c r="C45" s="179" t="s">
        <v>162</v>
      </c>
      <c r="D45" s="161"/>
      <c r="G45" s="14" t="s">
        <v>7</v>
      </c>
      <c r="J45" s="14" t="s">
        <v>7</v>
      </c>
    </row>
    <row r="46" spans="3:10" ht="18.600000000000001" x14ac:dyDescent="0.55000000000000004">
      <c r="C46" s="180" t="s">
        <v>216</v>
      </c>
      <c r="D46" s="160"/>
      <c r="E46" s="129"/>
      <c r="F46" s="132"/>
      <c r="G46" s="9" t="s">
        <v>132</v>
      </c>
      <c r="J46" s="9" t="s">
        <v>131</v>
      </c>
    </row>
    <row r="47" spans="3:10" ht="18.600000000000001" x14ac:dyDescent="0.55000000000000004">
      <c r="C47" s="179" t="s">
        <v>163</v>
      </c>
      <c r="D47" s="161"/>
      <c r="E47" s="129"/>
      <c r="F47" s="133"/>
      <c r="G47" s="14" t="s">
        <v>8</v>
      </c>
      <c r="J47" s="14" t="s">
        <v>8</v>
      </c>
    </row>
    <row r="48" spans="3:10" ht="19.5" x14ac:dyDescent="0.4">
      <c r="C48" s="181" t="s">
        <v>217</v>
      </c>
      <c r="D48" s="162"/>
      <c r="E48" s="129"/>
      <c r="F48" s="132"/>
      <c r="G48" s="3" t="s">
        <v>9</v>
      </c>
      <c r="J48" s="3" t="s">
        <v>75</v>
      </c>
    </row>
    <row r="49" spans="2:10" ht="18.600000000000001" x14ac:dyDescent="0.55000000000000004">
      <c r="C49" s="182">
        <v>7711</v>
      </c>
      <c r="D49" s="152"/>
      <c r="E49" s="129"/>
      <c r="F49" s="133"/>
      <c r="G49" s="6" t="s">
        <v>10</v>
      </c>
      <c r="J49" s="6" t="s">
        <v>76</v>
      </c>
    </row>
    <row r="50" spans="2:10" ht="18.600000000000001" x14ac:dyDescent="0.55000000000000004">
      <c r="C50" s="179" t="s">
        <v>164</v>
      </c>
      <c r="D50" s="161"/>
      <c r="E50" s="129"/>
      <c r="F50" s="133"/>
      <c r="G50" s="14" t="s">
        <v>11</v>
      </c>
      <c r="J50" s="14" t="s">
        <v>11</v>
      </c>
    </row>
    <row r="51" spans="2:10" ht="19.5" x14ac:dyDescent="0.4">
      <c r="C51" s="177" t="s">
        <v>188</v>
      </c>
      <c r="D51" s="160"/>
      <c r="E51" s="129"/>
      <c r="F51" s="133"/>
      <c r="G51" s="7" t="s">
        <v>12</v>
      </c>
      <c r="J51" s="7" t="s">
        <v>77</v>
      </c>
    </row>
    <row r="52" spans="2:10" ht="18.600000000000001" x14ac:dyDescent="0.55000000000000004">
      <c r="C52" s="180" t="s">
        <v>208</v>
      </c>
      <c r="D52" s="160"/>
      <c r="E52" s="129"/>
      <c r="F52" s="132"/>
      <c r="G52" s="7" t="s">
        <v>13</v>
      </c>
      <c r="J52" s="7" t="s">
        <v>78</v>
      </c>
    </row>
    <row r="53" spans="2:10" ht="18.600000000000001" x14ac:dyDescent="0.55000000000000004">
      <c r="C53" s="179" t="s">
        <v>209</v>
      </c>
      <c r="D53" s="161"/>
      <c r="E53" s="129"/>
      <c r="F53" s="133"/>
      <c r="G53" s="14" t="s">
        <v>14</v>
      </c>
      <c r="J53" s="14" t="s">
        <v>14</v>
      </c>
    </row>
    <row r="54" spans="2:10" ht="18.600000000000001" x14ac:dyDescent="0.55000000000000004">
      <c r="C54" s="177" t="s">
        <v>165</v>
      </c>
      <c r="D54" s="160"/>
      <c r="E54" s="129"/>
      <c r="F54" s="134"/>
      <c r="G54" s="7" t="s">
        <v>15</v>
      </c>
      <c r="J54" s="7" t="s">
        <v>79</v>
      </c>
    </row>
    <row r="55" spans="2:10" ht="19.5" x14ac:dyDescent="0.4">
      <c r="C55" s="183">
        <v>8980</v>
      </c>
      <c r="D55" s="203"/>
      <c r="E55" s="129"/>
      <c r="F55" s="134"/>
      <c r="G55" s="15" t="s">
        <v>16</v>
      </c>
      <c r="J55" s="15" t="s">
        <v>140</v>
      </c>
    </row>
    <row r="56" spans="2:10" ht="19.5" x14ac:dyDescent="0.4">
      <c r="C56" s="184" t="s">
        <v>166</v>
      </c>
      <c r="D56" s="163"/>
      <c r="E56" s="129"/>
      <c r="F56" s="134"/>
      <c r="G56" s="16" t="s">
        <v>262</v>
      </c>
      <c r="J56" s="16" t="s">
        <v>80</v>
      </c>
    </row>
    <row r="57" spans="2:10" ht="19.5" x14ac:dyDescent="0.4">
      <c r="C57" s="177" t="s">
        <v>218</v>
      </c>
      <c r="D57" s="160"/>
      <c r="E57" s="129"/>
      <c r="F57" s="134"/>
      <c r="G57" s="7" t="s">
        <v>279</v>
      </c>
      <c r="J57" s="7" t="s">
        <v>81</v>
      </c>
    </row>
    <row r="58" spans="2:10" ht="19.5" x14ac:dyDescent="0.4">
      <c r="C58" s="185">
        <v>8975</v>
      </c>
      <c r="D58" s="152"/>
      <c r="E58" s="135"/>
      <c r="F58" s="134"/>
      <c r="G58" s="2" t="s">
        <v>274</v>
      </c>
      <c r="J58" s="7" t="s">
        <v>142</v>
      </c>
    </row>
    <row r="59" spans="2:10" ht="18.600000000000001" x14ac:dyDescent="0.55000000000000004">
      <c r="C59" s="177"/>
      <c r="D59" s="160"/>
      <c r="E59" s="129"/>
      <c r="F59" s="131"/>
      <c r="G59" s="2"/>
      <c r="J59" s="2"/>
    </row>
    <row r="60" spans="2:10" ht="19.5" x14ac:dyDescent="0.4">
      <c r="C60" s="186" t="s">
        <v>167</v>
      </c>
      <c r="D60" s="160"/>
      <c r="E60" s="129"/>
      <c r="F60" s="131"/>
      <c r="G60" s="2" t="s">
        <v>148</v>
      </c>
      <c r="J60" s="2" t="s">
        <v>146</v>
      </c>
    </row>
    <row r="61" spans="2:10" ht="18.600000000000001" x14ac:dyDescent="0.55000000000000004">
      <c r="C61" s="187" t="s">
        <v>168</v>
      </c>
      <c r="D61" s="160"/>
      <c r="E61" s="129"/>
      <c r="F61" s="134"/>
      <c r="G61" s="13" t="s">
        <v>273</v>
      </c>
      <c r="J61" s="13" t="s">
        <v>147</v>
      </c>
    </row>
    <row r="62" spans="2:10" ht="18.600000000000001" x14ac:dyDescent="0.55000000000000004">
      <c r="C62" s="177"/>
      <c r="D62" s="160"/>
      <c r="E62" s="136"/>
      <c r="F62" s="134"/>
      <c r="G62" s="2"/>
      <c r="J62" s="2"/>
    </row>
    <row r="63" spans="2:10" ht="19.5" x14ac:dyDescent="0.4">
      <c r="B63" s="311" t="s">
        <v>282</v>
      </c>
      <c r="C63" s="312">
        <v>3023</v>
      </c>
      <c r="D63" s="164"/>
      <c r="E63" s="136"/>
      <c r="F63" s="132"/>
      <c r="G63" s="1" t="s">
        <v>259</v>
      </c>
      <c r="J63" s="1" t="s">
        <v>139</v>
      </c>
    </row>
    <row r="64" spans="2:10" ht="18.600000000000001" x14ac:dyDescent="0.55000000000000004">
      <c r="B64" s="311" t="s">
        <v>282</v>
      </c>
      <c r="C64" s="312">
        <v>3025</v>
      </c>
      <c r="D64" s="164"/>
      <c r="E64" s="137"/>
      <c r="F64" s="131"/>
      <c r="G64" s="20"/>
      <c r="J64" s="20"/>
    </row>
    <row r="65" spans="3:10" ht="18.600000000000001" x14ac:dyDescent="0.55000000000000004">
      <c r="C65" s="189"/>
      <c r="D65" s="165"/>
      <c r="E65" s="138"/>
      <c r="F65" s="139"/>
      <c r="G65" s="22"/>
      <c r="J65" s="22"/>
    </row>
    <row r="66" spans="3:10" ht="18.600000000000001" x14ac:dyDescent="0.55000000000000004">
      <c r="C66" s="177"/>
      <c r="D66" s="160"/>
      <c r="E66" s="129"/>
      <c r="F66" s="134"/>
      <c r="G66"/>
      <c r="J66"/>
    </row>
    <row r="67" spans="3:10" ht="18.600000000000001" x14ac:dyDescent="0.55000000000000004">
      <c r="C67" s="190" t="s">
        <v>302</v>
      </c>
      <c r="D67" s="166" t="s">
        <v>303</v>
      </c>
      <c r="E67" s="129"/>
      <c r="F67" s="134"/>
      <c r="G67" s="8" t="s">
        <v>17</v>
      </c>
      <c r="J67" s="8" t="s">
        <v>17</v>
      </c>
    </row>
    <row r="68" spans="3:10" ht="19.5" x14ac:dyDescent="0.4">
      <c r="C68" s="177" t="s">
        <v>215</v>
      </c>
      <c r="D68" s="160"/>
      <c r="E68" s="129"/>
      <c r="F68" s="134"/>
      <c r="G68" s="7" t="s">
        <v>18</v>
      </c>
      <c r="J68" s="7" t="s">
        <v>83</v>
      </c>
    </row>
    <row r="69" spans="3:10" ht="19.5" x14ac:dyDescent="0.4">
      <c r="C69" s="177" t="s">
        <v>169</v>
      </c>
      <c r="D69" s="160"/>
      <c r="E69" s="129"/>
      <c r="F69" s="131"/>
      <c r="G69" s="7" t="s">
        <v>272</v>
      </c>
      <c r="J69" s="7" t="s">
        <v>84</v>
      </c>
    </row>
    <row r="70" spans="3:10" ht="19.5" x14ac:dyDescent="0.4">
      <c r="C70" s="191" t="s">
        <v>170</v>
      </c>
      <c r="D70" s="204"/>
      <c r="E70" s="129"/>
      <c r="F70" s="131"/>
      <c r="G70" s="7" t="s">
        <v>19</v>
      </c>
      <c r="J70" s="7" t="s">
        <v>85</v>
      </c>
    </row>
    <row r="71" spans="3:10" ht="19.5" x14ac:dyDescent="0.4">
      <c r="C71" s="192" t="s">
        <v>190</v>
      </c>
      <c r="D71" s="205"/>
      <c r="E71" s="129"/>
      <c r="F71" s="131"/>
      <c r="G71" s="7" t="s">
        <v>20</v>
      </c>
      <c r="J71" s="7" t="s">
        <v>86</v>
      </c>
    </row>
    <row r="72" spans="3:10" ht="19.5" x14ac:dyDescent="0.4">
      <c r="C72" s="179" t="s">
        <v>171</v>
      </c>
      <c r="D72" s="161"/>
      <c r="E72" s="129"/>
      <c r="F72" s="131"/>
      <c r="G72" s="14" t="s">
        <v>21</v>
      </c>
      <c r="J72" s="14" t="s">
        <v>87</v>
      </c>
    </row>
    <row r="73" spans="3:10" ht="18.600000000000001" x14ac:dyDescent="0.55000000000000004">
      <c r="C73" s="177" t="s">
        <v>172</v>
      </c>
      <c r="D73" s="160"/>
      <c r="E73" s="129"/>
      <c r="F73" s="131"/>
      <c r="G73" s="7" t="s">
        <v>22</v>
      </c>
      <c r="J73" s="7" t="s">
        <v>88</v>
      </c>
    </row>
    <row r="74" spans="3:10" ht="19.5" x14ac:dyDescent="0.4">
      <c r="C74" s="177" t="s">
        <v>173</v>
      </c>
      <c r="D74" s="160"/>
      <c r="E74" s="129"/>
      <c r="F74" s="139"/>
      <c r="G74" s="7" t="s">
        <v>23</v>
      </c>
      <c r="J74" s="7" t="s">
        <v>89</v>
      </c>
    </row>
    <row r="75" spans="3:10" ht="19.5" x14ac:dyDescent="0.4">
      <c r="C75" s="177" t="s">
        <v>174</v>
      </c>
      <c r="D75" s="160"/>
      <c r="E75" s="129"/>
      <c r="F75" s="131"/>
      <c r="G75" s="7" t="s">
        <v>24</v>
      </c>
      <c r="J75" s="7" t="s">
        <v>90</v>
      </c>
    </row>
    <row r="76" spans="3:10" ht="19.5" x14ac:dyDescent="0.4">
      <c r="C76" s="177" t="s">
        <v>175</v>
      </c>
      <c r="D76" s="160"/>
      <c r="E76" s="129"/>
      <c r="F76" s="131"/>
      <c r="G76" s="7" t="s">
        <v>25</v>
      </c>
      <c r="J76" s="7" t="s">
        <v>91</v>
      </c>
    </row>
    <row r="77" spans="3:10" ht="19.5" x14ac:dyDescent="0.4">
      <c r="C77" s="182">
        <v>1860</v>
      </c>
      <c r="D77" s="152"/>
      <c r="E77" s="129"/>
      <c r="F77" s="131"/>
      <c r="G77" s="7" t="s">
        <v>26</v>
      </c>
      <c r="J77" s="7" t="s">
        <v>92</v>
      </c>
    </row>
    <row r="78" spans="3:10" ht="19.5" x14ac:dyDescent="0.4">
      <c r="C78" s="193" t="s">
        <v>176</v>
      </c>
      <c r="D78" s="167"/>
      <c r="E78" s="129"/>
      <c r="F78" s="131"/>
      <c r="G78" s="11" t="s">
        <v>27</v>
      </c>
      <c r="J78" s="11" t="s">
        <v>93</v>
      </c>
    </row>
    <row r="79" spans="3:10" ht="19.5" x14ac:dyDescent="0.4">
      <c r="C79" s="194" t="s">
        <v>177</v>
      </c>
      <c r="D79" s="167"/>
      <c r="E79" s="141"/>
      <c r="F79" s="131"/>
      <c r="G79" s="11" t="s">
        <v>260</v>
      </c>
      <c r="J79" s="11" t="s">
        <v>94</v>
      </c>
    </row>
    <row r="80" spans="3:10" ht="19.5" x14ac:dyDescent="0.4">
      <c r="C80" s="191" t="s">
        <v>210</v>
      </c>
      <c r="D80" s="204"/>
      <c r="E80" s="129"/>
      <c r="F80" s="139"/>
      <c r="G80" s="7" t="s">
        <v>280</v>
      </c>
      <c r="J80" s="7" t="s">
        <v>95</v>
      </c>
    </row>
    <row r="81" spans="3:10" ht="19.5" x14ac:dyDescent="0.4">
      <c r="C81" s="191" t="s">
        <v>239</v>
      </c>
      <c r="D81" s="204"/>
      <c r="E81" s="136"/>
      <c r="F81" s="139"/>
      <c r="G81" s="7" t="s">
        <v>275</v>
      </c>
      <c r="J81" s="7" t="s">
        <v>141</v>
      </c>
    </row>
    <row r="82" spans="3:10" ht="19.5" x14ac:dyDescent="0.4">
      <c r="C82" s="177" t="s">
        <v>178</v>
      </c>
      <c r="D82" s="160"/>
      <c r="E82" s="136"/>
      <c r="F82" s="131"/>
      <c r="G82" s="7" t="s">
        <v>28</v>
      </c>
      <c r="J82" s="7" t="s">
        <v>96</v>
      </c>
    </row>
    <row r="83" spans="3:10" ht="19.5" x14ac:dyDescent="0.4">
      <c r="C83" s="195" t="s">
        <v>191</v>
      </c>
      <c r="D83" s="168"/>
      <c r="E83" s="137"/>
      <c r="F83" s="139"/>
      <c r="G83" s="7" t="s">
        <v>29</v>
      </c>
      <c r="J83" s="7" t="s">
        <v>97</v>
      </c>
    </row>
    <row r="84" spans="3:10" ht="19.5" x14ac:dyDescent="0.4">
      <c r="C84" s="177" t="s">
        <v>211</v>
      </c>
      <c r="D84" s="160"/>
      <c r="E84" s="138"/>
      <c r="F84" s="131"/>
      <c r="G84" s="7" t="s">
        <v>30</v>
      </c>
      <c r="J84" s="7" t="s">
        <v>98</v>
      </c>
    </row>
    <row r="85" spans="3:10" ht="19.5" x14ac:dyDescent="0.4">
      <c r="C85" s="195" t="s">
        <v>212</v>
      </c>
      <c r="D85" s="168"/>
      <c r="E85" s="142"/>
      <c r="F85" s="131"/>
      <c r="G85" s="7" t="s">
        <v>31</v>
      </c>
      <c r="J85" s="7" t="s">
        <v>99</v>
      </c>
    </row>
    <row r="86" spans="3:10" ht="19.5" x14ac:dyDescent="0.4">
      <c r="C86" s="195" t="s">
        <v>192</v>
      </c>
      <c r="D86" s="168"/>
      <c r="E86" s="129"/>
      <c r="F86" s="139"/>
      <c r="G86" s="7" t="s">
        <v>32</v>
      </c>
      <c r="J86" s="7" t="s">
        <v>136</v>
      </c>
    </row>
    <row r="87" spans="3:10" ht="19.5" x14ac:dyDescent="0.4">
      <c r="C87" s="182">
        <v>2997</v>
      </c>
      <c r="D87" s="152"/>
      <c r="E87" s="129"/>
      <c r="F87" s="134"/>
      <c r="G87" s="7" t="s">
        <v>278</v>
      </c>
      <c r="J87" s="7" t="s">
        <v>100</v>
      </c>
    </row>
    <row r="88" spans="3:10" ht="18.600000000000001" x14ac:dyDescent="0.55000000000000004">
      <c r="C88" s="194"/>
      <c r="D88" s="167"/>
      <c r="E88" s="129"/>
      <c r="F88" s="134"/>
      <c r="G88" s="13" t="s">
        <v>261</v>
      </c>
      <c r="J88" s="13" t="s">
        <v>101</v>
      </c>
    </row>
    <row r="89" spans="3:10" ht="18.600000000000001" x14ac:dyDescent="0.55000000000000004">
      <c r="C89" s="194"/>
      <c r="D89" s="167"/>
      <c r="E89" s="129"/>
      <c r="F89" s="134"/>
      <c r="G89" s="13"/>
      <c r="J89" s="13"/>
    </row>
    <row r="90" spans="3:10" ht="19.5" x14ac:dyDescent="0.4">
      <c r="C90" s="188"/>
      <c r="D90" s="164"/>
      <c r="E90" s="142"/>
      <c r="F90" s="134"/>
      <c r="G90" s="1" t="s">
        <v>277</v>
      </c>
      <c r="J90" s="1" t="s">
        <v>138</v>
      </c>
    </row>
    <row r="91" spans="3:10" ht="18.600000000000001" x14ac:dyDescent="0.55000000000000004">
      <c r="C91" s="188"/>
      <c r="D91" s="164"/>
      <c r="E91" s="129"/>
      <c r="F91" s="134"/>
      <c r="G91" s="20"/>
      <c r="J91" s="20"/>
    </row>
    <row r="92" spans="3:10" ht="18.600000000000001" x14ac:dyDescent="0.55000000000000004">
      <c r="C92" s="189"/>
      <c r="D92" s="165"/>
      <c r="E92" s="141"/>
      <c r="F92" s="134"/>
      <c r="G92" s="22"/>
      <c r="J92" s="22"/>
    </row>
    <row r="93" spans="3:10" ht="18.600000000000001" x14ac:dyDescent="0.55000000000000004">
      <c r="C93" s="177"/>
      <c r="D93" s="160"/>
      <c r="E93" s="129"/>
      <c r="F93" s="134"/>
      <c r="G93"/>
      <c r="J93"/>
    </row>
    <row r="94" spans="3:10" ht="24.75" x14ac:dyDescent="0.4">
      <c r="C94" s="196" t="s">
        <v>179</v>
      </c>
      <c r="D94" s="206"/>
      <c r="E94" s="129"/>
      <c r="F94" s="139"/>
      <c r="G94" s="9" t="s">
        <v>33</v>
      </c>
      <c r="J94" s="9" t="s">
        <v>102</v>
      </c>
    </row>
    <row r="95" spans="3:10" ht="19.5" x14ac:dyDescent="0.4">
      <c r="C95" s="197" t="s">
        <v>180</v>
      </c>
      <c r="D95" s="207"/>
      <c r="E95" s="129"/>
      <c r="F95" s="134"/>
      <c r="G95" s="10" t="s">
        <v>34</v>
      </c>
      <c r="J95" s="10" t="s">
        <v>103</v>
      </c>
    </row>
    <row r="96" spans="3:10" ht="19.5" x14ac:dyDescent="0.4">
      <c r="C96" s="198" t="s">
        <v>181</v>
      </c>
      <c r="D96" s="169"/>
      <c r="E96" s="129"/>
      <c r="F96" s="134"/>
      <c r="G96" s="11" t="s">
        <v>35</v>
      </c>
      <c r="J96" s="11" t="s">
        <v>104</v>
      </c>
    </row>
    <row r="97" spans="1:12" ht="19.5" x14ac:dyDescent="0.4">
      <c r="C97" s="177" t="s">
        <v>193</v>
      </c>
      <c r="D97" s="160"/>
      <c r="E97" s="129"/>
      <c r="F97" s="134"/>
      <c r="G97" s="7" t="s">
        <v>270</v>
      </c>
      <c r="J97" s="7" t="s">
        <v>105</v>
      </c>
    </row>
    <row r="98" spans="1:12" ht="19.5" x14ac:dyDescent="0.4">
      <c r="C98" s="180" t="s">
        <v>194</v>
      </c>
      <c r="D98" s="160"/>
      <c r="E98" s="129"/>
      <c r="F98" s="134"/>
      <c r="G98" s="7" t="s">
        <v>271</v>
      </c>
      <c r="J98" s="7" t="s">
        <v>137</v>
      </c>
    </row>
    <row r="99" spans="1:12" ht="24.75" x14ac:dyDescent="0.4">
      <c r="C99" s="199" t="s">
        <v>182</v>
      </c>
      <c r="D99" s="170"/>
      <c r="E99" s="129"/>
      <c r="F99" s="134"/>
      <c r="G99" s="12" t="s">
        <v>276</v>
      </c>
      <c r="J99" s="12" t="s">
        <v>106</v>
      </c>
    </row>
    <row r="100" spans="1:12" ht="19.5" x14ac:dyDescent="0.4">
      <c r="C100" s="200" t="s">
        <v>195</v>
      </c>
      <c r="D100" s="208"/>
      <c r="E100" s="136"/>
      <c r="F100" s="134"/>
      <c r="G100" s="8" t="s">
        <v>36</v>
      </c>
      <c r="J100" s="8" t="s">
        <v>107</v>
      </c>
    </row>
    <row r="101" spans="1:12" ht="19.5" x14ac:dyDescent="0.4">
      <c r="C101" s="194" t="s">
        <v>183</v>
      </c>
      <c r="D101" s="167"/>
      <c r="E101" s="136"/>
      <c r="F101" s="134"/>
      <c r="G101" s="11" t="s">
        <v>37</v>
      </c>
      <c r="J101" s="11" t="s">
        <v>108</v>
      </c>
    </row>
    <row r="102" spans="1:12" ht="19.5" x14ac:dyDescent="0.25">
      <c r="C102" s="177" t="s">
        <v>184</v>
      </c>
      <c r="D102" s="160"/>
      <c r="E102" s="137"/>
      <c r="F102" s="143"/>
      <c r="G102" s="7" t="s">
        <v>38</v>
      </c>
      <c r="J102" s="7" t="s">
        <v>109</v>
      </c>
    </row>
    <row r="103" spans="1:12" ht="18.600000000000001" x14ac:dyDescent="0.5">
      <c r="C103" s="177" t="s">
        <v>185</v>
      </c>
      <c r="D103" s="160"/>
      <c r="E103" s="138"/>
      <c r="F103" s="144"/>
      <c r="G103" s="7" t="s">
        <v>39</v>
      </c>
      <c r="J103" s="7" t="s">
        <v>110</v>
      </c>
    </row>
    <row r="104" spans="1:12" ht="19.5" x14ac:dyDescent="0.4">
      <c r="C104" s="177" t="s">
        <v>205</v>
      </c>
      <c r="D104" s="160"/>
      <c r="E104" s="129"/>
      <c r="F104" s="139"/>
      <c r="G104" s="7" t="s">
        <v>40</v>
      </c>
      <c r="J104" s="7" t="s">
        <v>111</v>
      </c>
    </row>
    <row r="105" spans="1:12" ht="19.5" x14ac:dyDescent="0.4">
      <c r="C105" s="180" t="s">
        <v>196</v>
      </c>
      <c r="D105" s="160"/>
      <c r="E105" s="129"/>
      <c r="F105" s="131"/>
      <c r="G105" s="7" t="s">
        <v>41</v>
      </c>
      <c r="J105" s="7" t="s">
        <v>112</v>
      </c>
    </row>
    <row r="106" spans="1:12" ht="19.5" x14ac:dyDescent="0.4">
      <c r="A106" s="5"/>
      <c r="C106" s="193" t="s">
        <v>186</v>
      </c>
      <c r="D106" s="167"/>
      <c r="E106" s="129"/>
      <c r="F106" s="132"/>
      <c r="G106" s="11" t="s">
        <v>42</v>
      </c>
      <c r="J106" s="11" t="s">
        <v>113</v>
      </c>
    </row>
    <row r="107" spans="1:12" ht="19.5" x14ac:dyDescent="0.4">
      <c r="A107" s="5"/>
      <c r="C107" s="193" t="s">
        <v>187</v>
      </c>
      <c r="D107" s="167"/>
      <c r="E107" s="129"/>
      <c r="F107" s="140"/>
      <c r="G107" s="13" t="s">
        <v>43</v>
      </c>
      <c r="J107" s="13" t="s">
        <v>114</v>
      </c>
    </row>
    <row r="108" spans="1:12" ht="18.600000000000001" x14ac:dyDescent="0.55000000000000004">
      <c r="A108" s="5"/>
      <c r="C108" s="167" t="s">
        <v>232</v>
      </c>
      <c r="D108" s="167"/>
      <c r="E108" s="129"/>
      <c r="F108" s="140"/>
      <c r="G108" s="2" t="s">
        <v>234</v>
      </c>
      <c r="J108" s="2" t="s">
        <v>236</v>
      </c>
    </row>
    <row r="109" spans="1:12" ht="19.5" x14ac:dyDescent="0.4">
      <c r="A109" s="5"/>
      <c r="C109" s="167" t="s">
        <v>233</v>
      </c>
      <c r="D109" s="167"/>
      <c r="E109" s="129"/>
      <c r="F109" s="140"/>
      <c r="G109" s="13" t="s">
        <v>235</v>
      </c>
      <c r="J109" s="13" t="s">
        <v>237</v>
      </c>
    </row>
    <row r="110" spans="1:12" ht="19.5" x14ac:dyDescent="0.4">
      <c r="A110" s="5"/>
      <c r="C110"/>
      <c r="D110" s="13"/>
      <c r="E110" s="129"/>
      <c r="F110" s="145"/>
      <c r="G110" s="13"/>
    </row>
    <row r="111" spans="1:12" ht="19.5" x14ac:dyDescent="0.4">
      <c r="A111" s="5"/>
      <c r="D111" s="157"/>
      <c r="E111" s="129"/>
      <c r="F111" s="139"/>
      <c r="G111" s="1" t="s">
        <v>204</v>
      </c>
      <c r="J111" s="1" t="s">
        <v>115</v>
      </c>
    </row>
    <row r="112" spans="1:12" x14ac:dyDescent="0.25">
      <c r="A112" s="5" t="s">
        <v>282</v>
      </c>
      <c r="G112" s="2" t="s">
        <v>292</v>
      </c>
      <c r="J112" s="18" t="s">
        <v>289</v>
      </c>
      <c r="K112" s="30"/>
      <c r="L112" s="30"/>
    </row>
    <row r="113" spans="1:12" x14ac:dyDescent="0.25">
      <c r="A113" s="5" t="s">
        <v>282</v>
      </c>
      <c r="G113" s="2" t="s">
        <v>293</v>
      </c>
      <c r="J113" s="18" t="s">
        <v>290</v>
      </c>
      <c r="K113" s="30"/>
      <c r="L113" s="30"/>
    </row>
    <row r="114" spans="1:12" x14ac:dyDescent="0.25">
      <c r="A114" s="5"/>
      <c r="K114" s="30"/>
      <c r="L114" s="30"/>
    </row>
    <row r="115" spans="1:12" ht="19.5" x14ac:dyDescent="0.4">
      <c r="A115" s="5"/>
      <c r="C115" s="265" t="s">
        <v>206</v>
      </c>
      <c r="D115" s="157"/>
      <c r="E115" s="129"/>
      <c r="F115" s="134"/>
      <c r="G115" s="7" t="s">
        <v>44</v>
      </c>
      <c r="H115" s="30"/>
      <c r="I115" s="30"/>
      <c r="J115" s="7" t="s">
        <v>116</v>
      </c>
      <c r="K115" s="30"/>
      <c r="L115" s="30"/>
    </row>
    <row r="116" spans="1:12" ht="19.5" x14ac:dyDescent="0.4">
      <c r="A116" s="5"/>
      <c r="C116" s="265" t="s">
        <v>229</v>
      </c>
      <c r="D116" s="157"/>
      <c r="E116" s="129"/>
      <c r="F116" s="134"/>
      <c r="G116" s="7" t="s">
        <v>228</v>
      </c>
      <c r="H116" s="30"/>
      <c r="I116" s="30"/>
      <c r="J116" s="7" t="s">
        <v>227</v>
      </c>
      <c r="K116" s="30"/>
      <c r="L116" s="30"/>
    </row>
    <row r="117" spans="1:12" ht="19.5" x14ac:dyDescent="0.4">
      <c r="A117" s="5"/>
      <c r="C117" s="266" t="s">
        <v>207</v>
      </c>
      <c r="D117" s="158"/>
      <c r="E117" s="129"/>
      <c r="F117" s="134"/>
      <c r="G117" s="7" t="s">
        <v>45</v>
      </c>
      <c r="H117" s="30"/>
      <c r="I117" s="30"/>
      <c r="J117" s="7" t="s">
        <v>117</v>
      </c>
      <c r="K117" s="30"/>
      <c r="L117" s="30"/>
    </row>
    <row r="118" spans="1:12" ht="19.5" x14ac:dyDescent="0.4">
      <c r="A118" s="5"/>
      <c r="C118" s="266" t="s">
        <v>220</v>
      </c>
      <c r="D118" s="159"/>
      <c r="E118" s="146"/>
      <c r="F118" s="134"/>
      <c r="G118" s="8" t="s">
        <v>46</v>
      </c>
      <c r="H118" s="30"/>
      <c r="I118" s="30"/>
      <c r="J118" s="8" t="s">
        <v>118</v>
      </c>
      <c r="K118" s="30"/>
      <c r="L118" s="30"/>
    </row>
    <row r="119" spans="1:12" ht="19.5" x14ac:dyDescent="0.4">
      <c r="A119" s="5"/>
      <c r="C119" s="265" t="s">
        <v>219</v>
      </c>
      <c r="D119" s="159"/>
      <c r="E119" s="146"/>
      <c r="F119" s="134"/>
      <c r="G119" s="8" t="s">
        <v>47</v>
      </c>
      <c r="H119" s="30"/>
      <c r="I119" s="30"/>
      <c r="J119" s="8" t="s">
        <v>119</v>
      </c>
      <c r="K119" s="30"/>
      <c r="L119" s="30"/>
    </row>
    <row r="120" spans="1:12" ht="19.5" x14ac:dyDescent="0.4">
      <c r="A120" s="5"/>
      <c r="C120" s="266" t="s">
        <v>221</v>
      </c>
      <c r="D120" s="159"/>
      <c r="E120" s="146"/>
      <c r="F120" s="132"/>
      <c r="G120" s="7" t="s">
        <v>48</v>
      </c>
      <c r="H120" s="30"/>
      <c r="I120" s="30"/>
      <c r="J120" s="7" t="s">
        <v>120</v>
      </c>
      <c r="K120" s="30"/>
      <c r="L120" s="30"/>
    </row>
    <row r="121" spans="1:12" ht="19.5" x14ac:dyDescent="0.4">
      <c r="A121" s="5"/>
      <c r="C121" s="265" t="s">
        <v>223</v>
      </c>
      <c r="D121" s="159"/>
      <c r="E121" s="138"/>
      <c r="F121" s="134"/>
      <c r="G121" s="7" t="s">
        <v>49</v>
      </c>
      <c r="H121" s="30"/>
      <c r="I121" s="30"/>
      <c r="J121" s="7" t="s">
        <v>121</v>
      </c>
    </row>
    <row r="122" spans="1:12" ht="19.5" x14ac:dyDescent="0.4">
      <c r="A122" s="5"/>
      <c r="C122" s="266" t="s">
        <v>222</v>
      </c>
      <c r="D122" s="159"/>
      <c r="E122" s="138"/>
      <c r="F122" s="134"/>
      <c r="G122" s="2" t="s">
        <v>50</v>
      </c>
      <c r="H122" s="30"/>
      <c r="I122" s="30"/>
      <c r="J122" s="2" t="s">
        <v>122</v>
      </c>
    </row>
    <row r="123" spans="1:12" ht="19.5" x14ac:dyDescent="0.4">
      <c r="A123" s="5"/>
      <c r="C123" s="266" t="s">
        <v>214</v>
      </c>
      <c r="D123" s="159"/>
      <c r="E123" s="138"/>
      <c r="F123" s="139"/>
      <c r="G123" s="26" t="s">
        <v>51</v>
      </c>
      <c r="H123" s="30"/>
      <c r="I123" s="30"/>
      <c r="J123" s="26" t="s">
        <v>123</v>
      </c>
    </row>
    <row r="124" spans="1:12" ht="19.5" x14ac:dyDescent="0.4">
      <c r="D124" s="154"/>
      <c r="E124" s="138"/>
      <c r="F124" s="134"/>
    </row>
    <row r="125" spans="1:12" ht="19.5" x14ac:dyDescent="0.4">
      <c r="D125" s="154"/>
      <c r="E125" s="138"/>
      <c r="F125" s="134"/>
    </row>
    <row r="126" spans="1:12" ht="19.5" x14ac:dyDescent="0.4">
      <c r="D126" s="154"/>
      <c r="E126" s="138"/>
      <c r="F126" s="134"/>
    </row>
    <row r="127" spans="1:12" ht="19.5" x14ac:dyDescent="0.4">
      <c r="D127" s="154"/>
      <c r="E127" s="138"/>
      <c r="F127" s="134"/>
    </row>
    <row r="128" spans="1:12" ht="19.5" x14ac:dyDescent="0.4">
      <c r="D128" s="154"/>
      <c r="E128" s="138"/>
      <c r="F128" s="134"/>
    </row>
    <row r="129" spans="4:6" ht="19.5" x14ac:dyDescent="0.4">
      <c r="D129" s="154"/>
      <c r="E129" s="138"/>
      <c r="F129" s="134"/>
    </row>
    <row r="130" spans="4:6" ht="19.5" x14ac:dyDescent="0.4">
      <c r="D130" s="153"/>
      <c r="E130" s="138"/>
      <c r="F130" s="139"/>
    </row>
    <row r="131" spans="4:6" ht="19.5" x14ac:dyDescent="0.4">
      <c r="D131" s="153"/>
      <c r="E131" s="138"/>
      <c r="F131" s="132"/>
    </row>
    <row r="132" spans="4:6" ht="19.5" x14ac:dyDescent="0.4">
      <c r="D132" s="154"/>
      <c r="E132" s="138"/>
      <c r="F132" s="139"/>
    </row>
    <row r="133" spans="4:6" ht="19.5" x14ac:dyDescent="0.4">
      <c r="D133" s="154"/>
      <c r="E133" s="138"/>
      <c r="F133" s="139"/>
    </row>
    <row r="134" spans="4:6" ht="19.5" x14ac:dyDescent="0.4">
      <c r="D134" s="154"/>
      <c r="E134" s="138"/>
      <c r="F134" s="139"/>
    </row>
    <row r="135" spans="4:6" ht="19.5" x14ac:dyDescent="0.4">
      <c r="D135" s="154"/>
      <c r="E135" s="138"/>
      <c r="F135" s="134"/>
    </row>
    <row r="136" spans="4:6" ht="19.5" x14ac:dyDescent="0.4">
      <c r="D136" s="154"/>
      <c r="E136" s="138"/>
      <c r="F136" s="147"/>
    </row>
    <row r="137" spans="4:6" ht="19.5" x14ac:dyDescent="0.4">
      <c r="D137" s="154"/>
      <c r="E137" s="138"/>
      <c r="F137" s="147"/>
    </row>
    <row r="138" spans="4:6" ht="19.5" x14ac:dyDescent="0.4">
      <c r="D138" s="154"/>
      <c r="E138" s="138"/>
      <c r="F138" s="147"/>
    </row>
    <row r="139" spans="4:6" ht="19.5" x14ac:dyDescent="0.4">
      <c r="D139" s="154"/>
      <c r="E139" s="138"/>
      <c r="F139" s="130"/>
    </row>
    <row r="140" spans="4:6" ht="19.5" x14ac:dyDescent="0.4">
      <c r="D140" s="155"/>
      <c r="E140" s="138"/>
      <c r="F140" s="130"/>
    </row>
    <row r="141" spans="4:6" ht="17.25" x14ac:dyDescent="0.35">
      <c r="D141" s="155"/>
      <c r="E141" s="138"/>
      <c r="F141" s="148"/>
    </row>
    <row r="142" spans="4:6" ht="17.25" x14ac:dyDescent="0.35">
      <c r="D142" s="155"/>
      <c r="E142" s="138"/>
      <c r="F142" s="148"/>
    </row>
    <row r="143" spans="4:6" ht="17.25" x14ac:dyDescent="0.35">
      <c r="D143" s="155"/>
      <c r="E143" s="138"/>
      <c r="F143" s="149"/>
    </row>
    <row r="144" spans="4:6" ht="19.5" x14ac:dyDescent="0.4">
      <c r="D144" s="153"/>
      <c r="E144" s="138"/>
      <c r="F144" s="139"/>
    </row>
    <row r="145" spans="4:6" ht="19.5" x14ac:dyDescent="0.4">
      <c r="D145" s="153"/>
      <c r="E145" s="138"/>
      <c r="F145" s="139"/>
    </row>
    <row r="146" spans="4:6" ht="19.5" x14ac:dyDescent="0.4">
      <c r="D146" s="153"/>
      <c r="E146" s="138"/>
      <c r="F146" s="134"/>
    </row>
    <row r="147" spans="4:6" ht="19.5" x14ac:dyDescent="0.4">
      <c r="D147" s="153"/>
      <c r="E147" s="138"/>
      <c r="F147" s="147"/>
    </row>
    <row r="148" spans="4:6" ht="19.5" x14ac:dyDescent="0.4">
      <c r="D148" s="153"/>
      <c r="E148" s="138"/>
      <c r="F148" s="147"/>
    </row>
    <row r="149" spans="4:6" ht="19.5" x14ac:dyDescent="0.4">
      <c r="D149" s="153"/>
      <c r="E149" s="138"/>
      <c r="F149" s="147"/>
    </row>
    <row r="150" spans="4:6" ht="19.5" x14ac:dyDescent="0.4">
      <c r="D150" s="153"/>
      <c r="E150" s="138"/>
      <c r="F150" s="130"/>
    </row>
    <row r="151" spans="4:6" ht="19.5" x14ac:dyDescent="0.4">
      <c r="D151" s="156"/>
      <c r="E151" s="138"/>
      <c r="F151" s="130"/>
    </row>
    <row r="152" spans="4:6" ht="17.25" x14ac:dyDescent="0.35">
      <c r="D152" s="156"/>
      <c r="E152" s="138"/>
      <c r="F152" s="148"/>
    </row>
    <row r="153" spans="4:6" ht="17.25" x14ac:dyDescent="0.35">
      <c r="D153" s="156"/>
      <c r="E153" s="138"/>
      <c r="F153" s="148"/>
    </row>
    <row r="154" spans="4:6" ht="17.25" x14ac:dyDescent="0.35">
      <c r="D154" s="156"/>
      <c r="E154" s="138"/>
      <c r="F154" s="149"/>
    </row>
  </sheetData>
  <mergeCells count="1">
    <mergeCell ref="C34:G34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43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15"/>
  <sheetViews>
    <sheetView showZeros="0" zoomScaleNormal="100" workbookViewId="0">
      <selection sqref="A1:K1"/>
    </sheetView>
  </sheetViews>
  <sheetFormatPr defaultColWidth="9.140625" defaultRowHeight="15" x14ac:dyDescent="0.25"/>
  <cols>
    <col min="1" max="1" width="26" style="209" customWidth="1"/>
    <col min="2" max="2" width="16" style="209" customWidth="1"/>
    <col min="3" max="3" width="8.28515625" style="209" customWidth="1"/>
    <col min="4" max="4" width="4.85546875" style="209" customWidth="1"/>
    <col min="5" max="11" width="9.7109375" style="209" customWidth="1"/>
    <col min="12" max="16384" width="9.140625" style="209"/>
  </cols>
  <sheetData>
    <row r="1" spans="1:13" ht="21" x14ac:dyDescent="0.35">
      <c r="A1" s="314" t="s">
        <v>282</v>
      </c>
      <c r="B1" s="314"/>
      <c r="C1" s="314"/>
      <c r="D1" s="314"/>
      <c r="E1" s="314"/>
      <c r="F1" s="314"/>
      <c r="G1" s="314"/>
      <c r="H1" s="314"/>
      <c r="I1" s="314"/>
      <c r="J1" s="314"/>
      <c r="K1" s="314"/>
    </row>
    <row r="2" spans="1:13" ht="15.95" x14ac:dyDescent="0.5">
      <c r="A2" s="218" t="s">
        <v>127</v>
      </c>
      <c r="B2" s="219"/>
      <c r="C2" s="219"/>
      <c r="D2" s="219"/>
      <c r="E2" s="213"/>
      <c r="F2" s="213"/>
      <c r="G2" s="213"/>
      <c r="H2" s="213"/>
      <c r="I2" s="213"/>
      <c r="J2" s="213"/>
      <c r="K2" s="213"/>
    </row>
    <row r="3" spans="1:13" ht="15.95" x14ac:dyDescent="0.5">
      <c r="A3" s="99"/>
      <c r="B3" s="99"/>
      <c r="C3" s="100"/>
      <c r="D3" s="101"/>
      <c r="E3" s="102">
        <v>2015</v>
      </c>
      <c r="F3" s="102">
        <v>2014</v>
      </c>
      <c r="G3" s="102">
        <v>2015</v>
      </c>
      <c r="H3" s="102">
        <v>2014</v>
      </c>
      <c r="I3" s="102">
        <v>2013</v>
      </c>
      <c r="J3" s="102">
        <v>2012</v>
      </c>
      <c r="K3" s="102">
        <v>2011</v>
      </c>
    </row>
    <row r="4" spans="1:13" ht="15.95" x14ac:dyDescent="0.5">
      <c r="A4" s="103"/>
      <c r="B4" s="103"/>
      <c r="C4" s="100"/>
      <c r="D4" s="101"/>
      <c r="E4" s="102" t="s">
        <v>201</v>
      </c>
      <c r="F4" s="102" t="s">
        <v>201</v>
      </c>
      <c r="G4" s="102"/>
      <c r="H4" s="102"/>
      <c r="I4" s="102"/>
      <c r="J4" s="102"/>
      <c r="K4" s="102"/>
    </row>
    <row r="5" spans="1:13" ht="15.95" x14ac:dyDescent="0.5">
      <c r="A5" s="100" t="s">
        <v>1</v>
      </c>
      <c r="B5" s="103"/>
      <c r="C5" s="100"/>
      <c r="D5" s="100" t="s">
        <v>202</v>
      </c>
      <c r="E5" s="104" t="s">
        <v>56</v>
      </c>
      <c r="F5" s="104" t="s">
        <v>56</v>
      </c>
      <c r="G5" s="104" t="s">
        <v>56</v>
      </c>
      <c r="H5" s="104" t="s">
        <v>56</v>
      </c>
      <c r="I5" s="104" t="s">
        <v>124</v>
      </c>
      <c r="J5" s="104" t="s">
        <v>124</v>
      </c>
      <c r="K5" s="104"/>
    </row>
    <row r="6" spans="1:13" ht="3.75" customHeight="1" x14ac:dyDescent="0.5">
      <c r="A6" s="97"/>
      <c r="B6" s="97"/>
      <c r="C6" s="97"/>
      <c r="D6" s="97"/>
      <c r="E6" s="97"/>
      <c r="F6" s="97"/>
      <c r="G6" s="97"/>
      <c r="H6" s="97"/>
      <c r="I6" s="97"/>
      <c r="J6" s="97"/>
      <c r="K6" s="97"/>
    </row>
    <row r="7" spans="1:13" ht="15.95" x14ac:dyDescent="0.5">
      <c r="A7" s="221" t="s">
        <v>2</v>
      </c>
      <c r="B7" s="94"/>
      <c r="C7" s="94"/>
      <c r="D7" s="94"/>
      <c r="E7" s="116">
        <v>21.749960299999998</v>
      </c>
      <c r="F7" s="90">
        <v>18.442</v>
      </c>
      <c r="G7" s="116">
        <v>73.661960300000004</v>
      </c>
      <c r="H7" s="90">
        <v>58.76</v>
      </c>
      <c r="I7" s="90">
        <v>56.192</v>
      </c>
      <c r="J7" s="90">
        <v>43.402000000000001</v>
      </c>
      <c r="K7" s="44">
        <v>0</v>
      </c>
    </row>
    <row r="8" spans="1:13" ht="15.95" x14ac:dyDescent="0.5">
      <c r="A8" s="221" t="s">
        <v>292</v>
      </c>
      <c r="B8" s="94"/>
      <c r="C8" s="94"/>
      <c r="D8" s="94"/>
      <c r="E8" s="116">
        <v>14.472000000000001</v>
      </c>
      <c r="F8" s="90">
        <v>13.091000000000001</v>
      </c>
      <c r="G8" s="116">
        <v>52.932000000000002</v>
      </c>
      <c r="H8" s="90">
        <v>45.106999999999999</v>
      </c>
      <c r="I8" s="90">
        <v>41.01</v>
      </c>
      <c r="J8" s="90">
        <v>32.613999999999997</v>
      </c>
      <c r="K8" s="44"/>
    </row>
    <row r="9" spans="1:13" ht="15.95" x14ac:dyDescent="0.5">
      <c r="A9" s="221" t="s">
        <v>293</v>
      </c>
      <c r="B9" s="94"/>
      <c r="C9" s="94"/>
      <c r="D9" s="94"/>
      <c r="E9" s="116">
        <v>7.2779602999999984</v>
      </c>
      <c r="F9" s="90">
        <v>5.3510000000000009</v>
      </c>
      <c r="G9" s="116">
        <v>20.729960299999998</v>
      </c>
      <c r="H9" s="90">
        <v>13.653</v>
      </c>
      <c r="I9" s="90">
        <v>15.182</v>
      </c>
      <c r="J9" s="90">
        <v>10.788</v>
      </c>
      <c r="K9" s="44"/>
    </row>
    <row r="10" spans="1:13" ht="15.95" x14ac:dyDescent="0.5">
      <c r="A10" s="221" t="s">
        <v>3</v>
      </c>
      <c r="B10" s="94"/>
      <c r="C10" s="94"/>
      <c r="D10" s="94"/>
      <c r="E10" s="116">
        <v>-20.651648900000001</v>
      </c>
      <c r="F10" s="90">
        <v>-18.226999999999997</v>
      </c>
      <c r="G10" s="116">
        <v>-69.247648900000002</v>
      </c>
      <c r="H10" s="90">
        <v>-57.225999999999999</v>
      </c>
      <c r="I10" s="90">
        <v>-53.761000000000003</v>
      </c>
      <c r="J10" s="90">
        <v>-41.073</v>
      </c>
      <c r="K10" s="48">
        <v>0</v>
      </c>
    </row>
    <row r="11" spans="1:13" ht="15.95" x14ac:dyDescent="0.5">
      <c r="A11" s="221" t="s">
        <v>4</v>
      </c>
      <c r="B11" s="94"/>
      <c r="C11" s="94"/>
      <c r="D11" s="94"/>
      <c r="E11" s="116">
        <v>0.65109830000000002</v>
      </c>
      <c r="F11" s="90">
        <v>0</v>
      </c>
      <c r="G11" s="116">
        <v>0.65109830000000002</v>
      </c>
      <c r="H11" s="90">
        <v>0</v>
      </c>
      <c r="I11" s="90">
        <v>0</v>
      </c>
      <c r="J11" s="90">
        <v>0</v>
      </c>
      <c r="K11" s="48">
        <v>0</v>
      </c>
      <c r="M11" s="305"/>
    </row>
    <row r="12" spans="1:13" ht="15.95" x14ac:dyDescent="0.5">
      <c r="A12" s="221" t="s">
        <v>5</v>
      </c>
      <c r="B12" s="94"/>
      <c r="C12" s="94"/>
      <c r="D12" s="94"/>
      <c r="E12" s="116">
        <v>0</v>
      </c>
      <c r="F12" s="90">
        <v>0</v>
      </c>
      <c r="G12" s="116">
        <v>0</v>
      </c>
      <c r="H12" s="90">
        <v>0</v>
      </c>
      <c r="I12" s="90">
        <v>0</v>
      </c>
      <c r="J12" s="90">
        <v>0</v>
      </c>
      <c r="K12" s="48">
        <v>0</v>
      </c>
    </row>
    <row r="13" spans="1:13" ht="15.95" x14ac:dyDescent="0.5">
      <c r="A13" s="223" t="s">
        <v>6</v>
      </c>
      <c r="B13" s="98"/>
      <c r="C13" s="98"/>
      <c r="D13" s="98"/>
      <c r="E13" s="117">
        <v>0</v>
      </c>
      <c r="F13" s="91">
        <v>0</v>
      </c>
      <c r="G13" s="117">
        <v>0</v>
      </c>
      <c r="H13" s="91">
        <v>0</v>
      </c>
      <c r="I13" s="91">
        <v>0</v>
      </c>
      <c r="J13" s="91">
        <v>0</v>
      </c>
      <c r="K13" s="52">
        <v>0</v>
      </c>
      <c r="M13" s="304"/>
    </row>
    <row r="14" spans="1:13" x14ac:dyDescent="0.35">
      <c r="A14" s="224" t="s">
        <v>7</v>
      </c>
      <c r="B14" s="224"/>
      <c r="C14" s="224"/>
      <c r="D14" s="224"/>
      <c r="E14" s="115">
        <f t="shared" ref="E14:J14" si="0">E7+E10+E11+E12+E13</f>
        <v>1.7494096999999966</v>
      </c>
      <c r="F14" s="89">
        <f t="shared" si="0"/>
        <v>0.21500000000000341</v>
      </c>
      <c r="G14" s="115">
        <f t="shared" si="0"/>
        <v>5.0654097000000027</v>
      </c>
      <c r="H14" s="89">
        <f t="shared" si="0"/>
        <v>1.5339999999999989</v>
      </c>
      <c r="I14" s="89">
        <f t="shared" si="0"/>
        <v>2.4309999999999974</v>
      </c>
      <c r="J14" s="89">
        <f t="shared" si="0"/>
        <v>2.3290000000000006</v>
      </c>
      <c r="K14" s="45">
        <f>SUM(K7:K13)</f>
        <v>0</v>
      </c>
    </row>
    <row r="15" spans="1:13" ht="16.5" x14ac:dyDescent="0.35">
      <c r="A15" s="223" t="s">
        <v>132</v>
      </c>
      <c r="B15" s="98"/>
      <c r="C15" s="98"/>
      <c r="D15" s="98"/>
      <c r="E15" s="117">
        <v>-5.2999999999999992E-2</v>
      </c>
      <c r="F15" s="91">
        <v>-3.3000000000000002E-2</v>
      </c>
      <c r="G15" s="117">
        <v>-0.25</v>
      </c>
      <c r="H15" s="91">
        <v>-0.247</v>
      </c>
      <c r="I15" s="91">
        <v>-0.24299999999999999</v>
      </c>
      <c r="J15" s="91">
        <v>-0.25700000000000001</v>
      </c>
      <c r="K15" s="52">
        <v>0</v>
      </c>
    </row>
    <row r="16" spans="1:13" ht="15.75" x14ac:dyDescent="0.25">
      <c r="A16" s="224" t="s">
        <v>8</v>
      </c>
      <c r="B16" s="224"/>
      <c r="C16" s="224"/>
      <c r="D16" s="224"/>
      <c r="E16" s="115">
        <f t="shared" ref="E16:K16" si="1">SUM(E14:E15)</f>
        <v>1.6964096999999967</v>
      </c>
      <c r="F16" s="88">
        <f t="shared" si="1"/>
        <v>0.18200000000000341</v>
      </c>
      <c r="G16" s="115">
        <f t="shared" si="1"/>
        <v>4.8154097000000027</v>
      </c>
      <c r="H16" s="89">
        <f t="shared" si="1"/>
        <v>1.286999999999999</v>
      </c>
      <c r="I16" s="93">
        <f t="shared" si="1"/>
        <v>2.1879999999999975</v>
      </c>
      <c r="J16" s="93">
        <f t="shared" si="1"/>
        <v>2.0720000000000005</v>
      </c>
      <c r="K16" s="45">
        <f t="shared" si="1"/>
        <v>0</v>
      </c>
    </row>
    <row r="17" spans="1:12" ht="16.5" x14ac:dyDescent="0.35">
      <c r="A17" s="221" t="s">
        <v>9</v>
      </c>
      <c r="B17" s="225"/>
      <c r="C17" s="225"/>
      <c r="D17" s="225"/>
      <c r="E17" s="116">
        <v>0</v>
      </c>
      <c r="F17" s="90">
        <v>0</v>
      </c>
      <c r="G17" s="116">
        <v>0</v>
      </c>
      <c r="H17" s="90">
        <v>0</v>
      </c>
      <c r="I17" s="90">
        <v>0</v>
      </c>
      <c r="J17" s="90">
        <v>0</v>
      </c>
      <c r="K17" s="48">
        <v>0</v>
      </c>
    </row>
    <row r="18" spans="1:12" ht="16.5" x14ac:dyDescent="0.35">
      <c r="A18" s="223" t="s">
        <v>10</v>
      </c>
      <c r="B18" s="98"/>
      <c r="C18" s="98"/>
      <c r="D18" s="98"/>
      <c r="E18" s="117">
        <v>0</v>
      </c>
      <c r="F18" s="91">
        <v>0</v>
      </c>
      <c r="G18" s="117">
        <v>0</v>
      </c>
      <c r="H18" s="91">
        <v>0</v>
      </c>
      <c r="I18" s="91">
        <v>0</v>
      </c>
      <c r="J18" s="91">
        <v>0</v>
      </c>
      <c r="K18" s="52">
        <v>0</v>
      </c>
    </row>
    <row r="19" spans="1:12" ht="15.75" x14ac:dyDescent="0.25">
      <c r="A19" s="224" t="s">
        <v>11</v>
      </c>
      <c r="B19" s="224"/>
      <c r="C19" s="224"/>
      <c r="D19" s="224"/>
      <c r="E19" s="115">
        <f t="shared" ref="E19:K19" si="2">SUM(E16:E18)</f>
        <v>1.6964096999999967</v>
      </c>
      <c r="F19" s="88">
        <f t="shared" si="2"/>
        <v>0.18200000000000341</v>
      </c>
      <c r="G19" s="115">
        <f t="shared" si="2"/>
        <v>4.8154097000000027</v>
      </c>
      <c r="H19" s="89">
        <f t="shared" si="2"/>
        <v>1.286999999999999</v>
      </c>
      <c r="I19" s="93">
        <f t="shared" si="2"/>
        <v>2.1879999999999975</v>
      </c>
      <c r="J19" s="93">
        <f t="shared" si="2"/>
        <v>2.0720000000000005</v>
      </c>
      <c r="K19" s="45">
        <f t="shared" si="2"/>
        <v>0</v>
      </c>
    </row>
    <row r="20" spans="1:12" ht="16.5" x14ac:dyDescent="0.35">
      <c r="A20" s="221" t="s">
        <v>12</v>
      </c>
      <c r="B20" s="94"/>
      <c r="C20" s="94"/>
      <c r="D20" s="94"/>
      <c r="E20" s="116">
        <v>-0.52428750000000002</v>
      </c>
      <c r="F20" s="90">
        <v>1.1420000000000001</v>
      </c>
      <c r="G20" s="116">
        <v>0.1247125</v>
      </c>
      <c r="H20" s="90">
        <v>1.37</v>
      </c>
      <c r="I20" s="90">
        <v>0.45100000000000001</v>
      </c>
      <c r="J20" s="90">
        <v>0.34799999999999998</v>
      </c>
      <c r="K20" s="48">
        <v>0</v>
      </c>
    </row>
    <row r="21" spans="1:12" ht="16.5" x14ac:dyDescent="0.35">
      <c r="A21" s="223" t="s">
        <v>13</v>
      </c>
      <c r="B21" s="98"/>
      <c r="C21" s="98"/>
      <c r="D21" s="98"/>
      <c r="E21" s="117">
        <v>0.12105379999999999</v>
      </c>
      <c r="F21" s="91">
        <v>-1.0620000000000001</v>
      </c>
      <c r="G21" s="117">
        <v>-0.29194619999999999</v>
      </c>
      <c r="H21" s="91">
        <v>-1.47</v>
      </c>
      <c r="I21" s="91">
        <v>-1.04</v>
      </c>
      <c r="J21" s="91">
        <v>-0.56499999999999995</v>
      </c>
      <c r="K21" s="52">
        <v>0</v>
      </c>
    </row>
    <row r="22" spans="1:12" ht="15.75" x14ac:dyDescent="0.25">
      <c r="A22" s="224" t="s">
        <v>14</v>
      </c>
      <c r="B22" s="224"/>
      <c r="C22" s="224"/>
      <c r="D22" s="224"/>
      <c r="E22" s="115">
        <f t="shared" ref="E22:K22" si="3">SUM(E19:E21)</f>
        <v>1.2931759999999968</v>
      </c>
      <c r="F22" s="88">
        <f t="shared" si="3"/>
        <v>0.26200000000000356</v>
      </c>
      <c r="G22" s="115">
        <f t="shared" si="3"/>
        <v>4.648176000000003</v>
      </c>
      <c r="H22" s="89">
        <f t="shared" si="3"/>
        <v>1.1869999999999992</v>
      </c>
      <c r="I22" s="93">
        <f t="shared" si="3"/>
        <v>1.5989999999999975</v>
      </c>
      <c r="J22" s="93">
        <f t="shared" si="3"/>
        <v>1.8550000000000004</v>
      </c>
      <c r="K22" s="45">
        <f t="shared" si="3"/>
        <v>0</v>
      </c>
    </row>
    <row r="23" spans="1:12" ht="16.5" x14ac:dyDescent="0.35">
      <c r="A23" s="221" t="s">
        <v>15</v>
      </c>
      <c r="B23" s="94"/>
      <c r="C23" s="94"/>
      <c r="D23" s="94"/>
      <c r="E23" s="116">
        <v>0.37646409999999986</v>
      </c>
      <c r="F23" s="90">
        <v>-0.185</v>
      </c>
      <c r="G23" s="116">
        <v>2.6464099999999879E-2</v>
      </c>
      <c r="H23" s="90">
        <v>-0.22</v>
      </c>
      <c r="I23" s="90">
        <v>-0.27200000000000002</v>
      </c>
      <c r="J23" s="90">
        <v>-0.65900000000000003</v>
      </c>
      <c r="K23" s="48">
        <v>0</v>
      </c>
    </row>
    <row r="24" spans="1:12" ht="16.5" x14ac:dyDescent="0.35">
      <c r="A24" s="223" t="s">
        <v>16</v>
      </c>
      <c r="B24" s="226"/>
      <c r="C24" s="226"/>
      <c r="D24" s="226"/>
      <c r="E24" s="117">
        <v>0</v>
      </c>
      <c r="F24" s="91">
        <v>0</v>
      </c>
      <c r="G24" s="117">
        <v>0</v>
      </c>
      <c r="H24" s="91">
        <v>0</v>
      </c>
      <c r="I24" s="91">
        <v>0</v>
      </c>
      <c r="J24" s="91">
        <v>0</v>
      </c>
      <c r="K24" s="52">
        <v>0</v>
      </c>
    </row>
    <row r="25" spans="1:12" ht="16.5" x14ac:dyDescent="0.35">
      <c r="A25" s="227" t="s">
        <v>262</v>
      </c>
      <c r="B25" s="228"/>
      <c r="C25" s="228"/>
      <c r="D25" s="228"/>
      <c r="E25" s="115">
        <f t="shared" ref="E25:K25" si="4">SUM(E22:E24)</f>
        <v>1.6696400999999965</v>
      </c>
      <c r="F25" s="88">
        <f t="shared" si="4"/>
        <v>7.7000000000003566E-2</v>
      </c>
      <c r="G25" s="115">
        <f t="shared" si="4"/>
        <v>4.6746401000000031</v>
      </c>
      <c r="H25" s="89">
        <f t="shared" si="4"/>
        <v>0.96699999999999919</v>
      </c>
      <c r="I25" s="93">
        <f t="shared" si="4"/>
        <v>1.3269999999999975</v>
      </c>
      <c r="J25" s="93">
        <f t="shared" si="4"/>
        <v>1.1960000000000004</v>
      </c>
      <c r="K25" s="45">
        <f t="shared" si="4"/>
        <v>0</v>
      </c>
    </row>
    <row r="26" spans="1:12" ht="16.5" x14ac:dyDescent="0.35">
      <c r="A26" s="221" t="s">
        <v>279</v>
      </c>
      <c r="B26" s="94"/>
      <c r="C26" s="94"/>
      <c r="D26" s="94"/>
      <c r="E26" s="116">
        <v>1.6696400999999961</v>
      </c>
      <c r="F26" s="90">
        <v>7.700000000000401E-2</v>
      </c>
      <c r="G26" s="116">
        <v>4.6746400999999977</v>
      </c>
      <c r="H26" s="90">
        <v>0.96700000000000297</v>
      </c>
      <c r="I26" s="90">
        <v>1.3270000000000004</v>
      </c>
      <c r="J26" s="90">
        <v>1.1959999999999966</v>
      </c>
      <c r="K26" s="90">
        <v>0</v>
      </c>
      <c r="L26" s="90"/>
    </row>
    <row r="27" spans="1:12" ht="16.5" x14ac:dyDescent="0.35">
      <c r="A27" s="221" t="s">
        <v>274</v>
      </c>
      <c r="B27" s="94"/>
      <c r="C27" s="94"/>
      <c r="D27" s="94"/>
      <c r="E27" s="116">
        <v>0</v>
      </c>
      <c r="F27" s="90">
        <v>0</v>
      </c>
      <c r="G27" s="116">
        <v>0</v>
      </c>
      <c r="H27" s="90">
        <v>0</v>
      </c>
      <c r="I27" s="90">
        <v>0</v>
      </c>
      <c r="J27" s="90">
        <v>0</v>
      </c>
      <c r="K27" s="90">
        <v>0</v>
      </c>
      <c r="L27" s="303"/>
    </row>
    <row r="28" spans="1:12" ht="16.5" x14ac:dyDescent="0.35">
      <c r="A28" s="259"/>
      <c r="B28" s="259"/>
      <c r="C28" s="259"/>
      <c r="D28" s="259"/>
      <c r="E28" s="299"/>
      <c r="F28" s="300"/>
      <c r="G28" s="299"/>
      <c r="H28" s="300"/>
      <c r="I28" s="300"/>
      <c r="J28" s="300"/>
      <c r="K28" s="261"/>
    </row>
    <row r="29" spans="1:12" ht="16.5" x14ac:dyDescent="0.35">
      <c r="A29" s="257" t="s">
        <v>148</v>
      </c>
      <c r="B29" s="94"/>
      <c r="C29" s="94"/>
      <c r="D29" s="94"/>
      <c r="E29" s="116">
        <v>-5.2699999999999997E-2</v>
      </c>
      <c r="F29" s="90">
        <v>-0.18</v>
      </c>
      <c r="G29" s="116">
        <v>2.23E-2</v>
      </c>
      <c r="H29" s="90">
        <v>-0.48199999999999998</v>
      </c>
      <c r="I29" s="90">
        <v>-0.23</v>
      </c>
      <c r="J29" s="90">
        <v>0.27</v>
      </c>
      <c r="K29" s="48">
        <v>0</v>
      </c>
    </row>
    <row r="30" spans="1:12" ht="16.5" x14ac:dyDescent="0.35">
      <c r="A30" s="258" t="s">
        <v>273</v>
      </c>
      <c r="B30" s="259"/>
      <c r="C30" s="259"/>
      <c r="D30" s="259"/>
      <c r="E30" s="297">
        <v>1.7491096999999967</v>
      </c>
      <c r="F30" s="298">
        <v>0.36200000000000343</v>
      </c>
      <c r="G30" s="297">
        <v>4.7931097000000022</v>
      </c>
      <c r="H30" s="298">
        <v>1.768999999999999</v>
      </c>
      <c r="I30" s="298">
        <v>2.4179999999999975</v>
      </c>
      <c r="J30" s="298">
        <v>1.8020000000000005</v>
      </c>
      <c r="K30" s="277">
        <v>0</v>
      </c>
    </row>
    <row r="31" spans="1:12" ht="16.5" x14ac:dyDescent="0.35">
      <c r="A31" s="221"/>
      <c r="B31" s="94"/>
      <c r="C31" s="94"/>
      <c r="D31" s="94"/>
      <c r="E31" s="49"/>
      <c r="F31" s="49"/>
      <c r="G31" s="49"/>
      <c r="H31" s="49"/>
      <c r="I31" s="49"/>
      <c r="J31" s="49"/>
      <c r="K31" s="49"/>
    </row>
    <row r="32" spans="1:12" ht="16.5" x14ac:dyDescent="0.35">
      <c r="A32" s="99"/>
      <c r="B32" s="99"/>
      <c r="C32" s="100"/>
      <c r="D32" s="101"/>
      <c r="E32" s="102">
        <v>2015</v>
      </c>
      <c r="F32" s="102">
        <v>2014</v>
      </c>
      <c r="G32" s="102">
        <v>2015</v>
      </c>
      <c r="H32" s="102">
        <v>2014</v>
      </c>
      <c r="I32" s="102">
        <v>2013</v>
      </c>
      <c r="J32" s="102">
        <v>2012</v>
      </c>
      <c r="K32" s="102">
        <v>2011</v>
      </c>
    </row>
    <row r="33" spans="1:11" ht="16.5" x14ac:dyDescent="0.35">
      <c r="A33" s="103"/>
      <c r="B33" s="103"/>
      <c r="C33" s="100"/>
      <c r="D33" s="101"/>
      <c r="E33" s="105" t="str">
        <f>E$4</f>
        <v>Q4</v>
      </c>
      <c r="F33" s="105" t="str">
        <f>F$4</f>
        <v>Q4</v>
      </c>
      <c r="G33" s="105">
        <f>G$4</f>
        <v>0</v>
      </c>
      <c r="H33" s="105"/>
      <c r="I33" s="105"/>
      <c r="J33" s="105"/>
      <c r="K33" s="105"/>
    </row>
    <row r="34" spans="1:11" ht="16.5" x14ac:dyDescent="0.35">
      <c r="A34" s="100" t="s">
        <v>259</v>
      </c>
      <c r="B34" s="106"/>
      <c r="C34" s="100"/>
      <c r="D34" s="100"/>
      <c r="E34" s="107"/>
      <c r="F34" s="107"/>
      <c r="G34" s="107"/>
      <c r="H34" s="107"/>
      <c r="I34" s="107"/>
      <c r="J34" s="107"/>
      <c r="K34" s="107"/>
    </row>
    <row r="35" spans="1:11" ht="3" customHeight="1" x14ac:dyDescent="0.35">
      <c r="A35" s="221"/>
      <c r="B35" s="97"/>
      <c r="C35" s="97"/>
      <c r="D35" s="97"/>
      <c r="E35" s="95"/>
      <c r="F35" s="95"/>
      <c r="G35" s="95"/>
      <c r="H35" s="95"/>
      <c r="I35" s="95"/>
      <c r="J35" s="95"/>
      <c r="K35" s="95"/>
    </row>
    <row r="36" spans="1:11" ht="15" customHeight="1" x14ac:dyDescent="0.35">
      <c r="A36" s="221" t="s">
        <v>17</v>
      </c>
      <c r="B36" s="229"/>
      <c r="C36" s="229"/>
      <c r="D36" s="229"/>
      <c r="E36" s="90"/>
      <c r="F36" s="90"/>
      <c r="G36" s="116">
        <v>1.5573607999999999</v>
      </c>
      <c r="H36" s="90">
        <v>2.5449999999999999</v>
      </c>
      <c r="I36" s="90">
        <v>2.3929999999999998</v>
      </c>
      <c r="J36" s="90">
        <v>1.2529999999999999</v>
      </c>
      <c r="K36" s="48">
        <v>0</v>
      </c>
    </row>
    <row r="37" spans="1:11" ht="15" customHeight="1" x14ac:dyDescent="0.35">
      <c r="A37" s="221" t="s">
        <v>18</v>
      </c>
      <c r="B37" s="222"/>
      <c r="C37" s="222"/>
      <c r="D37" s="222"/>
      <c r="E37" s="90"/>
      <c r="F37" s="48"/>
      <c r="G37" s="116">
        <v>0</v>
      </c>
      <c r="H37" s="90">
        <v>0</v>
      </c>
      <c r="I37" s="90">
        <v>0</v>
      </c>
      <c r="J37" s="90">
        <v>0</v>
      </c>
      <c r="K37" s="48">
        <v>0</v>
      </c>
    </row>
    <row r="38" spans="1:11" ht="15" customHeight="1" x14ac:dyDescent="0.35">
      <c r="A38" s="221" t="s">
        <v>272</v>
      </c>
      <c r="B38" s="222"/>
      <c r="C38" s="222"/>
      <c r="D38" s="222"/>
      <c r="E38" s="90"/>
      <c r="F38" s="48"/>
      <c r="G38" s="116">
        <v>0.68164160000000007</v>
      </c>
      <c r="H38" s="90">
        <v>0.57399999999999995</v>
      </c>
      <c r="I38" s="90">
        <v>0.61099999999999999</v>
      </c>
      <c r="J38" s="90">
        <v>0.59599999999999997</v>
      </c>
      <c r="K38" s="48">
        <v>0</v>
      </c>
    </row>
    <row r="39" spans="1:11" ht="15" customHeight="1" x14ac:dyDescent="0.35">
      <c r="A39" s="221" t="s">
        <v>19</v>
      </c>
      <c r="B39" s="222"/>
      <c r="C39" s="222"/>
      <c r="D39" s="222"/>
      <c r="E39" s="90"/>
      <c r="F39" s="48"/>
      <c r="G39" s="116">
        <v>0</v>
      </c>
      <c r="H39" s="90">
        <v>0</v>
      </c>
      <c r="I39" s="90">
        <v>0</v>
      </c>
      <c r="J39" s="90">
        <v>0</v>
      </c>
      <c r="K39" s="48">
        <v>0</v>
      </c>
    </row>
    <row r="40" spans="1:11" ht="15" customHeight="1" x14ac:dyDescent="0.35">
      <c r="A40" s="223" t="s">
        <v>20</v>
      </c>
      <c r="B40" s="98"/>
      <c r="C40" s="98"/>
      <c r="D40" s="98"/>
      <c r="E40" s="91"/>
      <c r="F40" s="52"/>
      <c r="G40" s="117">
        <v>1.1035545</v>
      </c>
      <c r="H40" s="91">
        <v>0.35099999999999998</v>
      </c>
      <c r="I40" s="91">
        <v>0.312</v>
      </c>
      <c r="J40" s="91">
        <v>0.27900000000000003</v>
      </c>
      <c r="K40" s="52">
        <v>0</v>
      </c>
    </row>
    <row r="41" spans="1:11" ht="15" customHeight="1" x14ac:dyDescent="0.35">
      <c r="A41" s="218" t="s">
        <v>21</v>
      </c>
      <c r="B41" s="224"/>
      <c r="C41" s="224"/>
      <c r="D41" s="224"/>
      <c r="E41" s="89"/>
      <c r="F41" s="43"/>
      <c r="G41" s="115">
        <f>SUM(G36:G40)</f>
        <v>3.3425568999999999</v>
      </c>
      <c r="H41" s="89">
        <f>SUM(H36:H40)</f>
        <v>3.4699999999999998</v>
      </c>
      <c r="I41" s="93">
        <f>SUM(I36:I40)</f>
        <v>3.3159999999999994</v>
      </c>
      <c r="J41" s="93">
        <f>SUM(J36:J40)</f>
        <v>2.1279999999999997</v>
      </c>
      <c r="K41" s="45">
        <f>SUM(K36:K40)</f>
        <v>0</v>
      </c>
    </row>
    <row r="42" spans="1:11" ht="15" customHeight="1" x14ac:dyDescent="0.35">
      <c r="A42" s="221" t="s">
        <v>22</v>
      </c>
      <c r="B42" s="94"/>
      <c r="C42" s="94"/>
      <c r="D42" s="94"/>
      <c r="E42" s="90"/>
      <c r="F42" s="48"/>
      <c r="G42" s="116">
        <v>0</v>
      </c>
      <c r="H42" s="90">
        <v>0</v>
      </c>
      <c r="I42" s="90">
        <v>0</v>
      </c>
      <c r="J42" s="90">
        <v>0</v>
      </c>
      <c r="K42" s="48">
        <v>0</v>
      </c>
    </row>
    <row r="43" spans="1:11" ht="15" customHeight="1" x14ac:dyDescent="0.35">
      <c r="A43" s="221" t="s">
        <v>23</v>
      </c>
      <c r="B43" s="94"/>
      <c r="C43" s="94"/>
      <c r="D43" s="94"/>
      <c r="E43" s="90"/>
      <c r="F43" s="48"/>
      <c r="G43" s="116">
        <v>0</v>
      </c>
      <c r="H43" s="90">
        <v>0</v>
      </c>
      <c r="I43" s="90">
        <v>0</v>
      </c>
      <c r="J43" s="90">
        <v>0</v>
      </c>
      <c r="K43" s="48">
        <v>0</v>
      </c>
    </row>
    <row r="44" spans="1:11" ht="15" customHeight="1" x14ac:dyDescent="0.35">
      <c r="A44" s="221" t="s">
        <v>24</v>
      </c>
      <c r="B44" s="94"/>
      <c r="C44" s="94"/>
      <c r="D44" s="94"/>
      <c r="E44" s="90"/>
      <c r="F44" s="48"/>
      <c r="G44" s="116">
        <v>22.926655699999998</v>
      </c>
      <c r="H44" s="90">
        <v>15.352</v>
      </c>
      <c r="I44" s="90">
        <v>15.468</v>
      </c>
      <c r="J44" s="90">
        <v>12.15</v>
      </c>
      <c r="K44" s="48">
        <v>0</v>
      </c>
    </row>
    <row r="45" spans="1:11" ht="15" customHeight="1" x14ac:dyDescent="0.35">
      <c r="A45" s="221" t="s">
        <v>25</v>
      </c>
      <c r="B45" s="94"/>
      <c r="C45" s="94"/>
      <c r="D45" s="94"/>
      <c r="E45" s="90"/>
      <c r="F45" s="48"/>
      <c r="G45" s="116">
        <v>4.9766830999999998</v>
      </c>
      <c r="H45" s="90">
        <v>2.9980000000000002</v>
      </c>
      <c r="I45" s="90">
        <v>2.371</v>
      </c>
      <c r="J45" s="90">
        <v>1.986</v>
      </c>
      <c r="K45" s="48">
        <v>0</v>
      </c>
    </row>
    <row r="46" spans="1:11" ht="15" customHeight="1" x14ac:dyDescent="0.35">
      <c r="A46" s="223" t="s">
        <v>26</v>
      </c>
      <c r="B46" s="98"/>
      <c r="C46" s="98"/>
      <c r="D46" s="98"/>
      <c r="E46" s="91"/>
      <c r="F46" s="52"/>
      <c r="G46" s="117">
        <v>0</v>
      </c>
      <c r="H46" s="91">
        <v>0</v>
      </c>
      <c r="I46" s="91">
        <v>0</v>
      </c>
      <c r="J46" s="91">
        <v>0</v>
      </c>
      <c r="K46" s="52">
        <v>0</v>
      </c>
    </row>
    <row r="47" spans="1:11" ht="15" customHeight="1" x14ac:dyDescent="0.35">
      <c r="A47" s="230" t="s">
        <v>27</v>
      </c>
      <c r="B47" s="109"/>
      <c r="C47" s="109"/>
      <c r="D47" s="109"/>
      <c r="E47" s="306"/>
      <c r="F47" s="63"/>
      <c r="G47" s="122">
        <f>SUM(G42:G46)</f>
        <v>27.903338799999997</v>
      </c>
      <c r="H47" s="306">
        <f>SUM(H42:H46)</f>
        <v>18.350000000000001</v>
      </c>
      <c r="I47" s="248">
        <f>SUM(I42:I46)</f>
        <v>17.838999999999999</v>
      </c>
      <c r="J47" s="248">
        <f>SUM(J42:J46)</f>
        <v>14.136000000000001</v>
      </c>
      <c r="K47" s="64">
        <f>SUM(K42:K46)</f>
        <v>0</v>
      </c>
    </row>
    <row r="48" spans="1:11" ht="15" customHeight="1" x14ac:dyDescent="0.35">
      <c r="A48" s="218" t="s">
        <v>260</v>
      </c>
      <c r="B48" s="110"/>
      <c r="C48" s="110"/>
      <c r="D48" s="110"/>
      <c r="E48" s="89"/>
      <c r="F48" s="43"/>
      <c r="G48" s="115">
        <f>G41+G47</f>
        <v>31.245895699999998</v>
      </c>
      <c r="H48" s="89">
        <f>H41+H47</f>
        <v>21.82</v>
      </c>
      <c r="I48" s="93">
        <f>I41+I47</f>
        <v>21.154999999999998</v>
      </c>
      <c r="J48" s="93">
        <f>J41+J47</f>
        <v>16.263999999999999</v>
      </c>
      <c r="K48" s="45">
        <f>K41+K47</f>
        <v>0</v>
      </c>
    </row>
    <row r="49" spans="1:11" ht="15" customHeight="1" x14ac:dyDescent="0.35">
      <c r="A49" s="221" t="s">
        <v>280</v>
      </c>
      <c r="B49" s="94"/>
      <c r="C49" s="94"/>
      <c r="D49" s="94"/>
      <c r="E49" s="90"/>
      <c r="F49" s="48"/>
      <c r="G49" s="116">
        <v>3.6223960999999951</v>
      </c>
      <c r="H49" s="90">
        <v>0.71300000000000252</v>
      </c>
      <c r="I49" s="90">
        <v>-0.1460000000000008</v>
      </c>
      <c r="J49" s="90">
        <v>-1.4540000000000033</v>
      </c>
      <c r="K49" s="48">
        <v>0</v>
      </c>
    </row>
    <row r="50" spans="1:11" ht="15" customHeight="1" x14ac:dyDescent="0.35">
      <c r="A50" s="221" t="s">
        <v>275</v>
      </c>
      <c r="B50" s="94"/>
      <c r="C50" s="94"/>
      <c r="D50" s="94"/>
      <c r="E50" s="90"/>
      <c r="F50" s="48"/>
      <c r="G50" s="116">
        <v>0</v>
      </c>
      <c r="H50" s="90">
        <v>0</v>
      </c>
      <c r="I50" s="90">
        <v>0</v>
      </c>
      <c r="J50" s="90">
        <v>0</v>
      </c>
      <c r="K50" s="48">
        <v>0</v>
      </c>
    </row>
    <row r="51" spans="1:11" ht="15" customHeight="1" x14ac:dyDescent="0.35">
      <c r="A51" s="221" t="s">
        <v>28</v>
      </c>
      <c r="B51" s="94"/>
      <c r="C51" s="94"/>
      <c r="D51" s="94"/>
      <c r="E51" s="90"/>
      <c r="F51" s="48"/>
      <c r="G51" s="116">
        <v>0.31813830000000004</v>
      </c>
      <c r="H51" s="90">
        <v>0.28799999999999998</v>
      </c>
      <c r="I51" s="90">
        <v>0.23899999999999999</v>
      </c>
      <c r="J51" s="90">
        <v>0.13100000000000001</v>
      </c>
      <c r="K51" s="48">
        <v>0</v>
      </c>
    </row>
    <row r="52" spans="1:11" ht="15" customHeight="1" x14ac:dyDescent="0.35">
      <c r="A52" s="221" t="s">
        <v>29</v>
      </c>
      <c r="B52" s="94"/>
      <c r="C52" s="94"/>
      <c r="D52" s="94"/>
      <c r="E52" s="90"/>
      <c r="F52" s="48"/>
      <c r="G52" s="116">
        <v>0</v>
      </c>
      <c r="H52" s="90">
        <v>7.3999999999999996E-2</v>
      </c>
      <c r="I52" s="90">
        <v>7.1999999999999995E-2</v>
      </c>
      <c r="J52" s="90">
        <v>8.2000000000000003E-2</v>
      </c>
      <c r="K52" s="48">
        <v>0</v>
      </c>
    </row>
    <row r="53" spans="1:11" ht="15" customHeight="1" x14ac:dyDescent="0.35">
      <c r="A53" s="221" t="s">
        <v>30</v>
      </c>
      <c r="B53" s="94"/>
      <c r="C53" s="94"/>
      <c r="D53" s="94"/>
      <c r="E53" s="90"/>
      <c r="F53" s="48"/>
      <c r="G53" s="116">
        <v>2.7606999999999999</v>
      </c>
      <c r="H53" s="90">
        <v>2.9249999999999998</v>
      </c>
      <c r="I53" s="90">
        <v>4.3950000000000005</v>
      </c>
      <c r="J53" s="90">
        <v>1.637</v>
      </c>
      <c r="K53" s="48">
        <v>0</v>
      </c>
    </row>
    <row r="54" spans="1:11" ht="15" customHeight="1" x14ac:dyDescent="0.35">
      <c r="A54" s="221" t="s">
        <v>31</v>
      </c>
      <c r="B54" s="94"/>
      <c r="C54" s="94"/>
      <c r="D54" s="94"/>
      <c r="E54" s="90"/>
      <c r="F54" s="48"/>
      <c r="G54" s="116">
        <v>24.544812899999997</v>
      </c>
      <c r="H54" s="90">
        <v>17.82</v>
      </c>
      <c r="I54" s="90">
        <v>16.594999999999999</v>
      </c>
      <c r="J54" s="90">
        <v>15.868</v>
      </c>
      <c r="K54" s="48">
        <v>0</v>
      </c>
    </row>
    <row r="55" spans="1:11" ht="15" customHeight="1" x14ac:dyDescent="0.35">
      <c r="A55" s="221" t="s">
        <v>32</v>
      </c>
      <c r="B55" s="94"/>
      <c r="C55" s="94"/>
      <c r="D55" s="94"/>
      <c r="E55" s="90"/>
      <c r="F55" s="48"/>
      <c r="G55" s="116">
        <v>0</v>
      </c>
      <c r="H55" s="90">
        <v>0</v>
      </c>
      <c r="I55" s="90">
        <v>0</v>
      </c>
      <c r="J55" s="90">
        <v>0</v>
      </c>
      <c r="K55" s="48">
        <v>0</v>
      </c>
    </row>
    <row r="56" spans="1:11" ht="15" customHeight="1" x14ac:dyDescent="0.35">
      <c r="A56" s="223" t="s">
        <v>278</v>
      </c>
      <c r="B56" s="98"/>
      <c r="C56" s="98"/>
      <c r="D56" s="98"/>
      <c r="E56" s="91"/>
      <c r="F56" s="52"/>
      <c r="G56" s="117">
        <v>0</v>
      </c>
      <c r="H56" s="91">
        <v>0</v>
      </c>
      <c r="I56" s="91">
        <v>0</v>
      </c>
      <c r="J56" s="91">
        <v>0</v>
      </c>
      <c r="K56" s="52">
        <v>0</v>
      </c>
    </row>
    <row r="57" spans="1:11" ht="15" customHeight="1" x14ac:dyDescent="0.35">
      <c r="A57" s="218" t="s">
        <v>261</v>
      </c>
      <c r="B57" s="110"/>
      <c r="C57" s="110"/>
      <c r="D57" s="110"/>
      <c r="E57" s="89"/>
      <c r="F57" s="43"/>
      <c r="G57" s="115">
        <v>31.246047299999994</v>
      </c>
      <c r="H57" s="89">
        <v>21.820000000000004</v>
      </c>
      <c r="I57" s="93">
        <v>21.154999999999998</v>
      </c>
      <c r="J57" s="93">
        <v>16.263999999999996</v>
      </c>
      <c r="K57" s="45">
        <v>0</v>
      </c>
    </row>
    <row r="58" spans="1:11" ht="16.5" x14ac:dyDescent="0.35">
      <c r="A58" s="221"/>
      <c r="B58" s="110"/>
      <c r="C58" s="110"/>
      <c r="D58" s="110"/>
      <c r="E58" s="49"/>
      <c r="F58" s="49"/>
      <c r="G58" s="49"/>
      <c r="H58" s="49"/>
      <c r="I58" s="49"/>
      <c r="J58" s="49"/>
      <c r="K58" s="49"/>
    </row>
    <row r="59" spans="1:11" ht="16.5" x14ac:dyDescent="0.35">
      <c r="A59" s="108"/>
      <c r="B59" s="99"/>
      <c r="C59" s="101"/>
      <c r="D59" s="101"/>
      <c r="E59" s="102">
        <v>2015</v>
      </c>
      <c r="F59" s="102">
        <v>2014</v>
      </c>
      <c r="G59" s="102">
        <v>2015</v>
      </c>
      <c r="H59" s="102">
        <v>2014</v>
      </c>
      <c r="I59" s="102">
        <v>2013</v>
      </c>
      <c r="J59" s="102">
        <v>2012</v>
      </c>
      <c r="K59" s="102">
        <v>2011</v>
      </c>
    </row>
    <row r="60" spans="1:11" ht="16.5" x14ac:dyDescent="0.35">
      <c r="A60" s="103"/>
      <c r="B60" s="103"/>
      <c r="C60" s="101"/>
      <c r="D60" s="101"/>
      <c r="E60" s="105" t="str">
        <f>E$4</f>
        <v>Q4</v>
      </c>
      <c r="F60" s="105" t="str">
        <f>F$4</f>
        <v>Q4</v>
      </c>
      <c r="G60" s="105">
        <f>G$4</f>
        <v>0</v>
      </c>
      <c r="H60" s="105"/>
      <c r="I60" s="105"/>
      <c r="J60" s="105"/>
      <c r="K60" s="105"/>
    </row>
    <row r="61" spans="1:11" ht="16.5" x14ac:dyDescent="0.35">
      <c r="A61" s="100" t="s">
        <v>277</v>
      </c>
      <c r="B61" s="106"/>
      <c r="C61" s="100"/>
      <c r="D61" s="100"/>
      <c r="E61" s="107"/>
      <c r="F61" s="107"/>
      <c r="G61" s="107"/>
      <c r="H61" s="107"/>
      <c r="I61" s="107"/>
      <c r="J61" s="107"/>
      <c r="K61" s="107"/>
    </row>
    <row r="62" spans="1:11" ht="3" customHeight="1" x14ac:dyDescent="0.35">
      <c r="A62" s="221"/>
      <c r="B62" s="97"/>
      <c r="C62" s="97"/>
      <c r="D62" s="97"/>
      <c r="E62" s="95"/>
      <c r="F62" s="95"/>
      <c r="G62" s="95"/>
      <c r="H62" s="95"/>
      <c r="I62" s="95"/>
      <c r="J62" s="95"/>
      <c r="K62" s="95"/>
    </row>
    <row r="63" spans="1:11" ht="34.9" customHeight="1" x14ac:dyDescent="0.35">
      <c r="A63" s="231" t="s">
        <v>33</v>
      </c>
      <c r="B63" s="231"/>
      <c r="C63" s="231"/>
      <c r="D63" s="231"/>
      <c r="E63" s="116">
        <v>0.70417599999999547</v>
      </c>
      <c r="F63" s="90"/>
      <c r="G63" s="116">
        <v>4.0451760000000094</v>
      </c>
      <c r="H63" s="90">
        <v>1.2920000000000043</v>
      </c>
      <c r="I63" s="90">
        <v>1.661999999999999</v>
      </c>
      <c r="J63" s="90">
        <v>1.7609999999999921</v>
      </c>
      <c r="K63" s="48">
        <v>0</v>
      </c>
    </row>
    <row r="64" spans="1:11" ht="15" customHeight="1" x14ac:dyDescent="0.35">
      <c r="A64" s="232" t="s">
        <v>34</v>
      </c>
      <c r="B64" s="232"/>
      <c r="C64" s="233"/>
      <c r="D64" s="233"/>
      <c r="E64" s="117">
        <v>0.31200000000000028</v>
      </c>
      <c r="F64" s="91"/>
      <c r="G64" s="117">
        <v>-1.2450000000000001</v>
      </c>
      <c r="H64" s="91">
        <v>0.84299999999999997</v>
      </c>
      <c r="I64" s="91">
        <v>-2.6989999999999998</v>
      </c>
      <c r="J64" s="91">
        <v>-1.071</v>
      </c>
      <c r="K64" s="52">
        <v>0</v>
      </c>
    </row>
    <row r="65" spans="1:12" ht="15" customHeight="1" x14ac:dyDescent="0.35">
      <c r="A65" s="293" t="s">
        <v>35</v>
      </c>
      <c r="B65" s="234"/>
      <c r="C65" s="235"/>
      <c r="D65" s="235"/>
      <c r="E65" s="115">
        <f>SUM(E63:E64)</f>
        <v>1.0161759999999957</v>
      </c>
      <c r="F65" s="89" t="s">
        <v>67</v>
      </c>
      <c r="G65" s="115">
        <f>SUM(G63:G64)</f>
        <v>2.8001760000000093</v>
      </c>
      <c r="H65" s="89">
        <f>SUM(H63:H64)</f>
        <v>2.1350000000000042</v>
      </c>
      <c r="I65" s="93">
        <f>SUM(I63:I64)</f>
        <v>-1.0370000000000008</v>
      </c>
      <c r="J65" s="93">
        <f>SUM(J63:J64)</f>
        <v>0.68999999999999218</v>
      </c>
      <c r="K65" s="45">
        <f>SUM(K63:K64)</f>
        <v>0</v>
      </c>
    </row>
    <row r="66" spans="1:12" ht="15" customHeight="1" x14ac:dyDescent="0.35">
      <c r="A66" s="231" t="s">
        <v>270</v>
      </c>
      <c r="B66" s="231"/>
      <c r="C66" s="94"/>
      <c r="D66" s="94"/>
      <c r="E66" s="116">
        <v>-4.4000000000000039E-2</v>
      </c>
      <c r="F66" s="90"/>
      <c r="G66" s="116">
        <v>-0.34200000000000003</v>
      </c>
      <c r="H66" s="90">
        <v>-0.39200000000000002</v>
      </c>
      <c r="I66" s="90">
        <v>-0.46400000000000002</v>
      </c>
      <c r="J66" s="90">
        <v>-0.28499999999999998</v>
      </c>
      <c r="K66" s="48">
        <v>0</v>
      </c>
    </row>
    <row r="67" spans="1:12" ht="15" customHeight="1" x14ac:dyDescent="0.35">
      <c r="A67" s="232" t="s">
        <v>271</v>
      </c>
      <c r="B67" s="232"/>
      <c r="C67" s="98"/>
      <c r="D67" s="98"/>
      <c r="E67" s="117">
        <v>0.188</v>
      </c>
      <c r="F67" s="91"/>
      <c r="G67" s="117">
        <v>9.5000000000000001E-2</v>
      </c>
      <c r="H67" s="91">
        <v>0</v>
      </c>
      <c r="I67" s="91">
        <v>0</v>
      </c>
      <c r="J67" s="91">
        <v>0</v>
      </c>
      <c r="K67" s="52">
        <v>0</v>
      </c>
    </row>
    <row r="68" spans="1:12" ht="15" customHeight="1" x14ac:dyDescent="0.35">
      <c r="A68" s="236" t="s">
        <v>276</v>
      </c>
      <c r="B68" s="236"/>
      <c r="C68" s="237"/>
      <c r="D68" s="237"/>
      <c r="E68" s="115">
        <f>SUM(E65:E67)</f>
        <v>1.1601759999999957</v>
      </c>
      <c r="F68" s="89" t="s">
        <v>67</v>
      </c>
      <c r="G68" s="115">
        <f>SUM(G65:G67)</f>
        <v>2.5531760000000094</v>
      </c>
      <c r="H68" s="89">
        <f>SUM(H65:H67)</f>
        <v>1.7430000000000043</v>
      </c>
      <c r="I68" s="93">
        <f>SUM(I65:I67)</f>
        <v>-1.5010000000000008</v>
      </c>
      <c r="J68" s="93">
        <f>SUM(J65:J67)</f>
        <v>0.4049999999999922</v>
      </c>
      <c r="K68" s="45">
        <f>SUM(K65:K67)</f>
        <v>0</v>
      </c>
    </row>
    <row r="69" spans="1:12" ht="15" customHeight="1" x14ac:dyDescent="0.35">
      <c r="A69" s="232" t="s">
        <v>36</v>
      </c>
      <c r="B69" s="232"/>
      <c r="C69" s="238"/>
      <c r="D69" s="238"/>
      <c r="E69" s="117">
        <v>0</v>
      </c>
      <c r="F69" s="91"/>
      <c r="G69" s="117">
        <v>0</v>
      </c>
      <c r="H69" s="91">
        <v>0</v>
      </c>
      <c r="I69" s="91">
        <v>-0.84099999999999997</v>
      </c>
      <c r="J69" s="91">
        <v>-1.181</v>
      </c>
      <c r="K69" s="52">
        <v>0</v>
      </c>
    </row>
    <row r="70" spans="1:12" ht="15" customHeight="1" x14ac:dyDescent="0.35">
      <c r="A70" s="293" t="s">
        <v>37</v>
      </c>
      <c r="B70" s="234"/>
      <c r="C70" s="110"/>
      <c r="D70" s="110"/>
      <c r="E70" s="115">
        <f>SUM(E68:E69)</f>
        <v>1.1601759999999957</v>
      </c>
      <c r="F70" s="89" t="s">
        <v>67</v>
      </c>
      <c r="G70" s="115">
        <f>SUM(G68:G69)</f>
        <v>2.5531760000000094</v>
      </c>
      <c r="H70" s="89">
        <f>SUM(H68:H69)</f>
        <v>1.7430000000000043</v>
      </c>
      <c r="I70" s="93">
        <f>SUM(I68:I69)</f>
        <v>-2.3420000000000005</v>
      </c>
      <c r="J70" s="93">
        <f>SUM(J68:J69)</f>
        <v>-0.77600000000000779</v>
      </c>
      <c r="K70" s="45">
        <f>SUM(K68:K69)</f>
        <v>0</v>
      </c>
    </row>
    <row r="71" spans="1:12" ht="15" customHeight="1" x14ac:dyDescent="0.35">
      <c r="A71" s="231" t="s">
        <v>38</v>
      </c>
      <c r="B71" s="231"/>
      <c r="C71" s="94"/>
      <c r="D71" s="94"/>
      <c r="E71" s="116">
        <v>2.1999999999999992E-2</v>
      </c>
      <c r="F71" s="90"/>
      <c r="G71" s="116">
        <v>-0.191</v>
      </c>
      <c r="H71" s="90">
        <v>-0.75800000000000001</v>
      </c>
      <c r="I71" s="90">
        <v>3.03</v>
      </c>
      <c r="J71" s="90">
        <v>-0.71</v>
      </c>
      <c r="K71" s="48">
        <v>0</v>
      </c>
    </row>
    <row r="72" spans="1:12" ht="15" customHeight="1" x14ac:dyDescent="0.35">
      <c r="A72" s="231" t="s">
        <v>39</v>
      </c>
      <c r="B72" s="231"/>
      <c r="C72" s="94"/>
      <c r="D72" s="94"/>
      <c r="E72" s="116">
        <v>0</v>
      </c>
      <c r="F72" s="90"/>
      <c r="G72" s="116">
        <v>0</v>
      </c>
      <c r="H72" s="90">
        <v>0</v>
      </c>
      <c r="I72" s="90">
        <v>0</v>
      </c>
      <c r="J72" s="90">
        <v>0</v>
      </c>
      <c r="K72" s="48">
        <v>0</v>
      </c>
    </row>
    <row r="73" spans="1:12" ht="15" customHeight="1" x14ac:dyDescent="0.35">
      <c r="A73" s="318" t="s">
        <v>40</v>
      </c>
      <c r="B73" s="319"/>
      <c r="C73" s="94"/>
      <c r="D73" s="94"/>
      <c r="E73" s="116">
        <v>-1.100000000000001E-2</v>
      </c>
      <c r="F73" s="90"/>
      <c r="G73" s="116">
        <v>-0.38300000000000001</v>
      </c>
      <c r="H73" s="90">
        <v>-0.27500000000000002</v>
      </c>
      <c r="I73" s="90">
        <v>-0.19700000000000001</v>
      </c>
      <c r="J73" s="90">
        <v>-0.40200000000000002</v>
      </c>
      <c r="K73" s="48">
        <v>0</v>
      </c>
    </row>
    <row r="74" spans="1:12" ht="15" customHeight="1" x14ac:dyDescent="0.35">
      <c r="A74" s="232" t="s">
        <v>41</v>
      </c>
      <c r="B74" s="232"/>
      <c r="C74" s="98"/>
      <c r="D74" s="98"/>
      <c r="E74" s="117">
        <v>0</v>
      </c>
      <c r="F74" s="91"/>
      <c r="G74" s="117">
        <v>0</v>
      </c>
      <c r="H74" s="91">
        <v>0</v>
      </c>
      <c r="I74" s="91">
        <v>0</v>
      </c>
      <c r="J74" s="91">
        <v>0</v>
      </c>
      <c r="K74" s="52">
        <v>0</v>
      </c>
    </row>
    <row r="75" spans="1:12" ht="15" customHeight="1" x14ac:dyDescent="0.35">
      <c r="A75" s="289" t="s">
        <v>42</v>
      </c>
      <c r="B75" s="239" t="s">
        <v>303</v>
      </c>
      <c r="C75" s="240"/>
      <c r="D75" s="240"/>
      <c r="E75" s="122">
        <f>SUM(E71:E74)</f>
        <v>1.0999999999999982E-2</v>
      </c>
      <c r="F75" s="306" t="s">
        <v>67</v>
      </c>
      <c r="G75" s="122">
        <f>SUM(G71:G74)</f>
        <v>-0.57400000000000007</v>
      </c>
      <c r="H75" s="306">
        <v>1.3</v>
      </c>
      <c r="I75" s="282">
        <f>SUM(I71:I74)</f>
        <v>2.8329999999999997</v>
      </c>
      <c r="J75" s="282">
        <f>SUM(J71:J74)</f>
        <v>-1.1120000000000001</v>
      </c>
      <c r="K75" s="281">
        <f>SUM(K71:K74)</f>
        <v>0</v>
      </c>
    </row>
    <row r="76" spans="1:12" ht="15" customHeight="1" x14ac:dyDescent="0.35">
      <c r="A76" s="234" t="s">
        <v>43</v>
      </c>
      <c r="B76" s="234"/>
      <c r="C76" s="110"/>
      <c r="D76" s="110"/>
      <c r="E76" s="115">
        <f>SUM(E75+E70)</f>
        <v>1.1711759999999956</v>
      </c>
      <c r="F76" s="89" t="s">
        <v>67</v>
      </c>
      <c r="G76" s="115">
        <f>SUM(G75+G70)</f>
        <v>1.9791760000000094</v>
      </c>
      <c r="H76" s="89">
        <f>SUM(H75+H70)</f>
        <v>3.0430000000000046</v>
      </c>
      <c r="I76" s="93">
        <f>SUM(I75+I70)</f>
        <v>0.49099999999999921</v>
      </c>
      <c r="J76" s="93">
        <f>SUM(J75+J70)</f>
        <v>-1.8880000000000079</v>
      </c>
      <c r="K76" s="45">
        <f>SUM(K75+K70)</f>
        <v>0</v>
      </c>
    </row>
    <row r="77" spans="1:12" ht="15" customHeight="1" x14ac:dyDescent="0.35">
      <c r="A77" s="232" t="s">
        <v>234</v>
      </c>
      <c r="B77" s="232"/>
      <c r="C77" s="98"/>
      <c r="D77" s="98"/>
      <c r="E77" s="117">
        <v>0</v>
      </c>
      <c r="F77" s="91"/>
      <c r="G77" s="117">
        <v>0</v>
      </c>
      <c r="H77" s="91">
        <v>0</v>
      </c>
      <c r="I77" s="91">
        <v>0</v>
      </c>
      <c r="J77" s="91">
        <v>0</v>
      </c>
      <c r="K77" s="52">
        <v>0</v>
      </c>
      <c r="L77" s="286"/>
    </row>
    <row r="78" spans="1:12" ht="15" customHeight="1" x14ac:dyDescent="0.35">
      <c r="A78" s="293" t="s">
        <v>235</v>
      </c>
      <c r="B78" s="237"/>
      <c r="C78" s="110"/>
      <c r="D78" s="110"/>
      <c r="E78" s="115">
        <v>1.1711759999999956</v>
      </c>
      <c r="F78" s="89" t="s">
        <v>67</v>
      </c>
      <c r="G78" s="115">
        <v>1.9791760000000094</v>
      </c>
      <c r="H78" s="89">
        <v>0.71000000000000441</v>
      </c>
      <c r="I78" s="93">
        <v>0.49099999999999921</v>
      </c>
      <c r="J78" s="93">
        <v>-1.8880000000000079</v>
      </c>
      <c r="K78" s="45">
        <v>0</v>
      </c>
    </row>
    <row r="79" spans="1:12" ht="16.5" x14ac:dyDescent="0.35">
      <c r="A79" s="221"/>
      <c r="B79" s="110"/>
      <c r="C79" s="110"/>
      <c r="D79" s="110"/>
      <c r="E79" s="111"/>
      <c r="F79" s="111"/>
      <c r="G79" s="111"/>
      <c r="H79" s="111"/>
      <c r="I79" s="111"/>
      <c r="J79" s="111"/>
      <c r="K79" s="111"/>
    </row>
    <row r="80" spans="1:12" ht="16.5" x14ac:dyDescent="0.35">
      <c r="A80" s="108"/>
      <c r="B80" s="99"/>
      <c r="C80" s="101"/>
      <c r="D80" s="101"/>
      <c r="E80" s="102">
        <v>2015</v>
      </c>
      <c r="F80" s="102">
        <v>2014</v>
      </c>
      <c r="G80" s="102">
        <v>2015</v>
      </c>
      <c r="H80" s="102">
        <v>2014</v>
      </c>
      <c r="I80" s="102">
        <v>2013</v>
      </c>
      <c r="J80" s="102">
        <v>2012</v>
      </c>
      <c r="K80" s="102">
        <v>2011</v>
      </c>
    </row>
    <row r="81" spans="1:11" ht="16.5" x14ac:dyDescent="0.35">
      <c r="A81" s="103"/>
      <c r="B81" s="103"/>
      <c r="C81" s="101"/>
      <c r="D81" s="101"/>
      <c r="E81" s="102" t="str">
        <f>E$4</f>
        <v>Q4</v>
      </c>
      <c r="F81" s="102" t="str">
        <f>F$4</f>
        <v>Q4</v>
      </c>
      <c r="G81" s="105">
        <f>G$4</f>
        <v>0</v>
      </c>
      <c r="H81" s="102"/>
      <c r="I81" s="102"/>
      <c r="J81" s="102"/>
      <c r="K81" s="102"/>
    </row>
    <row r="82" spans="1:11" ht="16.5" x14ac:dyDescent="0.35">
      <c r="A82" s="100" t="s">
        <v>204</v>
      </c>
      <c r="B82" s="106"/>
      <c r="C82" s="100"/>
      <c r="D82" s="100"/>
      <c r="E82" s="104"/>
      <c r="F82" s="104"/>
      <c r="G82" s="104"/>
      <c r="H82" s="104"/>
      <c r="I82" s="104"/>
      <c r="J82" s="104"/>
      <c r="K82" s="104"/>
    </row>
    <row r="83" spans="1:11" ht="1.5" customHeight="1" x14ac:dyDescent="0.35">
      <c r="A83" s="221" t="s">
        <v>46</v>
      </c>
      <c r="B83" s="97"/>
      <c r="C83" s="97"/>
      <c r="D83" s="97"/>
      <c r="E83" s="97"/>
      <c r="F83" s="97"/>
      <c r="G83" s="97"/>
      <c r="H83" s="97"/>
      <c r="I83" s="97"/>
      <c r="J83" s="97"/>
      <c r="K83" s="97"/>
    </row>
    <row r="84" spans="1:11" ht="15" customHeight="1" x14ac:dyDescent="0.35">
      <c r="A84" s="257" t="s">
        <v>44</v>
      </c>
      <c r="B84" s="231"/>
      <c r="C84" s="222"/>
      <c r="D84" s="222"/>
      <c r="E84" s="116">
        <v>7.7995990640957524</v>
      </c>
      <c r="F84" s="90">
        <v>0.98687777898278772</v>
      </c>
      <c r="G84" s="116">
        <v>6.5371728913926246</v>
      </c>
      <c r="H84" s="90">
        <v>2.1902654867256621</v>
      </c>
      <c r="I84" s="90">
        <v>3.8937927107061463</v>
      </c>
      <c r="J84" s="90">
        <v>4.7739735496060032</v>
      </c>
      <c r="K84" s="90">
        <v>0</v>
      </c>
    </row>
    <row r="85" spans="1:11" ht="15" customHeight="1" x14ac:dyDescent="0.35">
      <c r="A85" s="257" t="s">
        <v>228</v>
      </c>
      <c r="B85" s="231"/>
      <c r="C85" s="222"/>
      <c r="D85" s="222"/>
      <c r="E85" s="116">
        <v>8.0418983569363007</v>
      </c>
      <c r="F85" s="90">
        <v>1.9629107472074907</v>
      </c>
      <c r="G85" s="116">
        <v>6.5068994640915134</v>
      </c>
      <c r="H85" s="90">
        <v>3.0105513955071461</v>
      </c>
      <c r="I85" s="90">
        <v>4.3031036446469146</v>
      </c>
      <c r="J85" s="90">
        <v>4.1518824017326335</v>
      </c>
      <c r="K85" s="90">
        <v>0</v>
      </c>
    </row>
    <row r="86" spans="1:11" ht="15" customHeight="1" x14ac:dyDescent="0.35">
      <c r="A86" s="257" t="s">
        <v>291</v>
      </c>
      <c r="B86" s="231"/>
      <c r="C86" s="222"/>
      <c r="D86" s="222"/>
      <c r="E86" s="116">
        <f t="shared" ref="E86:J86" si="5">(E30/E8)*100</f>
        <v>12.086164317302353</v>
      </c>
      <c r="F86" s="90">
        <f t="shared" si="5"/>
        <v>2.7652585745932581</v>
      </c>
      <c r="G86" s="116">
        <f t="shared" si="5"/>
        <v>9.0552212272349468</v>
      </c>
      <c r="H86" s="90">
        <f t="shared" si="5"/>
        <v>3.9217859755692004</v>
      </c>
      <c r="I86" s="90">
        <f t="shared" si="5"/>
        <v>5.8961228968544201</v>
      </c>
      <c r="J86" s="90">
        <f t="shared" si="5"/>
        <v>5.5252345618446084</v>
      </c>
      <c r="K86" s="90"/>
    </row>
    <row r="87" spans="1:11" ht="15" customHeight="1" x14ac:dyDescent="0.35">
      <c r="A87" s="221" t="s">
        <v>45</v>
      </c>
      <c r="B87" s="231"/>
      <c r="C87" s="222"/>
      <c r="D87" s="222"/>
      <c r="E87" s="116">
        <v>5.9456476341246409</v>
      </c>
      <c r="F87" s="90">
        <v>1.4206702093048693</v>
      </c>
      <c r="G87" s="116">
        <v>6.3101443147447744</v>
      </c>
      <c r="H87" s="90">
        <v>2.0200816882232751</v>
      </c>
      <c r="I87" s="90">
        <v>2.8456007972665001</v>
      </c>
      <c r="J87" s="90">
        <v>4.2739965900188901</v>
      </c>
      <c r="K87" s="90">
        <v>0</v>
      </c>
    </row>
    <row r="88" spans="1:11" ht="15" customHeight="1" x14ac:dyDescent="0.35">
      <c r="A88" s="221" t="s">
        <v>46</v>
      </c>
      <c r="B88" s="231"/>
      <c r="C88" s="229"/>
      <c r="D88" s="229"/>
      <c r="E88" s="123" t="s">
        <v>67</v>
      </c>
      <c r="F88" s="76" t="s">
        <v>67</v>
      </c>
      <c r="G88" s="116">
        <v>215.64996563981725</v>
      </c>
      <c r="H88" s="90">
        <v>341.09347442680627</v>
      </c>
      <c r="I88" s="90">
        <v>-165.87499999999986</v>
      </c>
      <c r="J88" s="90">
        <v>-164.51169188445581</v>
      </c>
      <c r="K88" s="90"/>
    </row>
    <row r="89" spans="1:11" ht="15" customHeight="1" x14ac:dyDescent="0.35">
      <c r="A89" s="221" t="s">
        <v>47</v>
      </c>
      <c r="B89" s="231"/>
      <c r="C89" s="229"/>
      <c r="D89" s="229"/>
      <c r="E89" s="123" t="s">
        <v>67</v>
      </c>
      <c r="F89" s="76" t="s">
        <v>67</v>
      </c>
      <c r="G89" s="116">
        <v>92.970984059597001</v>
      </c>
      <c r="H89" s="90">
        <v>63.15664368908952</v>
      </c>
      <c r="I89" s="90">
        <v>109.91253644314862</v>
      </c>
      <c r="J89" s="90">
        <v>1541.4012738853517</v>
      </c>
      <c r="K89" s="90"/>
    </row>
    <row r="90" spans="1:11" ht="15" customHeight="1" x14ac:dyDescent="0.35">
      <c r="A90" s="221" t="s">
        <v>48</v>
      </c>
      <c r="B90" s="231"/>
      <c r="C90" s="222"/>
      <c r="D90" s="222"/>
      <c r="E90" s="124" t="s">
        <v>67</v>
      </c>
      <c r="F90" s="78" t="s">
        <v>67</v>
      </c>
      <c r="G90" s="116">
        <v>11.593133893770922</v>
      </c>
      <c r="H90" s="90">
        <v>3.2676443629697633</v>
      </c>
      <c r="I90" s="90">
        <v>-0.69014417395415173</v>
      </c>
      <c r="J90" s="90">
        <v>-8.9399901623217115</v>
      </c>
      <c r="K90" s="48">
        <v>0</v>
      </c>
    </row>
    <row r="91" spans="1:11" ht="15" customHeight="1" x14ac:dyDescent="0.35">
      <c r="A91" s="221" t="s">
        <v>49</v>
      </c>
      <c r="B91" s="231"/>
      <c r="C91" s="222"/>
      <c r="D91" s="222"/>
      <c r="E91" s="125" t="s">
        <v>67</v>
      </c>
      <c r="F91" s="80" t="s">
        <v>67</v>
      </c>
      <c r="G91" s="116">
        <v>-1.8978448000000003</v>
      </c>
      <c r="H91" s="90">
        <v>0.21499999999999958</v>
      </c>
      <c r="I91" s="90">
        <v>2.2630000000000003</v>
      </c>
      <c r="J91" s="90">
        <v>-0.21800000000000019</v>
      </c>
      <c r="K91" s="48">
        <v>0</v>
      </c>
    </row>
    <row r="92" spans="1:11" ht="15" customHeight="1" x14ac:dyDescent="0.35">
      <c r="A92" s="221" t="s">
        <v>50</v>
      </c>
      <c r="B92" s="231"/>
      <c r="C92" s="94"/>
      <c r="D92" s="94"/>
      <c r="E92" s="126" t="s">
        <v>67</v>
      </c>
      <c r="F92" s="82" t="s">
        <v>67</v>
      </c>
      <c r="G92" s="116">
        <v>0.84994523376391529</v>
      </c>
      <c r="H92" s="90">
        <v>4.5063113604487883</v>
      </c>
      <c r="I92" s="90">
        <v>-31.739726027397548</v>
      </c>
      <c r="J92" s="90">
        <v>-1.2159559834938074</v>
      </c>
      <c r="K92" s="90">
        <v>0</v>
      </c>
    </row>
    <row r="93" spans="1:11" ht="15" customHeight="1" x14ac:dyDescent="0.35">
      <c r="A93" s="223" t="s">
        <v>51</v>
      </c>
      <c r="B93" s="232"/>
      <c r="C93" s="98"/>
      <c r="D93" s="98"/>
      <c r="E93" s="127" t="s">
        <v>67</v>
      </c>
      <c r="F93" s="84" t="s">
        <v>67</v>
      </c>
      <c r="G93" s="128">
        <v>646</v>
      </c>
      <c r="H93" s="84">
        <v>550</v>
      </c>
      <c r="I93" s="48">
        <v>494</v>
      </c>
      <c r="J93" s="48">
        <v>422</v>
      </c>
      <c r="K93" s="48">
        <v>0</v>
      </c>
    </row>
    <row r="94" spans="1:11" ht="16.5" x14ac:dyDescent="0.35">
      <c r="A94" s="225" t="s">
        <v>284</v>
      </c>
      <c r="B94" s="96"/>
      <c r="C94" s="96"/>
      <c r="D94" s="96"/>
      <c r="E94" s="96"/>
      <c r="F94" s="96"/>
      <c r="G94" s="96"/>
      <c r="H94" s="96"/>
      <c r="I94" s="96"/>
      <c r="J94" s="96"/>
      <c r="K94" s="96"/>
    </row>
    <row r="95" spans="1:11" ht="16.5" x14ac:dyDescent="0.35">
      <c r="A95" s="225" t="s">
        <v>305</v>
      </c>
      <c r="B95" s="241"/>
      <c r="C95" s="241"/>
      <c r="D95" s="241"/>
      <c r="E95" s="241"/>
      <c r="F95" s="241"/>
      <c r="G95" s="241"/>
      <c r="H95" s="241"/>
      <c r="I95" s="241"/>
      <c r="J95" s="241"/>
      <c r="K95" s="241"/>
    </row>
    <row r="96" spans="1:11" ht="16.5" x14ac:dyDescent="0.35">
      <c r="A96" s="225"/>
      <c r="B96" s="241"/>
      <c r="C96" s="241"/>
      <c r="D96" s="241"/>
      <c r="E96" s="241"/>
      <c r="F96" s="241"/>
      <c r="G96" s="241"/>
      <c r="H96" s="241"/>
      <c r="I96" s="241"/>
      <c r="J96" s="241"/>
      <c r="K96" s="241"/>
    </row>
    <row r="97" spans="1:11" ht="16.5" x14ac:dyDescent="0.35">
      <c r="A97" s="242"/>
      <c r="B97" s="242"/>
      <c r="C97" s="242"/>
      <c r="D97" s="242"/>
      <c r="E97" s="242"/>
      <c r="F97" s="242"/>
      <c r="G97" s="242"/>
      <c r="H97" s="242"/>
      <c r="I97" s="242"/>
      <c r="J97" s="242"/>
      <c r="K97" s="242"/>
    </row>
    <row r="98" spans="1:11" x14ac:dyDescent="0.25">
      <c r="A98" s="243"/>
      <c r="B98" s="243"/>
      <c r="C98" s="243"/>
      <c r="D98" s="243"/>
      <c r="E98" s="243"/>
      <c r="F98" s="243"/>
      <c r="G98" s="243"/>
      <c r="H98" s="243"/>
      <c r="I98" s="243"/>
      <c r="J98" s="243"/>
      <c r="K98" s="243"/>
    </row>
    <row r="99" spans="1:11" x14ac:dyDescent="0.25">
      <c r="A99" s="243"/>
      <c r="B99" s="243"/>
      <c r="C99" s="243"/>
      <c r="D99" s="243"/>
      <c r="E99" s="243"/>
      <c r="F99" s="243"/>
      <c r="G99" s="243"/>
      <c r="H99" s="243"/>
      <c r="I99" s="243"/>
      <c r="J99" s="243"/>
      <c r="K99" s="243"/>
    </row>
    <row r="100" spans="1:11" x14ac:dyDescent="0.25">
      <c r="A100" s="243"/>
      <c r="B100" s="243"/>
      <c r="C100" s="243"/>
      <c r="D100" s="243"/>
      <c r="E100" s="243"/>
      <c r="F100" s="243"/>
      <c r="G100" s="243"/>
      <c r="H100" s="243"/>
      <c r="I100" s="243"/>
      <c r="J100" s="243"/>
      <c r="K100" s="243"/>
    </row>
    <row r="101" spans="1:11" x14ac:dyDescent="0.25">
      <c r="A101" s="243"/>
      <c r="B101" s="243"/>
      <c r="C101" s="243"/>
      <c r="D101" s="243"/>
      <c r="E101" s="243"/>
      <c r="F101" s="243"/>
      <c r="G101" s="243"/>
      <c r="H101" s="243"/>
      <c r="I101" s="243"/>
      <c r="J101" s="243"/>
      <c r="K101" s="243"/>
    </row>
    <row r="102" spans="1:11" x14ac:dyDescent="0.25">
      <c r="A102" s="243"/>
      <c r="B102" s="243"/>
      <c r="C102" s="243"/>
      <c r="D102" s="243"/>
      <c r="E102" s="243"/>
      <c r="F102" s="243"/>
      <c r="G102" s="243"/>
      <c r="H102" s="243"/>
      <c r="I102" s="243"/>
      <c r="J102" s="243"/>
      <c r="K102" s="243"/>
    </row>
    <row r="103" spans="1:11" x14ac:dyDescent="0.25">
      <c r="A103" s="213"/>
      <c r="B103" s="213"/>
      <c r="C103" s="213"/>
      <c r="D103" s="213"/>
      <c r="E103" s="213"/>
      <c r="F103" s="213"/>
      <c r="G103" s="213"/>
      <c r="H103" s="213"/>
      <c r="I103" s="213"/>
      <c r="J103" s="213"/>
      <c r="K103" s="213"/>
    </row>
    <row r="104" spans="1:11" x14ac:dyDescent="0.25">
      <c r="A104" s="213"/>
      <c r="B104" s="213"/>
      <c r="C104" s="213"/>
      <c r="D104" s="213"/>
      <c r="E104" s="213"/>
      <c r="F104" s="213"/>
      <c r="G104" s="213"/>
      <c r="H104" s="213"/>
      <c r="I104" s="213"/>
      <c r="J104" s="213"/>
      <c r="K104" s="213"/>
    </row>
    <row r="105" spans="1:11" x14ac:dyDescent="0.25">
      <c r="A105" s="213"/>
      <c r="B105" s="213"/>
      <c r="C105" s="213"/>
      <c r="D105" s="213"/>
      <c r="E105" s="213"/>
      <c r="F105" s="213"/>
      <c r="G105" s="213"/>
      <c r="H105" s="213"/>
      <c r="I105" s="213"/>
      <c r="J105" s="213"/>
      <c r="K105" s="213"/>
    </row>
    <row r="106" spans="1:11" x14ac:dyDescent="0.25">
      <c r="A106" s="213"/>
      <c r="B106" s="213"/>
      <c r="C106" s="213"/>
      <c r="D106" s="213"/>
      <c r="E106" s="213"/>
      <c r="F106" s="213"/>
      <c r="G106" s="213"/>
      <c r="H106" s="213"/>
      <c r="I106" s="213"/>
      <c r="J106" s="213"/>
      <c r="K106" s="213"/>
    </row>
    <row r="107" spans="1:11" x14ac:dyDescent="0.25">
      <c r="A107" s="213"/>
      <c r="B107" s="213"/>
      <c r="C107" s="213"/>
      <c r="D107" s="213"/>
      <c r="E107" s="213"/>
      <c r="F107" s="213"/>
      <c r="G107" s="213"/>
      <c r="H107" s="213"/>
      <c r="I107" s="213"/>
      <c r="J107" s="213"/>
      <c r="K107" s="213"/>
    </row>
    <row r="108" spans="1:11" x14ac:dyDescent="0.25">
      <c r="A108" s="213"/>
      <c r="B108" s="213"/>
      <c r="C108" s="213"/>
      <c r="D108" s="213"/>
      <c r="E108" s="213"/>
      <c r="F108" s="213"/>
      <c r="G108" s="213"/>
      <c r="H108" s="213"/>
      <c r="I108" s="213"/>
      <c r="J108" s="213"/>
      <c r="K108" s="213"/>
    </row>
    <row r="109" spans="1:11" x14ac:dyDescent="0.25">
      <c r="A109" s="213"/>
      <c r="B109" s="213"/>
      <c r="C109" s="213"/>
      <c r="D109" s="213"/>
      <c r="E109" s="213"/>
      <c r="F109" s="213"/>
      <c r="G109" s="213"/>
      <c r="H109" s="213"/>
      <c r="I109" s="213"/>
      <c r="J109" s="213"/>
      <c r="K109" s="213"/>
    </row>
    <row r="110" spans="1:11" x14ac:dyDescent="0.25">
      <c r="A110" s="213"/>
      <c r="B110" s="213"/>
      <c r="C110" s="213"/>
      <c r="D110" s="213"/>
      <c r="E110" s="213"/>
      <c r="F110" s="213"/>
      <c r="G110" s="213"/>
      <c r="H110" s="213"/>
      <c r="I110" s="213"/>
      <c r="J110" s="213"/>
      <c r="K110" s="213"/>
    </row>
    <row r="111" spans="1:11" x14ac:dyDescent="0.25">
      <c r="A111" s="213"/>
      <c r="B111" s="213"/>
      <c r="C111" s="213"/>
      <c r="D111" s="213"/>
      <c r="E111" s="213"/>
      <c r="F111" s="213"/>
      <c r="G111" s="213"/>
      <c r="H111" s="213"/>
      <c r="I111" s="213"/>
      <c r="J111" s="213"/>
      <c r="K111" s="213"/>
    </row>
    <row r="112" spans="1:11" x14ac:dyDescent="0.25">
      <c r="A112" s="213"/>
      <c r="B112" s="213"/>
      <c r="C112" s="213"/>
      <c r="D112" s="213"/>
      <c r="E112" s="213"/>
      <c r="F112" s="213"/>
      <c r="G112" s="213"/>
      <c r="H112" s="213"/>
      <c r="I112" s="213"/>
      <c r="J112" s="213"/>
      <c r="K112" s="213"/>
    </row>
    <row r="113" spans="1:11" x14ac:dyDescent="0.25">
      <c r="A113" s="213"/>
      <c r="B113" s="213"/>
      <c r="C113" s="213"/>
      <c r="D113" s="213"/>
      <c r="E113" s="213"/>
      <c r="F113" s="213"/>
      <c r="G113" s="213"/>
      <c r="H113" s="213"/>
      <c r="I113" s="213"/>
      <c r="J113" s="213"/>
      <c r="K113" s="213"/>
    </row>
    <row r="114" spans="1:11" x14ac:dyDescent="0.25">
      <c r="A114" s="213"/>
      <c r="B114" s="213"/>
      <c r="C114" s="213"/>
      <c r="D114" s="213"/>
      <c r="E114" s="213"/>
      <c r="F114" s="213"/>
      <c r="G114" s="213"/>
      <c r="H114" s="213"/>
      <c r="I114" s="213"/>
      <c r="J114" s="213"/>
      <c r="K114" s="213"/>
    </row>
    <row r="115" spans="1:11" x14ac:dyDescent="0.25">
      <c r="A115" s="213"/>
      <c r="B115" s="213"/>
      <c r="C115" s="213"/>
      <c r="D115" s="213"/>
      <c r="E115" s="213"/>
      <c r="F115" s="213"/>
      <c r="G115" s="213"/>
      <c r="H115" s="213"/>
      <c r="I115" s="213"/>
      <c r="J115" s="213"/>
      <c r="K115" s="213"/>
    </row>
  </sheetData>
  <mergeCells count="2">
    <mergeCell ref="A1:K1"/>
    <mergeCell ref="A73:B73"/>
  </mergeCells>
  <pageMargins left="0.7" right="0.7" top="0.75" bottom="0.75" header="0.3" footer="0.3"/>
  <pageSetup paperSize="9" scale="51" orientation="portrait" r:id="rId1"/>
  <rowBreaks count="1" manualBreakCount="1">
    <brk id="96" max="11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V105"/>
  <sheetViews>
    <sheetView showGridLines="0" showZeros="0" tabSelected="1" zoomScaleNormal="100" zoomScaleSheetLayoutView="85" workbookViewId="0">
      <selection sqref="A1:K1"/>
    </sheetView>
  </sheetViews>
  <sheetFormatPr defaultColWidth="9.140625" defaultRowHeight="10.5" outlineLevelRow="1" x14ac:dyDescent="0.15"/>
  <cols>
    <col min="1" max="1" width="26" style="30" customWidth="1"/>
    <col min="2" max="2" width="16" style="30" customWidth="1"/>
    <col min="3" max="3" width="8.28515625" style="30" customWidth="1"/>
    <col min="4" max="4" width="4.85546875" style="30" customWidth="1"/>
    <col min="5" max="11" width="9.7109375" style="30" customWidth="1"/>
    <col min="12" max="12" width="4.5703125" style="30" customWidth="1"/>
    <col min="13" max="13" width="9.140625" style="30"/>
    <col min="14" max="14" width="9.140625" style="30" customWidth="1"/>
    <col min="15" max="15" width="18" style="30" customWidth="1"/>
    <col min="16" max="23" width="9.140625" style="30" customWidth="1"/>
    <col min="24" max="16384" width="9.140625" style="30"/>
  </cols>
  <sheetData>
    <row r="1" spans="1:22" ht="18" customHeight="1" x14ac:dyDescent="0.5">
      <c r="A1" s="314" t="s">
        <v>128</v>
      </c>
      <c r="B1" s="314"/>
      <c r="C1" s="314"/>
      <c r="D1" s="314"/>
      <c r="E1" s="314"/>
      <c r="F1" s="314"/>
      <c r="G1" s="314"/>
      <c r="H1" s="314"/>
      <c r="I1" s="314"/>
      <c r="J1" s="314"/>
      <c r="K1" s="314"/>
      <c r="L1" s="36"/>
      <c r="M1" s="36"/>
      <c r="O1" s="31"/>
      <c r="P1" s="31"/>
      <c r="Q1" s="31"/>
      <c r="R1" s="31"/>
    </row>
    <row r="2" spans="1:22" ht="15" customHeight="1" x14ac:dyDescent="0.5">
      <c r="A2" s="37" t="s">
        <v>125</v>
      </c>
      <c r="B2" s="38"/>
      <c r="C2" s="38"/>
      <c r="D2" s="38"/>
      <c r="L2" s="36"/>
      <c r="M2" s="36"/>
      <c r="O2"/>
      <c r="P2"/>
      <c r="Q2"/>
      <c r="R2"/>
      <c r="S2"/>
      <c r="T2"/>
      <c r="U2"/>
      <c r="V2"/>
    </row>
    <row r="3" spans="1:22" ht="12.75" customHeight="1" x14ac:dyDescent="0.5">
      <c r="A3" s="99"/>
      <c r="B3" s="99"/>
      <c r="C3" s="100"/>
      <c r="D3" s="101"/>
      <c r="E3" s="102">
        <v>2015</v>
      </c>
      <c r="F3" s="102">
        <v>2014</v>
      </c>
      <c r="G3" s="102">
        <v>2015</v>
      </c>
      <c r="H3" s="102">
        <v>2014</v>
      </c>
      <c r="I3" s="102">
        <v>2013</v>
      </c>
      <c r="J3" s="102">
        <v>2012</v>
      </c>
      <c r="K3" s="102">
        <v>2011</v>
      </c>
      <c r="L3" s="36"/>
      <c r="M3" s="36"/>
      <c r="O3"/>
      <c r="P3"/>
      <c r="Q3"/>
      <c r="R3"/>
      <c r="S3"/>
      <c r="T3"/>
      <c r="U3"/>
      <c r="V3"/>
    </row>
    <row r="4" spans="1:22" ht="12.75" customHeight="1" x14ac:dyDescent="0.5">
      <c r="A4" s="103"/>
      <c r="B4" s="103"/>
      <c r="C4" s="100"/>
      <c r="D4" s="101"/>
      <c r="E4" s="102" t="s">
        <v>201</v>
      </c>
      <c r="F4" s="102" t="s">
        <v>201</v>
      </c>
      <c r="G4" s="102">
        <v>0</v>
      </c>
      <c r="H4" s="102"/>
      <c r="I4" s="102"/>
      <c r="J4" s="102"/>
      <c r="K4" s="102"/>
      <c r="L4" s="36"/>
      <c r="O4"/>
      <c r="P4"/>
      <c r="Q4"/>
      <c r="R4"/>
      <c r="S4"/>
      <c r="T4"/>
      <c r="U4"/>
      <c r="V4"/>
    </row>
    <row r="5" spans="1:22" s="31" customFormat="1" ht="12.75" customHeight="1" x14ac:dyDescent="0.5">
      <c r="A5" s="100" t="s">
        <v>1</v>
      </c>
      <c r="B5" s="103"/>
      <c r="C5" s="100"/>
      <c r="D5" s="100" t="s">
        <v>202</v>
      </c>
      <c r="E5" s="104" t="s">
        <v>56</v>
      </c>
      <c r="F5" s="104" t="s">
        <v>56</v>
      </c>
      <c r="G5" s="104" t="s">
        <v>56</v>
      </c>
      <c r="H5" s="104" t="s">
        <v>56</v>
      </c>
      <c r="I5" s="104" t="s">
        <v>56</v>
      </c>
      <c r="J5" s="104"/>
      <c r="K5" s="104"/>
      <c r="L5" s="40"/>
      <c r="O5"/>
      <c r="P5"/>
      <c r="Q5"/>
      <c r="R5"/>
      <c r="S5"/>
      <c r="T5"/>
      <c r="U5"/>
      <c r="V5"/>
    </row>
    <row r="6" spans="1:22" ht="1.5" customHeight="1" x14ac:dyDescent="0.5">
      <c r="A6" s="36"/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O6"/>
      <c r="P6"/>
      <c r="Q6"/>
      <c r="R6"/>
      <c r="S6"/>
      <c r="T6"/>
      <c r="U6"/>
      <c r="V6"/>
    </row>
    <row r="7" spans="1:22" ht="15" customHeight="1" x14ac:dyDescent="0.5">
      <c r="A7" s="41" t="s">
        <v>2</v>
      </c>
      <c r="B7" s="42"/>
      <c r="C7" s="42"/>
      <c r="D7" s="42"/>
      <c r="E7" s="112">
        <v>172.399</v>
      </c>
      <c r="F7" s="44">
        <v>143.38799999999998</v>
      </c>
      <c r="G7" s="112">
        <v>740.601</v>
      </c>
      <c r="H7" s="44">
        <v>639.678</v>
      </c>
      <c r="I7" s="44">
        <v>772.90700000000004</v>
      </c>
      <c r="J7" s="44">
        <v>907.88699999999994</v>
      </c>
      <c r="K7" s="44">
        <v>762.87699999999995</v>
      </c>
      <c r="L7" s="36"/>
      <c r="M7" s="274"/>
      <c r="O7"/>
      <c r="P7"/>
      <c r="Q7"/>
      <c r="R7"/>
      <c r="S7"/>
      <c r="T7"/>
      <c r="U7"/>
      <c r="V7"/>
    </row>
    <row r="8" spans="1:22" ht="15" customHeight="1" x14ac:dyDescent="0.5">
      <c r="A8" s="41" t="s">
        <v>3</v>
      </c>
      <c r="B8" s="46"/>
      <c r="C8" s="46"/>
      <c r="D8" s="46"/>
      <c r="E8" s="113">
        <v>-164.947</v>
      </c>
      <c r="F8" s="48">
        <v>-137.61600000000004</v>
      </c>
      <c r="G8" s="113">
        <v>-703.66399999999999</v>
      </c>
      <c r="H8" s="48">
        <v>-601.48699999999997</v>
      </c>
      <c r="I8" s="48">
        <v>-753.16300000000001</v>
      </c>
      <c r="J8" s="48">
        <v>-897.71999999999991</v>
      </c>
      <c r="K8" s="48">
        <v>-715.87900000000002</v>
      </c>
      <c r="L8" s="36"/>
      <c r="M8" s="273"/>
      <c r="O8"/>
      <c r="P8"/>
      <c r="Q8"/>
      <c r="R8"/>
      <c r="S8"/>
      <c r="T8"/>
      <c r="U8"/>
      <c r="V8"/>
    </row>
    <row r="9" spans="1:22" ht="15" customHeight="1" x14ac:dyDescent="0.5">
      <c r="A9" s="41" t="s">
        <v>4</v>
      </c>
      <c r="B9" s="46"/>
      <c r="C9" s="46"/>
      <c r="D9" s="46"/>
      <c r="E9" s="113">
        <v>1.0649999999999999</v>
      </c>
      <c r="F9" s="48">
        <v>-9.999999999999995E-3</v>
      </c>
      <c r="G9" s="113">
        <v>1.1220000000000001</v>
      </c>
      <c r="H9" s="48">
        <v>1.593</v>
      </c>
      <c r="I9" s="48">
        <v>1.0229999999999999</v>
      </c>
      <c r="J9" s="48">
        <v>0.127</v>
      </c>
      <c r="K9" s="48">
        <v>18.823</v>
      </c>
      <c r="L9" s="36"/>
      <c r="M9" s="273"/>
      <c r="O9"/>
      <c r="P9"/>
      <c r="Q9"/>
      <c r="R9"/>
      <c r="S9"/>
      <c r="T9"/>
      <c r="U9"/>
      <c r="V9"/>
    </row>
    <row r="10" spans="1:22" ht="15" customHeight="1" x14ac:dyDescent="0.5">
      <c r="A10" s="41" t="s">
        <v>5</v>
      </c>
      <c r="B10" s="46"/>
      <c r="C10" s="46"/>
      <c r="D10" s="46"/>
      <c r="E10" s="113">
        <v>0</v>
      </c>
      <c r="F10" s="48">
        <v>0</v>
      </c>
      <c r="G10" s="113">
        <v>0</v>
      </c>
      <c r="H10" s="48">
        <v>0</v>
      </c>
      <c r="I10" s="48">
        <v>0</v>
      </c>
      <c r="J10" s="48">
        <v>0</v>
      </c>
      <c r="K10" s="48">
        <v>0</v>
      </c>
      <c r="L10" s="36"/>
      <c r="M10" s="36"/>
      <c r="O10"/>
      <c r="P10"/>
      <c r="Q10"/>
      <c r="R10"/>
      <c r="S10"/>
      <c r="T10"/>
      <c r="U10"/>
      <c r="V10"/>
    </row>
    <row r="11" spans="1:22" ht="15" customHeight="1" x14ac:dyDescent="0.5">
      <c r="A11" s="50" t="s">
        <v>6</v>
      </c>
      <c r="B11" s="51"/>
      <c r="C11" s="51"/>
      <c r="D11" s="51"/>
      <c r="E11" s="114">
        <v>0</v>
      </c>
      <c r="F11" s="52">
        <v>0</v>
      </c>
      <c r="G11" s="114">
        <v>0</v>
      </c>
      <c r="H11" s="52">
        <v>0</v>
      </c>
      <c r="I11" s="52">
        <v>0</v>
      </c>
      <c r="J11" s="52">
        <v>0</v>
      </c>
      <c r="K11" s="52">
        <v>0</v>
      </c>
      <c r="L11" s="36"/>
      <c r="M11" s="36"/>
      <c r="O11"/>
      <c r="P11"/>
      <c r="Q11"/>
      <c r="R11"/>
      <c r="S11"/>
      <c r="T11"/>
      <c r="U11"/>
      <c r="V11"/>
    </row>
    <row r="12" spans="1:22" ht="15" customHeight="1" x14ac:dyDescent="0.5">
      <c r="A12" s="53" t="s">
        <v>7</v>
      </c>
      <c r="B12" s="53"/>
      <c r="C12" s="53"/>
      <c r="D12" s="53"/>
      <c r="E12" s="112">
        <f t="shared" ref="E12:K12" si="0">SUM(E7:E11)</f>
        <v>8.5169999999999977</v>
      </c>
      <c r="F12" s="43">
        <f t="shared" si="0"/>
        <v>5.7619999999999347</v>
      </c>
      <c r="G12" s="112">
        <f t="shared" si="0"/>
        <v>38.059000000000012</v>
      </c>
      <c r="H12" s="44">
        <f t="shared" si="0"/>
        <v>39.784000000000034</v>
      </c>
      <c r="I12" s="48">
        <f t="shared" si="0"/>
        <v>20.767000000000028</v>
      </c>
      <c r="J12" s="43">
        <f t="shared" si="0"/>
        <v>10.294000000000031</v>
      </c>
      <c r="K12" s="43">
        <f t="shared" si="0"/>
        <v>65.820999999999941</v>
      </c>
      <c r="L12" s="36"/>
      <c r="M12" s="36"/>
      <c r="O12"/>
      <c r="P12"/>
      <c r="Q12"/>
      <c r="R12"/>
      <c r="S12"/>
      <c r="T12"/>
      <c r="U12"/>
      <c r="V12"/>
    </row>
    <row r="13" spans="1:22" ht="15" customHeight="1" x14ac:dyDescent="0.5">
      <c r="A13" s="50" t="s">
        <v>132</v>
      </c>
      <c r="B13" s="51"/>
      <c r="C13" s="51"/>
      <c r="D13" s="51"/>
      <c r="E13" s="114">
        <v>-6.9330000000000016</v>
      </c>
      <c r="F13" s="52">
        <v>-6.5650000000000031</v>
      </c>
      <c r="G13" s="114">
        <v>-26.021000000000001</v>
      </c>
      <c r="H13" s="52">
        <v>-29.887</v>
      </c>
      <c r="I13" s="52">
        <v>-49.68</v>
      </c>
      <c r="J13" s="52">
        <v>-48.518000000000001</v>
      </c>
      <c r="K13" s="52">
        <v>-45.771000000000001</v>
      </c>
      <c r="L13" s="36"/>
      <c r="M13" s="36"/>
      <c r="O13"/>
      <c r="P13"/>
      <c r="Q13"/>
      <c r="R13"/>
      <c r="S13"/>
      <c r="T13"/>
      <c r="U13"/>
      <c r="V13"/>
    </row>
    <row r="14" spans="1:22" ht="15" customHeight="1" x14ac:dyDescent="0.5">
      <c r="A14" s="53" t="s">
        <v>8</v>
      </c>
      <c r="B14" s="53"/>
      <c r="C14" s="53"/>
      <c r="D14" s="53"/>
      <c r="E14" s="112">
        <f t="shared" ref="E14:K14" si="1">SUM(E12:E13)</f>
        <v>1.5839999999999961</v>
      </c>
      <c r="F14" s="43">
        <f t="shared" si="1"/>
        <v>-0.80300000000006833</v>
      </c>
      <c r="G14" s="112">
        <f t="shared" si="1"/>
        <v>12.038000000000011</v>
      </c>
      <c r="H14" s="44">
        <f t="shared" si="1"/>
        <v>9.897000000000034</v>
      </c>
      <c r="I14" s="48">
        <f t="shared" si="1"/>
        <v>-28.912999999999972</v>
      </c>
      <c r="J14" s="43">
        <f t="shared" si="1"/>
        <v>-38.223999999999968</v>
      </c>
      <c r="K14" s="43">
        <f t="shared" si="1"/>
        <v>20.04999999999994</v>
      </c>
      <c r="L14" s="36"/>
      <c r="M14" s="36"/>
      <c r="O14"/>
      <c r="P14"/>
      <c r="Q14"/>
      <c r="R14"/>
      <c r="S14"/>
      <c r="T14"/>
      <c r="U14"/>
      <c r="V14"/>
    </row>
    <row r="15" spans="1:22" ht="15" customHeight="1" x14ac:dyDescent="0.5">
      <c r="A15" s="41" t="s">
        <v>9</v>
      </c>
      <c r="B15" s="54"/>
      <c r="C15" s="54"/>
      <c r="D15" s="54"/>
      <c r="E15" s="113">
        <v>0</v>
      </c>
      <c r="F15" s="48">
        <v>0</v>
      </c>
      <c r="G15" s="113">
        <v>0</v>
      </c>
      <c r="H15" s="48">
        <v>0</v>
      </c>
      <c r="I15" s="48">
        <v>0</v>
      </c>
      <c r="J15" s="48">
        <v>0</v>
      </c>
      <c r="K15" s="48">
        <v>0</v>
      </c>
      <c r="L15" s="36"/>
      <c r="M15" s="36"/>
      <c r="O15"/>
      <c r="P15"/>
      <c r="Q15"/>
      <c r="R15"/>
      <c r="S15"/>
      <c r="T15"/>
      <c r="U15"/>
      <c r="V15"/>
    </row>
    <row r="16" spans="1:22" ht="15" customHeight="1" x14ac:dyDescent="0.35">
      <c r="A16" s="50" t="s">
        <v>10</v>
      </c>
      <c r="B16" s="51"/>
      <c r="C16" s="51"/>
      <c r="D16" s="51"/>
      <c r="E16" s="114">
        <v>0</v>
      </c>
      <c r="F16" s="52">
        <v>0</v>
      </c>
      <c r="G16" s="114">
        <v>0</v>
      </c>
      <c r="H16" s="52">
        <v>0</v>
      </c>
      <c r="I16" s="52">
        <v>0</v>
      </c>
      <c r="J16" s="52">
        <v>0</v>
      </c>
      <c r="K16" s="52">
        <v>0</v>
      </c>
      <c r="L16" s="36"/>
      <c r="M16" s="36"/>
      <c r="O16"/>
      <c r="P16"/>
      <c r="Q16"/>
      <c r="R16"/>
      <c r="S16"/>
      <c r="T16"/>
      <c r="U16"/>
      <c r="V16"/>
    </row>
    <row r="17" spans="1:22" ht="15" customHeight="1" x14ac:dyDescent="0.35">
      <c r="A17" s="53" t="s">
        <v>11</v>
      </c>
      <c r="B17" s="53"/>
      <c r="C17" s="53"/>
      <c r="D17" s="53"/>
      <c r="E17" s="112">
        <f t="shared" ref="E17:K17" si="2">SUM(E14:E16)</f>
        <v>1.5839999999999961</v>
      </c>
      <c r="F17" s="43">
        <f t="shared" si="2"/>
        <v>-0.80300000000006833</v>
      </c>
      <c r="G17" s="112">
        <f t="shared" si="2"/>
        <v>12.038000000000011</v>
      </c>
      <c r="H17" s="44">
        <f t="shared" si="2"/>
        <v>9.897000000000034</v>
      </c>
      <c r="I17" s="48">
        <f t="shared" si="2"/>
        <v>-28.912999999999972</v>
      </c>
      <c r="J17" s="43">
        <f t="shared" si="2"/>
        <v>-38.223999999999968</v>
      </c>
      <c r="K17" s="43">
        <f t="shared" si="2"/>
        <v>20.04999999999994</v>
      </c>
      <c r="L17" s="36"/>
      <c r="M17" s="36"/>
      <c r="O17"/>
      <c r="P17"/>
      <c r="Q17"/>
      <c r="R17"/>
      <c r="S17"/>
      <c r="T17"/>
      <c r="U17"/>
      <c r="V17"/>
    </row>
    <row r="18" spans="1:22" ht="15" customHeight="1" x14ac:dyDescent="0.35">
      <c r="A18" s="41" t="s">
        <v>12</v>
      </c>
      <c r="B18" s="46"/>
      <c r="C18" s="46"/>
      <c r="D18" s="46"/>
      <c r="E18" s="113">
        <v>1.5049999999999999</v>
      </c>
      <c r="F18" s="48">
        <v>1.9409999999999998</v>
      </c>
      <c r="G18" s="113">
        <v>7.8040000000000003</v>
      </c>
      <c r="H18" s="48">
        <v>6.9020000000000001</v>
      </c>
      <c r="I18" s="48">
        <v>5.4430000000000005</v>
      </c>
      <c r="J18" s="48">
        <v>6.1660000000000004</v>
      </c>
      <c r="K18" s="48">
        <v>6.3220000000000001</v>
      </c>
      <c r="L18" s="36"/>
      <c r="M18" s="36"/>
      <c r="O18"/>
      <c r="P18"/>
      <c r="Q18"/>
      <c r="R18"/>
      <c r="S18"/>
      <c r="T18"/>
      <c r="U18"/>
      <c r="V18"/>
    </row>
    <row r="19" spans="1:22" ht="15" customHeight="1" x14ac:dyDescent="0.35">
      <c r="A19" s="50" t="s">
        <v>13</v>
      </c>
      <c r="B19" s="51"/>
      <c r="C19" s="51"/>
      <c r="D19" s="51"/>
      <c r="E19" s="114">
        <v>-2.7759999999999998</v>
      </c>
      <c r="F19" s="52">
        <v>-7.3910000000000018</v>
      </c>
      <c r="G19" s="114">
        <v>-21.298999999999999</v>
      </c>
      <c r="H19" s="52">
        <v>-24.411999999999999</v>
      </c>
      <c r="I19" s="52">
        <v>-37.648000000000003</v>
      </c>
      <c r="J19" s="52">
        <v>-29.722000000000001</v>
      </c>
      <c r="K19" s="52">
        <v>-31.018999999999998</v>
      </c>
      <c r="L19" s="36"/>
      <c r="M19" s="36"/>
      <c r="O19"/>
      <c r="P19"/>
      <c r="Q19"/>
      <c r="R19"/>
      <c r="S19"/>
      <c r="T19"/>
      <c r="U19"/>
      <c r="V19"/>
    </row>
    <row r="20" spans="1:22" ht="15" customHeight="1" x14ac:dyDescent="0.35">
      <c r="A20" s="53" t="s">
        <v>14</v>
      </c>
      <c r="B20" s="53"/>
      <c r="C20" s="53"/>
      <c r="D20" s="53"/>
      <c r="E20" s="112">
        <f t="shared" ref="E20:K20" si="3">SUM(E17:E19)</f>
        <v>0.31299999999999617</v>
      </c>
      <c r="F20" s="43">
        <f t="shared" si="3"/>
        <v>-6.2530000000000703</v>
      </c>
      <c r="G20" s="112">
        <f t="shared" si="3"/>
        <v>-1.4569999999999865</v>
      </c>
      <c r="H20" s="44">
        <f t="shared" si="3"/>
        <v>-7.612999999999964</v>
      </c>
      <c r="I20" s="43">
        <f t="shared" si="3"/>
        <v>-61.117999999999974</v>
      </c>
      <c r="J20" s="43">
        <f t="shared" si="3"/>
        <v>-61.779999999999966</v>
      </c>
      <c r="K20" s="43">
        <f t="shared" si="3"/>
        <v>-4.6470000000000589</v>
      </c>
      <c r="L20" s="36"/>
      <c r="M20" s="36"/>
      <c r="O20"/>
      <c r="P20"/>
      <c r="Q20"/>
      <c r="R20"/>
      <c r="S20"/>
      <c r="T20"/>
      <c r="U20"/>
      <c r="V20"/>
    </row>
    <row r="21" spans="1:22" ht="15" customHeight="1" x14ac:dyDescent="0.35">
      <c r="A21" s="41" t="s">
        <v>15</v>
      </c>
      <c r="B21" s="46"/>
      <c r="C21" s="46"/>
      <c r="D21" s="46"/>
      <c r="E21" s="113">
        <v>-0.56300000000000061</v>
      </c>
      <c r="F21" s="48">
        <v>-1.444</v>
      </c>
      <c r="G21" s="113">
        <v>0.10599999999999987</v>
      </c>
      <c r="H21" s="48">
        <v>-0.83400000000000007</v>
      </c>
      <c r="I21" s="48">
        <v>16.268000000000001</v>
      </c>
      <c r="J21" s="48">
        <v>17.555</v>
      </c>
      <c r="K21" s="48">
        <v>1.837</v>
      </c>
      <c r="L21" s="36"/>
      <c r="M21" s="36"/>
      <c r="O21"/>
      <c r="P21"/>
      <c r="Q21"/>
      <c r="R21"/>
      <c r="S21"/>
      <c r="T21"/>
      <c r="U21"/>
      <c r="V21"/>
    </row>
    <row r="22" spans="1:22" ht="15" customHeight="1" x14ac:dyDescent="0.35">
      <c r="A22" s="50" t="s">
        <v>16</v>
      </c>
      <c r="B22" s="55"/>
      <c r="C22" s="55"/>
      <c r="D22" s="55"/>
      <c r="E22" s="114">
        <v>-5.9050000000000002</v>
      </c>
      <c r="F22" s="52">
        <v>-133.17699999999999</v>
      </c>
      <c r="G22" s="114">
        <v>-11.471</v>
      </c>
      <c r="H22" s="52">
        <v>-136.46899999999999</v>
      </c>
      <c r="I22" s="52">
        <v>-4.3029999999999999</v>
      </c>
      <c r="J22" s="52">
        <v>0</v>
      </c>
      <c r="K22" s="52">
        <v>0</v>
      </c>
      <c r="L22" s="36"/>
      <c r="M22" s="36"/>
      <c r="O22"/>
      <c r="P22"/>
      <c r="Q22"/>
      <c r="R22"/>
      <c r="S22"/>
      <c r="T22"/>
      <c r="U22"/>
      <c r="V22"/>
    </row>
    <row r="23" spans="1:22" ht="15" customHeight="1" x14ac:dyDescent="0.35">
      <c r="A23" s="56" t="s">
        <v>262</v>
      </c>
      <c r="B23" s="57"/>
      <c r="C23" s="57"/>
      <c r="D23" s="57"/>
      <c r="E23" s="112">
        <f t="shared" ref="E23:K23" si="4">SUM(E20:E22)</f>
        <v>-6.1550000000000047</v>
      </c>
      <c r="F23" s="43">
        <f t="shared" si="4"/>
        <v>-140.87400000000005</v>
      </c>
      <c r="G23" s="112">
        <f t="shared" si="4"/>
        <v>-12.821999999999987</v>
      </c>
      <c r="H23" s="44">
        <f t="shared" si="4"/>
        <v>-144.91599999999997</v>
      </c>
      <c r="I23" s="43">
        <f t="shared" si="4"/>
        <v>-49.15299999999997</v>
      </c>
      <c r="J23" s="43">
        <f t="shared" si="4"/>
        <v>-44.224999999999966</v>
      </c>
      <c r="K23" s="43">
        <f t="shared" si="4"/>
        <v>-2.8100000000000591</v>
      </c>
      <c r="L23" s="36"/>
      <c r="M23" s="36"/>
      <c r="O23"/>
      <c r="P23"/>
      <c r="Q23"/>
      <c r="R23"/>
      <c r="S23"/>
      <c r="T23"/>
      <c r="U23"/>
      <c r="V23"/>
    </row>
    <row r="24" spans="1:22" ht="15" customHeight="1" x14ac:dyDescent="0.35">
      <c r="A24" s="41" t="s">
        <v>279</v>
      </c>
      <c r="B24" s="46"/>
      <c r="C24" s="46"/>
      <c r="D24" s="46"/>
      <c r="E24" s="113">
        <v>-6.155000000000026</v>
      </c>
      <c r="F24" s="48">
        <v>-140.87400000000008</v>
      </c>
      <c r="G24" s="113">
        <v>-12.822000000000003</v>
      </c>
      <c r="H24" s="48">
        <v>-144.916</v>
      </c>
      <c r="I24" s="48">
        <v>-49.15300000000002</v>
      </c>
      <c r="J24" s="48">
        <v>-44.225000000000108</v>
      </c>
      <c r="K24" s="48">
        <v>-2.8100000000000893</v>
      </c>
      <c r="L24" s="36"/>
      <c r="M24" s="36"/>
      <c r="O24"/>
      <c r="P24"/>
      <c r="Q24"/>
      <c r="R24"/>
      <c r="S24"/>
      <c r="T24"/>
      <c r="U24"/>
      <c r="V24"/>
    </row>
    <row r="25" spans="1:22" ht="15" customHeight="1" x14ac:dyDescent="0.35">
      <c r="A25" s="41" t="s">
        <v>274</v>
      </c>
      <c r="B25" s="46"/>
      <c r="C25" s="46"/>
      <c r="D25" s="46"/>
      <c r="E25" s="113">
        <v>0</v>
      </c>
      <c r="F25" s="48">
        <v>0</v>
      </c>
      <c r="G25" s="113">
        <v>0</v>
      </c>
      <c r="H25" s="48">
        <v>0</v>
      </c>
      <c r="I25" s="48">
        <v>0</v>
      </c>
      <c r="J25" s="48">
        <v>0</v>
      </c>
      <c r="K25" s="48">
        <v>0</v>
      </c>
      <c r="L25" s="36"/>
      <c r="M25" s="36"/>
      <c r="O25"/>
      <c r="P25"/>
      <c r="Q25"/>
      <c r="R25"/>
      <c r="S25"/>
      <c r="T25"/>
      <c r="U25"/>
      <c r="V25"/>
    </row>
    <row r="26" spans="1:22" ht="10.5" customHeight="1" x14ac:dyDescent="0.35">
      <c r="A26" s="263"/>
      <c r="B26" s="263"/>
      <c r="C26" s="263"/>
      <c r="D26" s="263"/>
      <c r="E26" s="260"/>
      <c r="F26" s="261"/>
      <c r="G26" s="260"/>
      <c r="H26" s="261"/>
      <c r="I26" s="261"/>
      <c r="J26" s="261"/>
      <c r="K26" s="261"/>
      <c r="L26" s="36"/>
      <c r="M26" s="36"/>
      <c r="O26"/>
      <c r="P26"/>
      <c r="Q26"/>
      <c r="R26"/>
      <c r="S26"/>
      <c r="T26"/>
      <c r="U26"/>
      <c r="V26"/>
    </row>
    <row r="27" spans="1:22" ht="15" customHeight="1" x14ac:dyDescent="0.35">
      <c r="A27" s="262" t="s">
        <v>148</v>
      </c>
      <c r="B27" s="46"/>
      <c r="C27" s="46"/>
      <c r="D27" s="46"/>
      <c r="E27" s="113">
        <v>7.0300000000000011</v>
      </c>
      <c r="F27" s="48">
        <v>-0.35299999999999998</v>
      </c>
      <c r="G27" s="113">
        <v>5.5620000000000012</v>
      </c>
      <c r="H27" s="48">
        <v>0.59199999999999997</v>
      </c>
      <c r="I27" s="48">
        <v>-44.947000000000003</v>
      </c>
      <c r="J27" s="48">
        <v>-32.6</v>
      </c>
      <c r="K27" s="48">
        <v>6.7210000000000001</v>
      </c>
      <c r="L27" s="36"/>
      <c r="M27" s="36"/>
      <c r="O27"/>
      <c r="P27"/>
      <c r="Q27"/>
      <c r="R27"/>
      <c r="S27"/>
      <c r="T27"/>
      <c r="U27"/>
      <c r="V27"/>
    </row>
    <row r="28" spans="1:22" ht="15" customHeight="1" x14ac:dyDescent="0.35">
      <c r="A28" s="264" t="s">
        <v>273</v>
      </c>
      <c r="B28" s="263"/>
      <c r="C28" s="263"/>
      <c r="D28" s="263"/>
      <c r="E28" s="276">
        <f t="shared" ref="E28:K28" si="5">E14-E27</f>
        <v>-5.4460000000000051</v>
      </c>
      <c r="F28" s="277">
        <f t="shared" si="5"/>
        <v>-0.45000000000006835</v>
      </c>
      <c r="G28" s="276">
        <f t="shared" si="5"/>
        <v>6.4760000000000097</v>
      </c>
      <c r="H28" s="277">
        <f t="shared" si="5"/>
        <v>9.3050000000000335</v>
      </c>
      <c r="I28" s="277">
        <f t="shared" si="5"/>
        <v>16.034000000000031</v>
      </c>
      <c r="J28" s="277">
        <f t="shared" si="5"/>
        <v>-5.6239999999999668</v>
      </c>
      <c r="K28" s="277">
        <f t="shared" si="5"/>
        <v>13.32899999999994</v>
      </c>
      <c r="L28" s="36"/>
      <c r="M28" s="36"/>
      <c r="O28"/>
      <c r="P28"/>
      <c r="Q28"/>
      <c r="R28"/>
      <c r="S28"/>
      <c r="T28"/>
      <c r="U28"/>
      <c r="V28"/>
    </row>
    <row r="29" spans="1:22" ht="16.5" x14ac:dyDescent="0.35">
      <c r="A29" s="41"/>
      <c r="B29" s="46"/>
      <c r="C29" s="46"/>
      <c r="D29" s="46"/>
      <c r="E29" s="47"/>
      <c r="F29" s="47"/>
      <c r="G29" s="47"/>
      <c r="H29" s="47"/>
      <c r="I29" s="47"/>
      <c r="J29" s="47"/>
      <c r="K29" s="47"/>
      <c r="L29" s="36"/>
      <c r="M29" s="36"/>
      <c r="O29"/>
      <c r="P29"/>
      <c r="Q29"/>
      <c r="R29"/>
      <c r="S29"/>
      <c r="T29"/>
      <c r="U29"/>
      <c r="V29"/>
    </row>
    <row r="30" spans="1:22" ht="12.75" customHeight="1" x14ac:dyDescent="0.35">
      <c r="A30" s="99"/>
      <c r="B30" s="99"/>
      <c r="C30" s="100"/>
      <c r="D30" s="101"/>
      <c r="E30" s="102">
        <v>2015</v>
      </c>
      <c r="F30" s="102">
        <v>2014</v>
      </c>
      <c r="G30" s="102">
        <v>2015</v>
      </c>
      <c r="H30" s="102">
        <v>2014</v>
      </c>
      <c r="I30" s="102">
        <v>2013</v>
      </c>
      <c r="J30" s="102">
        <v>2012</v>
      </c>
      <c r="K30" s="102">
        <v>2011</v>
      </c>
      <c r="L30" s="36"/>
      <c r="M30" s="36"/>
      <c r="O30"/>
      <c r="P30"/>
      <c r="Q30"/>
      <c r="R30"/>
      <c r="S30"/>
      <c r="T30"/>
      <c r="U30"/>
      <c r="V30"/>
    </row>
    <row r="31" spans="1:22" ht="12.75" customHeight="1" x14ac:dyDescent="0.35">
      <c r="A31" s="103"/>
      <c r="B31" s="103"/>
      <c r="C31" s="100"/>
      <c r="D31" s="101"/>
      <c r="E31" s="105" t="s">
        <v>201</v>
      </c>
      <c r="F31" s="105" t="s">
        <v>201</v>
      </c>
      <c r="G31" s="105">
        <v>0</v>
      </c>
      <c r="H31" s="105"/>
      <c r="I31" s="105"/>
      <c r="J31" s="105"/>
      <c r="K31" s="105"/>
      <c r="L31" s="36"/>
      <c r="M31" s="36"/>
      <c r="O31"/>
      <c r="P31"/>
      <c r="Q31"/>
      <c r="R31"/>
      <c r="S31"/>
      <c r="T31"/>
      <c r="U31"/>
      <c r="V31"/>
    </row>
    <row r="32" spans="1:22" s="33" customFormat="1" ht="15" customHeight="1" x14ac:dyDescent="0.35">
      <c r="A32" s="100" t="s">
        <v>259</v>
      </c>
      <c r="B32" s="106"/>
      <c r="C32" s="100"/>
      <c r="D32" s="100"/>
      <c r="E32" s="107"/>
      <c r="F32" s="107"/>
      <c r="G32" s="107"/>
      <c r="H32" s="107"/>
      <c r="I32" s="107"/>
      <c r="J32" s="107"/>
      <c r="K32" s="107"/>
      <c r="L32" s="58"/>
      <c r="M32" s="58"/>
      <c r="O32"/>
      <c r="P32"/>
      <c r="Q32"/>
      <c r="R32"/>
      <c r="S32"/>
      <c r="T32"/>
      <c r="U32"/>
      <c r="V32"/>
    </row>
    <row r="33" spans="1:22" ht="1.5" customHeight="1" x14ac:dyDescent="0.35">
      <c r="A33" s="41">
        <v>0</v>
      </c>
      <c r="B33" s="36"/>
      <c r="C33" s="36"/>
      <c r="D33" s="36"/>
      <c r="E33" s="59"/>
      <c r="F33" s="59"/>
      <c r="G33" s="59"/>
      <c r="H33" s="59"/>
      <c r="I33" s="59"/>
      <c r="J33" s="59"/>
      <c r="K33" s="59"/>
      <c r="L33" s="36"/>
      <c r="M33" s="36"/>
      <c r="O33"/>
      <c r="P33"/>
      <c r="Q33"/>
      <c r="R33"/>
      <c r="S33"/>
      <c r="T33"/>
      <c r="U33"/>
      <c r="V33"/>
    </row>
    <row r="34" spans="1:22" ht="15" customHeight="1" x14ac:dyDescent="0.35">
      <c r="A34" s="41" t="s">
        <v>17</v>
      </c>
      <c r="B34" s="60"/>
      <c r="C34" s="60"/>
      <c r="D34" s="60"/>
      <c r="E34" s="113"/>
      <c r="F34" s="48"/>
      <c r="G34" s="113">
        <v>571.54</v>
      </c>
      <c r="H34" s="48">
        <v>571.54</v>
      </c>
      <c r="I34" s="48">
        <v>671.54</v>
      </c>
      <c r="J34" s="48">
        <v>671.54</v>
      </c>
      <c r="K34" s="48">
        <v>671.54</v>
      </c>
      <c r="L34" s="36"/>
      <c r="M34" s="36"/>
      <c r="O34"/>
      <c r="P34"/>
      <c r="Q34"/>
      <c r="R34"/>
      <c r="S34"/>
      <c r="T34"/>
      <c r="U34"/>
      <c r="V34"/>
    </row>
    <row r="35" spans="1:22" ht="15" customHeight="1" x14ac:dyDescent="0.35">
      <c r="A35" s="41" t="s">
        <v>18</v>
      </c>
      <c r="B35" s="42"/>
      <c r="C35" s="42"/>
      <c r="D35" s="42"/>
      <c r="E35" s="113"/>
      <c r="F35" s="48"/>
      <c r="G35" s="113">
        <v>0.92400000000000004</v>
      </c>
      <c r="H35" s="48">
        <v>1.246</v>
      </c>
      <c r="I35" s="48">
        <v>1.5680000000000001</v>
      </c>
      <c r="J35" s="48">
        <v>2.4380000000000002</v>
      </c>
      <c r="K35" s="48">
        <v>3.343</v>
      </c>
      <c r="L35" s="36"/>
      <c r="M35" s="36"/>
      <c r="O35"/>
      <c r="P35"/>
      <c r="Q35"/>
      <c r="R35"/>
      <c r="S35"/>
      <c r="T35"/>
      <c r="U35"/>
      <c r="V35"/>
    </row>
    <row r="36" spans="1:22" ht="15" customHeight="1" x14ac:dyDescent="0.35">
      <c r="A36" s="41" t="s">
        <v>272</v>
      </c>
      <c r="B36" s="42"/>
      <c r="C36" s="42"/>
      <c r="D36" s="42"/>
      <c r="E36" s="113"/>
      <c r="F36" s="48"/>
      <c r="G36" s="113">
        <v>140.99700000000001</v>
      </c>
      <c r="H36" s="48">
        <v>155.17699999999999</v>
      </c>
      <c r="I36" s="47">
        <v>178.72900000000001</v>
      </c>
      <c r="J36" s="47">
        <v>216.45099999999999</v>
      </c>
      <c r="K36" s="48">
        <v>219.63499999999999</v>
      </c>
      <c r="L36" s="36"/>
      <c r="M36" s="36"/>
      <c r="O36"/>
      <c r="P36"/>
      <c r="Q36"/>
      <c r="R36"/>
      <c r="S36"/>
      <c r="T36"/>
      <c r="U36"/>
      <c r="V36"/>
    </row>
    <row r="37" spans="1:22" ht="15" customHeight="1" x14ac:dyDescent="0.35">
      <c r="A37" s="41" t="s">
        <v>19</v>
      </c>
      <c r="B37" s="42"/>
      <c r="C37" s="42"/>
      <c r="D37" s="42"/>
      <c r="E37" s="113"/>
      <c r="F37" s="48"/>
      <c r="G37" s="113">
        <v>0</v>
      </c>
      <c r="H37" s="48">
        <v>0</v>
      </c>
      <c r="I37" s="48">
        <v>0</v>
      </c>
      <c r="J37" s="48">
        <v>0</v>
      </c>
      <c r="K37" s="48">
        <v>0</v>
      </c>
      <c r="L37" s="36"/>
      <c r="M37" s="36"/>
      <c r="O37"/>
      <c r="P37"/>
      <c r="Q37"/>
      <c r="R37"/>
      <c r="S37"/>
      <c r="T37"/>
      <c r="U37"/>
      <c r="V37"/>
    </row>
    <row r="38" spans="1:22" ht="15" customHeight="1" x14ac:dyDescent="0.35">
      <c r="A38" s="50" t="s">
        <v>20</v>
      </c>
      <c r="B38" s="51"/>
      <c r="C38" s="51"/>
      <c r="D38" s="51"/>
      <c r="E38" s="114"/>
      <c r="F38" s="52"/>
      <c r="G38" s="114">
        <v>7.5790000000000006</v>
      </c>
      <c r="H38" s="52">
        <v>13.530000000000001</v>
      </c>
      <c r="I38" s="52">
        <v>16.969000000000001</v>
      </c>
      <c r="J38" s="52">
        <v>11.393000000000001</v>
      </c>
      <c r="K38" s="52">
        <v>5.484</v>
      </c>
      <c r="L38" s="36"/>
      <c r="M38" s="36"/>
      <c r="O38"/>
      <c r="P38"/>
      <c r="Q38"/>
      <c r="R38"/>
      <c r="S38"/>
      <c r="T38"/>
      <c r="U38"/>
      <c r="V38"/>
    </row>
    <row r="39" spans="1:22" ht="15" customHeight="1" x14ac:dyDescent="0.35">
      <c r="A39" s="37" t="s">
        <v>21</v>
      </c>
      <c r="B39" s="53"/>
      <c r="C39" s="53"/>
      <c r="D39" s="53"/>
      <c r="E39" s="118"/>
      <c r="F39" s="43"/>
      <c r="G39" s="118">
        <f>SUM(G34:G38)</f>
        <v>721.04</v>
      </c>
      <c r="H39" s="308">
        <f>SUM(H34:H38)</f>
        <v>741.49299999999994</v>
      </c>
      <c r="I39" s="43">
        <f>SUM(I34:I38)</f>
        <v>868.80600000000004</v>
      </c>
      <c r="J39" s="43">
        <f>SUM(J34:J38)</f>
        <v>901.822</v>
      </c>
      <c r="K39" s="43">
        <f>SUM(K34:K38)</f>
        <v>900.00199999999995</v>
      </c>
      <c r="L39" s="36"/>
      <c r="M39" s="36"/>
      <c r="O39"/>
      <c r="P39"/>
      <c r="Q39"/>
      <c r="R39"/>
      <c r="S39"/>
      <c r="T39"/>
      <c r="U39"/>
      <c r="V39"/>
    </row>
    <row r="40" spans="1:22" ht="15" customHeight="1" x14ac:dyDescent="0.35">
      <c r="A40" s="41" t="s">
        <v>22</v>
      </c>
      <c r="B40" s="46"/>
      <c r="C40" s="46"/>
      <c r="D40" s="46"/>
      <c r="E40" s="113"/>
      <c r="F40" s="48"/>
      <c r="G40" s="113">
        <v>97.457999999999998</v>
      </c>
      <c r="H40" s="48">
        <v>131.07900000000001</v>
      </c>
      <c r="I40" s="48">
        <v>100.017</v>
      </c>
      <c r="J40" s="48">
        <v>128.48000000000002</v>
      </c>
      <c r="K40" s="48">
        <v>135.786</v>
      </c>
      <c r="L40" s="36"/>
      <c r="M40" s="36"/>
      <c r="O40"/>
      <c r="P40"/>
      <c r="Q40"/>
      <c r="R40"/>
      <c r="S40"/>
      <c r="T40"/>
      <c r="U40"/>
      <c r="V40"/>
    </row>
    <row r="41" spans="1:22" ht="15" customHeight="1" x14ac:dyDescent="0.35">
      <c r="A41" s="41" t="s">
        <v>23</v>
      </c>
      <c r="B41" s="46"/>
      <c r="C41" s="46"/>
      <c r="D41" s="46"/>
      <c r="E41" s="113"/>
      <c r="F41" s="48"/>
      <c r="G41" s="113">
        <v>0</v>
      </c>
      <c r="H41" s="48">
        <v>0</v>
      </c>
      <c r="I41" s="48">
        <v>0</v>
      </c>
      <c r="J41" s="48">
        <v>0</v>
      </c>
      <c r="K41" s="48">
        <v>0</v>
      </c>
      <c r="L41" s="36"/>
      <c r="M41" s="36"/>
      <c r="O41"/>
      <c r="P41"/>
      <c r="Q41"/>
      <c r="R41"/>
      <c r="S41"/>
      <c r="T41"/>
      <c r="U41"/>
      <c r="V41"/>
    </row>
    <row r="42" spans="1:22" ht="15" customHeight="1" x14ac:dyDescent="0.35">
      <c r="A42" s="41" t="s">
        <v>24</v>
      </c>
      <c r="B42" s="46"/>
      <c r="C42" s="46"/>
      <c r="D42" s="46"/>
      <c r="E42" s="113"/>
      <c r="F42" s="48"/>
      <c r="G42" s="113">
        <v>139.53100000000001</v>
      </c>
      <c r="H42" s="48">
        <v>120.66699999999999</v>
      </c>
      <c r="I42" s="48">
        <v>208.51199999999997</v>
      </c>
      <c r="J42" s="48">
        <v>156.59899999999999</v>
      </c>
      <c r="K42" s="48">
        <v>206.547</v>
      </c>
      <c r="L42" s="36"/>
      <c r="M42" s="36"/>
      <c r="O42"/>
      <c r="P42"/>
      <c r="Q42"/>
      <c r="R42"/>
      <c r="S42"/>
      <c r="T42"/>
      <c r="U42"/>
      <c r="V42"/>
    </row>
    <row r="43" spans="1:22" ht="15" customHeight="1" x14ac:dyDescent="0.35">
      <c r="A43" s="41" t="s">
        <v>25</v>
      </c>
      <c r="B43" s="46"/>
      <c r="C43" s="46"/>
      <c r="D43" s="46"/>
      <c r="E43" s="113"/>
      <c r="F43" s="48"/>
      <c r="G43" s="113">
        <v>7.1390000000000002</v>
      </c>
      <c r="H43" s="48">
        <v>10.532999999999999</v>
      </c>
      <c r="I43" s="48">
        <v>0</v>
      </c>
      <c r="J43" s="48">
        <v>0</v>
      </c>
      <c r="K43" s="48">
        <v>43.435000000000002</v>
      </c>
      <c r="L43" s="36"/>
      <c r="M43" s="36"/>
      <c r="O43"/>
      <c r="P43"/>
      <c r="Q43"/>
      <c r="R43"/>
      <c r="S43"/>
      <c r="T43"/>
      <c r="U43"/>
      <c r="V43"/>
    </row>
    <row r="44" spans="1:22" ht="15" customHeight="1" x14ac:dyDescent="0.35">
      <c r="A44" s="50" t="s">
        <v>26</v>
      </c>
      <c r="B44" s="51"/>
      <c r="C44" s="51"/>
      <c r="D44" s="51"/>
      <c r="E44" s="114"/>
      <c r="F44" s="52"/>
      <c r="G44" s="114">
        <v>0</v>
      </c>
      <c r="H44" s="52">
        <v>0</v>
      </c>
      <c r="I44" s="52">
        <v>0</v>
      </c>
      <c r="J44" s="52">
        <v>0</v>
      </c>
      <c r="K44" s="52">
        <v>0</v>
      </c>
      <c r="L44" s="36"/>
      <c r="M44" s="36"/>
      <c r="O44"/>
      <c r="P44"/>
      <c r="Q44"/>
      <c r="R44"/>
      <c r="S44"/>
      <c r="T44"/>
      <c r="U44"/>
      <c r="V44"/>
    </row>
    <row r="45" spans="1:22" ht="15" customHeight="1" x14ac:dyDescent="0.35">
      <c r="A45" s="61" t="s">
        <v>27</v>
      </c>
      <c r="B45" s="62"/>
      <c r="C45" s="62"/>
      <c r="D45" s="62"/>
      <c r="E45" s="119"/>
      <c r="F45" s="63"/>
      <c r="G45" s="119">
        <f>SUM(G40:G44)</f>
        <v>244.12800000000001</v>
      </c>
      <c r="H45" s="309">
        <f>SUM(H40:H44)</f>
        <v>262.279</v>
      </c>
      <c r="I45" s="63">
        <f>SUM(I40:I44)</f>
        <v>308.529</v>
      </c>
      <c r="J45" s="63">
        <f>SUM(J40:J44)</f>
        <v>285.07900000000001</v>
      </c>
      <c r="K45" s="63">
        <f>SUM(K40:K44)</f>
        <v>385.76799999999997</v>
      </c>
      <c r="L45" s="36"/>
      <c r="M45" s="36"/>
      <c r="O45"/>
      <c r="P45"/>
      <c r="Q45"/>
      <c r="R45"/>
      <c r="S45"/>
      <c r="T45"/>
      <c r="U45"/>
      <c r="V45"/>
    </row>
    <row r="46" spans="1:22" ht="15" customHeight="1" x14ac:dyDescent="0.35">
      <c r="A46" s="37" t="s">
        <v>260</v>
      </c>
      <c r="B46" s="65"/>
      <c r="C46" s="65"/>
      <c r="D46" s="65"/>
      <c r="E46" s="118"/>
      <c r="F46" s="43"/>
      <c r="G46" s="118">
        <f>G39+G45</f>
        <v>965.16800000000001</v>
      </c>
      <c r="H46" s="44">
        <f>H39+H45</f>
        <v>1003.7719999999999</v>
      </c>
      <c r="I46" s="43">
        <f>I39+I45</f>
        <v>1177.335</v>
      </c>
      <c r="J46" s="43">
        <f>J39+J45</f>
        <v>1186.9010000000001</v>
      </c>
      <c r="K46" s="43">
        <f>K39+K45</f>
        <v>1285.77</v>
      </c>
      <c r="L46" s="36"/>
      <c r="M46" s="36"/>
      <c r="O46"/>
      <c r="P46"/>
      <c r="Q46"/>
      <c r="R46"/>
      <c r="S46"/>
      <c r="T46"/>
      <c r="U46"/>
      <c r="V46"/>
    </row>
    <row r="47" spans="1:22" ht="15" customHeight="1" x14ac:dyDescent="0.35">
      <c r="A47" s="41" t="s">
        <v>280</v>
      </c>
      <c r="B47" s="46"/>
      <c r="C47" s="46"/>
      <c r="D47" s="46"/>
      <c r="E47" s="113"/>
      <c r="F47" s="48"/>
      <c r="G47" s="113">
        <v>572.32600000000002</v>
      </c>
      <c r="H47" s="48">
        <v>584.09</v>
      </c>
      <c r="I47" s="48">
        <v>704.89099999999996</v>
      </c>
      <c r="J47" s="48">
        <v>720.03</v>
      </c>
      <c r="K47" s="48">
        <v>730.072</v>
      </c>
      <c r="L47" s="36"/>
      <c r="M47" s="36"/>
      <c r="O47"/>
      <c r="P47"/>
      <c r="Q47"/>
      <c r="R47"/>
      <c r="S47"/>
      <c r="T47"/>
      <c r="U47"/>
      <c r="V47"/>
    </row>
    <row r="48" spans="1:22" ht="15" customHeight="1" x14ac:dyDescent="0.35">
      <c r="A48" s="41" t="s">
        <v>275</v>
      </c>
      <c r="B48" s="46"/>
      <c r="C48" s="46"/>
      <c r="D48" s="46"/>
      <c r="E48" s="113"/>
      <c r="F48" s="48"/>
      <c r="G48" s="113">
        <v>0</v>
      </c>
      <c r="H48" s="48">
        <v>0</v>
      </c>
      <c r="I48" s="48">
        <v>0</v>
      </c>
      <c r="J48" s="48">
        <v>0</v>
      </c>
      <c r="K48" s="48">
        <v>0</v>
      </c>
      <c r="L48" s="36"/>
      <c r="M48" s="36"/>
      <c r="O48"/>
      <c r="P48"/>
      <c r="Q48"/>
      <c r="R48"/>
      <c r="S48"/>
      <c r="T48"/>
      <c r="U48"/>
      <c r="V48"/>
    </row>
    <row r="49" spans="1:22" ht="15" customHeight="1" x14ac:dyDescent="0.35">
      <c r="A49" s="41" t="s">
        <v>28</v>
      </c>
      <c r="B49" s="46"/>
      <c r="C49" s="46"/>
      <c r="D49" s="46"/>
      <c r="E49" s="113"/>
      <c r="F49" s="48"/>
      <c r="G49" s="113">
        <v>0</v>
      </c>
      <c r="H49" s="48">
        <v>0</v>
      </c>
      <c r="I49" s="48">
        <v>0</v>
      </c>
      <c r="J49" s="48">
        <v>0</v>
      </c>
      <c r="K49" s="48">
        <v>0</v>
      </c>
      <c r="L49" s="36"/>
      <c r="M49" s="36"/>
      <c r="O49"/>
      <c r="P49"/>
      <c r="Q49"/>
      <c r="R49"/>
      <c r="S49"/>
      <c r="T49"/>
      <c r="U49"/>
      <c r="V49"/>
    </row>
    <row r="50" spans="1:22" ht="15" customHeight="1" x14ac:dyDescent="0.35">
      <c r="A50" s="41" t="s">
        <v>29</v>
      </c>
      <c r="B50" s="46"/>
      <c r="C50" s="46"/>
      <c r="D50" s="46"/>
      <c r="E50" s="113"/>
      <c r="F50" s="48"/>
      <c r="G50" s="113">
        <v>5.8920000000000003</v>
      </c>
      <c r="H50" s="48">
        <v>6.95</v>
      </c>
      <c r="I50" s="48">
        <v>6.25</v>
      </c>
      <c r="J50" s="48">
        <v>12.013999999999999</v>
      </c>
      <c r="K50" s="48">
        <v>13.241</v>
      </c>
      <c r="L50" s="36"/>
      <c r="M50" s="36"/>
      <c r="O50"/>
      <c r="P50"/>
      <c r="Q50"/>
      <c r="R50"/>
      <c r="S50"/>
      <c r="T50"/>
      <c r="U50"/>
      <c r="V50"/>
    </row>
    <row r="51" spans="1:22" ht="15" customHeight="1" x14ac:dyDescent="0.35">
      <c r="A51" s="41" t="s">
        <v>30</v>
      </c>
      <c r="B51" s="46"/>
      <c r="C51" s="46"/>
      <c r="D51" s="46"/>
      <c r="E51" s="113"/>
      <c r="F51" s="48"/>
      <c r="G51" s="113">
        <v>242.62200000000001</v>
      </c>
      <c r="H51" s="48">
        <v>263.47399999999999</v>
      </c>
      <c r="I51" s="48">
        <v>297.31400000000002</v>
      </c>
      <c r="J51" s="48">
        <v>341.37700000000001</v>
      </c>
      <c r="K51" s="48">
        <v>352.03800000000001</v>
      </c>
      <c r="L51" s="36"/>
      <c r="M51" s="36"/>
      <c r="O51"/>
      <c r="P51"/>
      <c r="Q51"/>
      <c r="R51"/>
      <c r="S51"/>
      <c r="T51"/>
      <c r="U51"/>
      <c r="V51"/>
    </row>
    <row r="52" spans="1:22" ht="15" customHeight="1" x14ac:dyDescent="0.35">
      <c r="A52" s="41" t="s">
        <v>31</v>
      </c>
      <c r="B52" s="46"/>
      <c r="C52" s="46"/>
      <c r="D52" s="46"/>
      <c r="E52" s="113"/>
      <c r="F52" s="48"/>
      <c r="G52" s="113">
        <v>144.328</v>
      </c>
      <c r="H52" s="48">
        <v>149.25800000000001</v>
      </c>
      <c r="I52" s="48">
        <v>168.88</v>
      </c>
      <c r="J52" s="48">
        <v>113.47999999999999</v>
      </c>
      <c r="K52" s="48">
        <v>190.41899999999998</v>
      </c>
      <c r="L52" s="36"/>
      <c r="M52" s="36"/>
      <c r="O52"/>
      <c r="P52"/>
      <c r="Q52"/>
      <c r="R52"/>
      <c r="S52"/>
      <c r="T52"/>
      <c r="U52"/>
      <c r="V52"/>
    </row>
    <row r="53" spans="1:22" ht="15" customHeight="1" x14ac:dyDescent="0.35">
      <c r="A53" s="41" t="s">
        <v>32</v>
      </c>
      <c r="B53" s="46"/>
      <c r="C53" s="46"/>
      <c r="D53" s="46"/>
      <c r="E53" s="113"/>
      <c r="F53" s="48"/>
      <c r="G53" s="113">
        <v>0</v>
      </c>
      <c r="H53" s="48">
        <v>0</v>
      </c>
      <c r="I53" s="48">
        <v>0</v>
      </c>
      <c r="J53" s="48">
        <v>0</v>
      </c>
      <c r="K53" s="48">
        <v>0</v>
      </c>
      <c r="L53" s="36"/>
      <c r="M53" s="36"/>
      <c r="O53"/>
      <c r="P53"/>
      <c r="Q53"/>
      <c r="R53"/>
      <c r="S53"/>
      <c r="T53"/>
      <c r="U53"/>
      <c r="V53"/>
    </row>
    <row r="54" spans="1:22" ht="15" customHeight="1" x14ac:dyDescent="0.35">
      <c r="A54" s="50" t="s">
        <v>278</v>
      </c>
      <c r="B54" s="51"/>
      <c r="C54" s="51"/>
      <c r="D54" s="51"/>
      <c r="E54" s="114"/>
      <c r="F54" s="52"/>
      <c r="G54" s="114">
        <v>0</v>
      </c>
      <c r="H54" s="52">
        <v>0</v>
      </c>
      <c r="I54" s="52">
        <v>0</v>
      </c>
      <c r="J54" s="52">
        <v>0</v>
      </c>
      <c r="K54" s="52">
        <v>0</v>
      </c>
      <c r="L54" s="36"/>
      <c r="M54" s="36"/>
      <c r="O54"/>
      <c r="P54"/>
      <c r="Q54"/>
      <c r="R54"/>
      <c r="S54"/>
      <c r="T54"/>
      <c r="U54"/>
      <c r="V54"/>
    </row>
    <row r="55" spans="1:22" ht="15" customHeight="1" x14ac:dyDescent="0.35">
      <c r="A55" s="37" t="s">
        <v>261</v>
      </c>
      <c r="B55" s="65"/>
      <c r="C55" s="65"/>
      <c r="D55" s="65"/>
      <c r="E55" s="118"/>
      <c r="F55" s="43"/>
      <c r="G55" s="118">
        <f>SUM(G47:G54)</f>
        <v>965.16800000000012</v>
      </c>
      <c r="H55" s="44">
        <f>SUM(H47:H54)</f>
        <v>1003.7720000000002</v>
      </c>
      <c r="I55" s="43">
        <f>SUM(I47:I54)</f>
        <v>1177.335</v>
      </c>
      <c r="J55" s="43">
        <f>SUM(J47:J54)</f>
        <v>1186.9010000000001</v>
      </c>
      <c r="K55" s="43">
        <f>SUM(K47:K54)</f>
        <v>1285.77</v>
      </c>
      <c r="L55" s="36"/>
      <c r="M55" s="36"/>
      <c r="O55"/>
      <c r="P55"/>
      <c r="Q55"/>
      <c r="R55"/>
      <c r="S55"/>
      <c r="T55"/>
      <c r="U55"/>
      <c r="V55"/>
    </row>
    <row r="56" spans="1:22" ht="15" customHeight="1" x14ac:dyDescent="0.35">
      <c r="A56" s="41"/>
      <c r="B56" s="65"/>
      <c r="C56" s="65"/>
      <c r="D56" s="65"/>
      <c r="E56" s="47"/>
      <c r="F56" s="47"/>
      <c r="G56" s="47"/>
      <c r="H56" s="47"/>
      <c r="I56" s="47"/>
      <c r="J56" s="47"/>
      <c r="K56" s="47"/>
      <c r="L56" s="36"/>
      <c r="M56" s="36"/>
      <c r="O56"/>
      <c r="P56"/>
      <c r="Q56"/>
      <c r="R56"/>
      <c r="S56"/>
      <c r="T56"/>
      <c r="U56"/>
      <c r="V56"/>
    </row>
    <row r="57" spans="1:22" ht="12.75" customHeight="1" x14ac:dyDescent="0.35">
      <c r="A57" s="108"/>
      <c r="B57" s="99"/>
      <c r="C57" s="101"/>
      <c r="D57" s="101"/>
      <c r="E57" s="102">
        <v>2015</v>
      </c>
      <c r="F57" s="102">
        <v>2014</v>
      </c>
      <c r="G57" s="102">
        <v>2015</v>
      </c>
      <c r="H57" s="102">
        <v>2014</v>
      </c>
      <c r="I57" s="102">
        <v>2013</v>
      </c>
      <c r="J57" s="102">
        <v>2012</v>
      </c>
      <c r="K57" s="102">
        <v>2011</v>
      </c>
      <c r="L57" s="36"/>
      <c r="M57" s="36"/>
      <c r="O57"/>
      <c r="P57"/>
      <c r="Q57"/>
      <c r="R57"/>
      <c r="S57"/>
      <c r="T57"/>
      <c r="U57"/>
      <c r="V57"/>
    </row>
    <row r="58" spans="1:22" ht="12.75" customHeight="1" x14ac:dyDescent="0.35">
      <c r="A58" s="103"/>
      <c r="B58" s="103"/>
      <c r="C58" s="101"/>
      <c r="D58" s="101"/>
      <c r="E58" s="105" t="s">
        <v>201</v>
      </c>
      <c r="F58" s="105" t="s">
        <v>201</v>
      </c>
      <c r="G58" s="105">
        <v>0</v>
      </c>
      <c r="H58" s="105"/>
      <c r="I58" s="105"/>
      <c r="J58" s="105"/>
      <c r="K58" s="105"/>
      <c r="L58" s="36"/>
      <c r="M58" s="36"/>
      <c r="O58"/>
      <c r="P58"/>
      <c r="Q58"/>
      <c r="R58"/>
      <c r="S58"/>
      <c r="T58"/>
      <c r="U58"/>
      <c r="V58"/>
    </row>
    <row r="59" spans="1:22" s="33" customFormat="1" ht="15" customHeight="1" x14ac:dyDescent="0.35">
      <c r="A59" s="100" t="s">
        <v>277</v>
      </c>
      <c r="B59" s="106"/>
      <c r="C59" s="100"/>
      <c r="D59" s="100"/>
      <c r="E59" s="107"/>
      <c r="F59" s="107"/>
      <c r="G59" s="107"/>
      <c r="H59" s="107"/>
      <c r="I59" s="107"/>
      <c r="J59" s="107"/>
      <c r="K59" s="107"/>
      <c r="L59" s="58"/>
      <c r="M59" s="58"/>
      <c r="O59"/>
      <c r="P59"/>
      <c r="Q59"/>
      <c r="R59"/>
      <c r="S59"/>
      <c r="T59"/>
      <c r="U59"/>
      <c r="V59"/>
    </row>
    <row r="60" spans="1:22" ht="1.5" customHeight="1" x14ac:dyDescent="0.35">
      <c r="A60" s="41">
        <v>0</v>
      </c>
      <c r="B60" s="36"/>
      <c r="C60" s="36"/>
      <c r="D60" s="36"/>
      <c r="E60" s="59"/>
      <c r="F60" s="59"/>
      <c r="G60" s="59"/>
      <c r="H60" s="59"/>
      <c r="I60" s="59"/>
      <c r="J60" s="59"/>
      <c r="K60" s="59"/>
      <c r="L60" s="36"/>
      <c r="M60" s="36"/>
      <c r="O60"/>
      <c r="P60"/>
      <c r="Q60"/>
      <c r="R60"/>
      <c r="S60"/>
      <c r="T60"/>
      <c r="U60"/>
      <c r="V60"/>
    </row>
    <row r="61" spans="1:22" ht="34.9" customHeight="1" x14ac:dyDescent="0.35">
      <c r="A61" s="66" t="s">
        <v>33</v>
      </c>
      <c r="B61" s="66"/>
      <c r="C61" s="66"/>
      <c r="D61" s="66"/>
      <c r="E61" s="113">
        <v>5.4409999999999759</v>
      </c>
      <c r="F61" s="48">
        <v>-1.8890000000000615</v>
      </c>
      <c r="G61" s="113">
        <v>21.519000000000005</v>
      </c>
      <c r="H61" s="48">
        <v>20.991999999999951</v>
      </c>
      <c r="I61" s="48"/>
      <c r="J61" s="48">
        <v>-11.311000000000128</v>
      </c>
      <c r="K61" s="48">
        <v>43.67899999999991</v>
      </c>
      <c r="L61" s="36"/>
      <c r="M61" s="36"/>
      <c r="O61"/>
      <c r="P61"/>
      <c r="Q61"/>
      <c r="R61"/>
      <c r="S61"/>
      <c r="T61"/>
      <c r="U61"/>
      <c r="V61"/>
    </row>
    <row r="62" spans="1:22" ht="15" customHeight="1" x14ac:dyDescent="0.35">
      <c r="A62" s="211" t="s">
        <v>34</v>
      </c>
      <c r="B62" s="211"/>
      <c r="C62" s="67"/>
      <c r="D62" s="67"/>
      <c r="E62" s="114">
        <v>2.8150000000000013</v>
      </c>
      <c r="F62" s="52">
        <v>-3.495000000000001</v>
      </c>
      <c r="G62" s="114">
        <v>10.199000000000002</v>
      </c>
      <c r="H62" s="52">
        <v>27.713999999999999</v>
      </c>
      <c r="I62" s="52">
        <v>0</v>
      </c>
      <c r="J62" s="52">
        <v>-12.831000000000003</v>
      </c>
      <c r="K62" s="52">
        <v>-13.119</v>
      </c>
      <c r="L62" s="36"/>
      <c r="M62" s="36"/>
      <c r="O62"/>
      <c r="P62"/>
      <c r="Q62"/>
      <c r="R62"/>
      <c r="S62"/>
      <c r="T62"/>
      <c r="U62"/>
      <c r="V62"/>
    </row>
    <row r="63" spans="1:22" ht="15" customHeight="1" x14ac:dyDescent="0.35">
      <c r="A63" s="292" t="s">
        <v>35</v>
      </c>
      <c r="B63" s="212"/>
      <c r="C63" s="68"/>
      <c r="D63" s="68"/>
      <c r="E63" s="120">
        <f>SUM(E61:E62)</f>
        <v>8.2559999999999771</v>
      </c>
      <c r="F63" s="43">
        <f>SUM(F61:F62)</f>
        <v>-5.3840000000000625</v>
      </c>
      <c r="G63" s="112">
        <f>SUM(G61:G62)</f>
        <v>31.718000000000007</v>
      </c>
      <c r="H63" s="44">
        <f>SUM(H61:H62)</f>
        <v>48.705999999999946</v>
      </c>
      <c r="I63" s="48" t="s">
        <v>67</v>
      </c>
      <c r="J63" s="43">
        <f>SUM(J61:J62)</f>
        <v>-24.142000000000131</v>
      </c>
      <c r="K63" s="43">
        <f>SUM(K61:K62)</f>
        <v>30.55999999999991</v>
      </c>
      <c r="L63" s="36"/>
      <c r="M63" s="69"/>
      <c r="O63"/>
      <c r="P63"/>
      <c r="Q63"/>
      <c r="R63"/>
      <c r="S63"/>
      <c r="T63"/>
      <c r="U63"/>
      <c r="V63"/>
    </row>
    <row r="64" spans="1:22" ht="15" customHeight="1" x14ac:dyDescent="0.35">
      <c r="A64" s="66" t="s">
        <v>270</v>
      </c>
      <c r="B64" s="66"/>
      <c r="C64" s="46"/>
      <c r="D64" s="46"/>
      <c r="E64" s="113">
        <v>-2.2400000000000002</v>
      </c>
      <c r="F64" s="48">
        <v>-36.97</v>
      </c>
      <c r="G64" s="113">
        <v>-11.773</v>
      </c>
      <c r="H64" s="48">
        <v>-42.704000000000001</v>
      </c>
      <c r="I64" s="48">
        <v>0</v>
      </c>
      <c r="J64" s="48">
        <v>-43.026000000000003</v>
      </c>
      <c r="K64" s="48">
        <v>-41.901000000000003</v>
      </c>
      <c r="L64" s="36"/>
      <c r="M64" s="36"/>
      <c r="O64"/>
      <c r="P64"/>
      <c r="Q64"/>
      <c r="R64"/>
      <c r="S64"/>
      <c r="T64"/>
      <c r="U64"/>
      <c r="V64"/>
    </row>
    <row r="65" spans="1:22" ht="15" customHeight="1" x14ac:dyDescent="0.35">
      <c r="A65" s="211" t="s">
        <v>271</v>
      </c>
      <c r="B65" s="211"/>
      <c r="C65" s="51"/>
      <c r="D65" s="51"/>
      <c r="E65" s="114">
        <v>0</v>
      </c>
      <c r="F65" s="52">
        <v>2.8609999999999998</v>
      </c>
      <c r="G65" s="114">
        <v>0</v>
      </c>
      <c r="H65" s="52">
        <v>7.9580000000000002</v>
      </c>
      <c r="I65" s="52">
        <v>0</v>
      </c>
      <c r="J65" s="52">
        <v>0</v>
      </c>
      <c r="K65" s="52">
        <v>2.1320000000000001</v>
      </c>
      <c r="L65" s="36"/>
      <c r="M65" s="36"/>
      <c r="O65"/>
      <c r="P65"/>
      <c r="Q65"/>
      <c r="R65"/>
      <c r="S65"/>
      <c r="T65"/>
      <c r="U65"/>
      <c r="V65"/>
    </row>
    <row r="66" spans="1:22" ht="15" customHeight="1" x14ac:dyDescent="0.35">
      <c r="A66" s="70" t="s">
        <v>276</v>
      </c>
      <c r="B66" s="70"/>
      <c r="C66" s="71"/>
      <c r="D66" s="71"/>
      <c r="E66" s="120">
        <f>SUM(E63:E65)</f>
        <v>6.0159999999999769</v>
      </c>
      <c r="F66" s="43">
        <f>SUM(F63:F65)</f>
        <v>-39.493000000000066</v>
      </c>
      <c r="G66" s="112">
        <f>SUM(G63:G65)</f>
        <v>19.945000000000007</v>
      </c>
      <c r="H66" s="44">
        <f>SUM(H63:H65)</f>
        <v>13.959999999999946</v>
      </c>
      <c r="I66" s="48" t="s">
        <v>67</v>
      </c>
      <c r="J66" s="43">
        <f>SUM(J63:J65)</f>
        <v>-67.168000000000134</v>
      </c>
      <c r="K66" s="43">
        <f>SUM(K63:K65)</f>
        <v>-9.2090000000000938</v>
      </c>
      <c r="L66" s="36"/>
      <c r="M66" s="69"/>
      <c r="O66"/>
      <c r="P66"/>
      <c r="Q66"/>
      <c r="R66"/>
      <c r="S66"/>
      <c r="T66"/>
      <c r="U66"/>
      <c r="V66"/>
    </row>
    <row r="67" spans="1:22" ht="15" customHeight="1" x14ac:dyDescent="0.35">
      <c r="A67" s="211" t="s">
        <v>36</v>
      </c>
      <c r="B67" s="211"/>
      <c r="C67" s="72"/>
      <c r="D67" s="72"/>
      <c r="E67" s="114">
        <v>0</v>
      </c>
      <c r="F67" s="52">
        <v>0</v>
      </c>
      <c r="G67" s="114">
        <v>0</v>
      </c>
      <c r="H67" s="52">
        <v>0</v>
      </c>
      <c r="I67" s="52">
        <v>0</v>
      </c>
      <c r="J67" s="52">
        <v>0</v>
      </c>
      <c r="K67" s="52">
        <v>0</v>
      </c>
      <c r="L67" s="36"/>
      <c r="M67" s="36"/>
      <c r="O67"/>
      <c r="P67"/>
      <c r="Q67"/>
      <c r="R67"/>
      <c r="S67"/>
      <c r="T67"/>
      <c r="U67"/>
      <c r="V67"/>
    </row>
    <row r="68" spans="1:22" ht="15" customHeight="1" x14ac:dyDescent="0.35">
      <c r="A68" s="292" t="s">
        <v>37</v>
      </c>
      <c r="B68" s="212"/>
      <c r="C68" s="65"/>
      <c r="D68" s="65"/>
      <c r="E68" s="120">
        <f>SUM(E66:E67)</f>
        <v>6.0159999999999769</v>
      </c>
      <c r="F68" s="43">
        <f>SUM(F66:F67)</f>
        <v>-39.493000000000066</v>
      </c>
      <c r="G68" s="112">
        <f>SUM(G66:G67)</f>
        <v>19.945000000000007</v>
      </c>
      <c r="H68" s="44">
        <f>SUM(H66:H67)</f>
        <v>13.959999999999946</v>
      </c>
      <c r="I68" s="48" t="s">
        <v>67</v>
      </c>
      <c r="J68" s="43">
        <f>SUM(J66:J67)</f>
        <v>-67.168000000000134</v>
      </c>
      <c r="K68" s="43">
        <f>SUM(K66:K67)</f>
        <v>-9.2090000000000938</v>
      </c>
      <c r="L68" s="36"/>
      <c r="M68" s="69"/>
      <c r="O68"/>
      <c r="P68"/>
      <c r="Q68"/>
      <c r="R68"/>
      <c r="S68"/>
      <c r="T68"/>
      <c r="U68"/>
      <c r="V68"/>
    </row>
    <row r="69" spans="1:22" ht="15" customHeight="1" x14ac:dyDescent="0.35">
      <c r="A69" s="66" t="s">
        <v>38</v>
      </c>
      <c r="B69" s="66"/>
      <c r="C69" s="46"/>
      <c r="D69" s="46"/>
      <c r="E69" s="113">
        <v>-10.047000000000001</v>
      </c>
      <c r="F69" s="48">
        <v>19.584</v>
      </c>
      <c r="G69" s="113">
        <v>-22.529</v>
      </c>
      <c r="H69" s="48">
        <v>-25.882999999999999</v>
      </c>
      <c r="I69" s="48">
        <v>0</v>
      </c>
      <c r="J69" s="48">
        <v>-11.041</v>
      </c>
      <c r="K69" s="48">
        <v>-2.1900000000000013</v>
      </c>
      <c r="L69" s="36"/>
      <c r="M69" s="36"/>
      <c r="O69"/>
      <c r="P69"/>
      <c r="Q69"/>
      <c r="R69"/>
      <c r="S69"/>
      <c r="T69"/>
      <c r="U69"/>
      <c r="V69"/>
    </row>
    <row r="70" spans="1:22" ht="15" customHeight="1" x14ac:dyDescent="0.35">
      <c r="A70" s="66" t="s">
        <v>39</v>
      </c>
      <c r="B70" s="66"/>
      <c r="C70" s="46"/>
      <c r="D70" s="46"/>
      <c r="E70" s="113">
        <v>0</v>
      </c>
      <c r="F70" s="48">
        <v>0</v>
      </c>
      <c r="G70" s="113">
        <v>0</v>
      </c>
      <c r="H70" s="48">
        <v>57.546999999999997</v>
      </c>
      <c r="I70" s="48">
        <v>0</v>
      </c>
      <c r="J70" s="48">
        <v>35</v>
      </c>
      <c r="K70" s="48">
        <v>0</v>
      </c>
      <c r="L70" s="36"/>
      <c r="M70" s="36"/>
      <c r="O70"/>
      <c r="P70"/>
      <c r="Q70"/>
      <c r="R70"/>
      <c r="S70"/>
      <c r="T70"/>
      <c r="U70"/>
      <c r="V70"/>
    </row>
    <row r="71" spans="1:22" ht="15" customHeight="1" x14ac:dyDescent="0.35">
      <c r="A71" s="66" t="s">
        <v>40</v>
      </c>
      <c r="B71" s="66"/>
      <c r="C71" s="46"/>
      <c r="D71" s="46"/>
      <c r="E71" s="113">
        <v>0</v>
      </c>
      <c r="F71" s="48">
        <v>0</v>
      </c>
      <c r="G71" s="113">
        <v>0</v>
      </c>
      <c r="H71" s="48">
        <v>0</v>
      </c>
      <c r="I71" s="48">
        <v>0</v>
      </c>
      <c r="J71" s="48">
        <v>0</v>
      </c>
      <c r="K71" s="48">
        <v>0</v>
      </c>
      <c r="L71" s="36"/>
      <c r="M71" s="36"/>
      <c r="O71"/>
      <c r="P71"/>
      <c r="Q71"/>
      <c r="R71"/>
      <c r="S71"/>
      <c r="T71"/>
      <c r="U71"/>
      <c r="V71"/>
    </row>
    <row r="72" spans="1:22" ht="15" customHeight="1" x14ac:dyDescent="0.35">
      <c r="A72" s="211" t="s">
        <v>41</v>
      </c>
      <c r="B72" s="211"/>
      <c r="C72" s="51"/>
      <c r="D72" s="51"/>
      <c r="E72" s="114">
        <v>0</v>
      </c>
      <c r="F72" s="52">
        <v>0</v>
      </c>
      <c r="G72" s="114">
        <v>0</v>
      </c>
      <c r="H72" s="52">
        <v>-36.546999999999997</v>
      </c>
      <c r="I72" s="52">
        <v>0</v>
      </c>
      <c r="J72" s="52">
        <v>0</v>
      </c>
      <c r="K72" s="52">
        <v>0</v>
      </c>
      <c r="L72" s="36"/>
      <c r="M72" s="36"/>
      <c r="O72"/>
      <c r="P72"/>
      <c r="Q72"/>
      <c r="R72"/>
      <c r="S72"/>
      <c r="T72"/>
      <c r="U72"/>
      <c r="V72"/>
    </row>
    <row r="73" spans="1:22" ht="15" customHeight="1" x14ac:dyDescent="0.35">
      <c r="A73" s="315" t="s">
        <v>42</v>
      </c>
      <c r="B73" s="316"/>
      <c r="C73" s="73"/>
      <c r="D73" s="73"/>
      <c r="E73" s="121">
        <f>SUM(E69:E72)</f>
        <v>-10.047000000000001</v>
      </c>
      <c r="F73" s="63">
        <f>SUM(F69:F72)</f>
        <v>19.584</v>
      </c>
      <c r="G73" s="121">
        <f>SUM(G69:G72)</f>
        <v>-22.529</v>
      </c>
      <c r="H73" s="256">
        <f>SUM(H69:H72)</f>
        <v>-4.8829999999999991</v>
      </c>
      <c r="I73" s="283" t="s">
        <v>67</v>
      </c>
      <c r="J73" s="284">
        <f>SUM(J69:J72)</f>
        <v>23.959</v>
      </c>
      <c r="K73" s="284">
        <f>SUM(K69:K72)</f>
        <v>-2.1900000000000013</v>
      </c>
      <c r="L73" s="36"/>
      <c r="M73" s="69"/>
      <c r="O73"/>
      <c r="P73"/>
      <c r="Q73"/>
      <c r="R73"/>
      <c r="S73"/>
      <c r="T73"/>
      <c r="U73"/>
      <c r="V73"/>
    </row>
    <row r="74" spans="1:22" ht="15" customHeight="1" x14ac:dyDescent="0.35">
      <c r="A74" s="212" t="s">
        <v>43</v>
      </c>
      <c r="B74" s="212"/>
      <c r="C74" s="65"/>
      <c r="D74" s="65"/>
      <c r="E74" s="120">
        <f>SUM(E73+E68)</f>
        <v>-4.0310000000000237</v>
      </c>
      <c r="F74" s="43">
        <f>SUM(F73+F68)</f>
        <v>-19.909000000000066</v>
      </c>
      <c r="G74" s="112">
        <f>SUM(G73+G68)</f>
        <v>-2.5839999999999925</v>
      </c>
      <c r="H74" s="44">
        <f>SUM(H73+H68)</f>
        <v>9.0769999999999467</v>
      </c>
      <c r="I74" s="48" t="s">
        <v>67</v>
      </c>
      <c r="J74" s="43">
        <f>SUM(J73+J68)</f>
        <v>-43.209000000000131</v>
      </c>
      <c r="K74" s="43">
        <f>SUM(K73+K68)</f>
        <v>-11.399000000000095</v>
      </c>
      <c r="L74" s="36"/>
      <c r="M74" s="69"/>
      <c r="O74"/>
      <c r="P74"/>
      <c r="Q74"/>
      <c r="R74"/>
      <c r="S74"/>
      <c r="T74"/>
      <c r="U74"/>
      <c r="V74"/>
    </row>
    <row r="75" spans="1:22" ht="15" customHeight="1" x14ac:dyDescent="0.35">
      <c r="A75" s="211" t="s">
        <v>234</v>
      </c>
      <c r="B75" s="211"/>
      <c r="C75" s="51"/>
      <c r="D75" s="51"/>
      <c r="E75" s="114">
        <v>0.252</v>
      </c>
      <c r="F75" s="52">
        <v>2.4510000000000001</v>
      </c>
      <c r="G75" s="114">
        <v>-0.94199999999999995</v>
      </c>
      <c r="H75" s="52">
        <v>1.3</v>
      </c>
      <c r="I75" s="52">
        <v>0</v>
      </c>
      <c r="J75" s="52">
        <v>0</v>
      </c>
      <c r="K75" s="52">
        <v>0</v>
      </c>
      <c r="L75" s="285"/>
      <c r="M75" s="69"/>
      <c r="O75"/>
      <c r="P75"/>
      <c r="Q75"/>
      <c r="R75"/>
      <c r="S75"/>
      <c r="T75"/>
      <c r="U75"/>
      <c r="V75"/>
    </row>
    <row r="76" spans="1:22" ht="15" customHeight="1" x14ac:dyDescent="0.35">
      <c r="A76" s="292" t="s">
        <v>235</v>
      </c>
      <c r="B76" s="71"/>
      <c r="C76" s="65"/>
      <c r="D76" s="65"/>
      <c r="E76" s="120">
        <f>SUM(E74:E75)</f>
        <v>-3.7790000000000239</v>
      </c>
      <c r="F76" s="43">
        <f>SUM(F74:F75)</f>
        <v>-17.458000000000066</v>
      </c>
      <c r="G76" s="112">
        <f>SUM(G74:G75)</f>
        <v>-3.5259999999999927</v>
      </c>
      <c r="H76" s="44">
        <f>SUM(H74:H75)</f>
        <v>10.376999999999947</v>
      </c>
      <c r="I76" s="48" t="s">
        <v>67</v>
      </c>
      <c r="J76" s="44">
        <f>SUM(J74:J75)</f>
        <v>-43.209000000000131</v>
      </c>
      <c r="K76" s="44">
        <f>SUM(K74:K75)</f>
        <v>-11.399000000000095</v>
      </c>
      <c r="L76" s="36"/>
      <c r="M76" s="69"/>
      <c r="O76"/>
      <c r="P76"/>
      <c r="Q76"/>
      <c r="R76"/>
      <c r="S76"/>
      <c r="T76"/>
      <c r="U76"/>
      <c r="V76"/>
    </row>
    <row r="77" spans="1:22" ht="15" customHeight="1" x14ac:dyDescent="0.35">
      <c r="A77" s="41"/>
      <c r="B77" s="65"/>
      <c r="C77" s="65"/>
      <c r="D77" s="65"/>
      <c r="E77" s="74"/>
      <c r="F77" s="74"/>
      <c r="G77" s="74"/>
      <c r="H77" s="74"/>
      <c r="I77" s="74"/>
      <c r="J77" s="74"/>
      <c r="K77" s="74"/>
      <c r="L77" s="36"/>
      <c r="M77" s="36"/>
      <c r="O77"/>
      <c r="P77"/>
      <c r="Q77"/>
      <c r="R77"/>
      <c r="S77"/>
      <c r="T77"/>
      <c r="U77"/>
      <c r="V77"/>
    </row>
    <row r="78" spans="1:22" ht="12.75" customHeight="1" x14ac:dyDescent="0.35">
      <c r="A78" s="108"/>
      <c r="B78" s="99"/>
      <c r="C78" s="101"/>
      <c r="D78" s="101"/>
      <c r="E78" s="102">
        <v>2015</v>
      </c>
      <c r="F78" s="102">
        <v>2014</v>
      </c>
      <c r="G78" s="102">
        <v>2015</v>
      </c>
      <c r="H78" s="102">
        <v>2014</v>
      </c>
      <c r="I78" s="102">
        <v>2013</v>
      </c>
      <c r="J78" s="102">
        <v>2012</v>
      </c>
      <c r="K78" s="102">
        <v>2011</v>
      </c>
      <c r="L78" s="36"/>
      <c r="M78" s="36"/>
      <c r="O78"/>
      <c r="P78"/>
      <c r="Q78"/>
      <c r="R78"/>
      <c r="S78"/>
      <c r="T78"/>
      <c r="U78"/>
      <c r="V78"/>
    </row>
    <row r="79" spans="1:22" ht="12.75" customHeight="1" x14ac:dyDescent="0.35">
      <c r="A79" s="103"/>
      <c r="B79" s="103"/>
      <c r="C79" s="101"/>
      <c r="D79" s="101"/>
      <c r="E79" s="102" t="s">
        <v>201</v>
      </c>
      <c r="F79" s="102" t="s">
        <v>201</v>
      </c>
      <c r="G79" s="105">
        <v>0</v>
      </c>
      <c r="H79" s="102"/>
      <c r="I79" s="102"/>
      <c r="J79" s="102"/>
      <c r="K79" s="102"/>
      <c r="L79" s="36"/>
      <c r="M79" s="36"/>
      <c r="O79"/>
      <c r="P79"/>
      <c r="Q79"/>
      <c r="R79"/>
      <c r="S79"/>
      <c r="T79"/>
      <c r="U79"/>
      <c r="V79"/>
    </row>
    <row r="80" spans="1:22" s="33" customFormat="1" ht="15" customHeight="1" x14ac:dyDescent="0.35">
      <c r="A80" s="100" t="s">
        <v>204</v>
      </c>
      <c r="B80" s="106"/>
      <c r="C80" s="100"/>
      <c r="D80" s="100"/>
      <c r="E80" s="104"/>
      <c r="F80" s="104"/>
      <c r="G80" s="104"/>
      <c r="H80" s="104"/>
      <c r="I80" s="104"/>
      <c r="J80" s="104"/>
      <c r="K80" s="104"/>
      <c r="L80" s="58"/>
      <c r="M80" s="58"/>
      <c r="O80"/>
      <c r="P80"/>
      <c r="Q80"/>
      <c r="R80"/>
      <c r="S80"/>
      <c r="T80"/>
      <c r="U80"/>
      <c r="V80"/>
    </row>
    <row r="81" spans="1:22" ht="2.25" customHeight="1" x14ac:dyDescent="0.35">
      <c r="A81" s="41" t="s">
        <v>46</v>
      </c>
      <c r="B81" s="36"/>
      <c r="C81" s="36"/>
      <c r="D81" s="36"/>
      <c r="E81" s="36"/>
      <c r="F81" s="36"/>
      <c r="G81" s="36"/>
      <c r="H81" s="36"/>
      <c r="I81" s="36"/>
      <c r="J81" s="36"/>
      <c r="K81" s="36"/>
      <c r="L81" s="36"/>
      <c r="M81" s="36"/>
      <c r="O81"/>
      <c r="P81"/>
      <c r="Q81"/>
      <c r="R81"/>
      <c r="S81"/>
      <c r="T81"/>
      <c r="U81"/>
      <c r="V81"/>
    </row>
    <row r="82" spans="1:22" ht="15" customHeight="1" x14ac:dyDescent="0.35">
      <c r="A82" s="262" t="s">
        <v>44</v>
      </c>
      <c r="B82" s="66"/>
      <c r="C82" s="42"/>
      <c r="D82" s="42"/>
      <c r="E82" s="116">
        <v>0.91879883293985221</v>
      </c>
      <c r="F82" s="90">
        <v>-0.56001896950934626</v>
      </c>
      <c r="G82" s="116">
        <v>1.6254366386218622</v>
      </c>
      <c r="H82" s="90">
        <v>1.5471846772907534</v>
      </c>
      <c r="I82" s="90">
        <v>-3.7408122840134728</v>
      </c>
      <c r="J82" s="90">
        <v>-4.2102155885038641</v>
      </c>
      <c r="K82" s="90">
        <v>2.6282087413829363</v>
      </c>
      <c r="L82" s="36"/>
      <c r="M82" s="36"/>
      <c r="O82"/>
      <c r="P82"/>
      <c r="Q82"/>
      <c r="R82"/>
      <c r="S82"/>
      <c r="T82"/>
      <c r="U82"/>
      <c r="V82"/>
    </row>
    <row r="83" spans="1:22" ht="15" customHeight="1" x14ac:dyDescent="0.35">
      <c r="A83" s="41" t="s">
        <v>228</v>
      </c>
      <c r="B83" s="66"/>
      <c r="C83" s="42"/>
      <c r="D83" s="42"/>
      <c r="E83" s="116">
        <v>-3.1589510379990813</v>
      </c>
      <c r="F83" s="90">
        <v>-0.31383379362293895</v>
      </c>
      <c r="G83" s="116">
        <v>0.87442496026874839</v>
      </c>
      <c r="H83" s="90">
        <v>1.4546381148015011</v>
      </c>
      <c r="I83" s="90">
        <v>2.0745057296673459</v>
      </c>
      <c r="J83" s="90">
        <v>-0.61946035134329247</v>
      </c>
      <c r="K83" s="90">
        <v>1.7472017114161136</v>
      </c>
      <c r="L83" s="36"/>
      <c r="M83" s="36"/>
      <c r="O83"/>
      <c r="P83"/>
      <c r="Q83"/>
      <c r="R83"/>
      <c r="S83"/>
      <c r="T83"/>
      <c r="U83"/>
      <c r="V83"/>
    </row>
    <row r="84" spans="1:22" ht="15" customHeight="1" x14ac:dyDescent="0.35">
      <c r="A84" s="41" t="s">
        <v>45</v>
      </c>
      <c r="B84" s="66"/>
      <c r="C84" s="42"/>
      <c r="D84" s="42"/>
      <c r="E84" s="116">
        <v>0.18155557746853221</v>
      </c>
      <c r="F84" s="90">
        <v>-4.3608949144977673</v>
      </c>
      <c r="G84" s="116">
        <v>-0.19673211351322875</v>
      </c>
      <c r="H84" s="90">
        <v>-1.1901300341734533</v>
      </c>
      <c r="I84" s="90">
        <v>-7.9075490324191655</v>
      </c>
      <c r="J84" s="90">
        <v>-6.8048116120178079</v>
      </c>
      <c r="K84" s="90">
        <v>-0.60914144744174226</v>
      </c>
      <c r="L84" s="39"/>
      <c r="M84" s="36"/>
      <c r="O84"/>
      <c r="P84"/>
      <c r="Q84"/>
      <c r="R84"/>
      <c r="S84"/>
      <c r="T84"/>
      <c r="U84"/>
      <c r="V84"/>
    </row>
    <row r="85" spans="1:22" ht="15" customHeight="1" x14ac:dyDescent="0.35">
      <c r="A85" s="41" t="s">
        <v>46</v>
      </c>
      <c r="B85" s="66"/>
      <c r="C85" s="60"/>
      <c r="D85" s="60"/>
      <c r="E85" s="123" t="s">
        <v>67</v>
      </c>
      <c r="F85" s="75" t="s">
        <v>67</v>
      </c>
      <c r="G85" s="116">
        <v>-2.217541092478831</v>
      </c>
      <c r="H85" s="90">
        <v>-22.485358589459427</v>
      </c>
      <c r="I85" s="90">
        <v>-6.8990491402681302</v>
      </c>
      <c r="J85" s="90">
        <v>-6.0995709267348239</v>
      </c>
      <c r="K85" s="90">
        <v>-0.4</v>
      </c>
      <c r="L85" s="39"/>
      <c r="M85" s="36"/>
      <c r="O85"/>
      <c r="P85"/>
      <c r="Q85"/>
      <c r="R85"/>
      <c r="S85"/>
      <c r="T85"/>
      <c r="U85"/>
      <c r="V85"/>
    </row>
    <row r="86" spans="1:22" ht="15" customHeight="1" x14ac:dyDescent="0.35">
      <c r="A86" s="41" t="s">
        <v>47</v>
      </c>
      <c r="B86" s="66"/>
      <c r="C86" s="60"/>
      <c r="D86" s="60"/>
      <c r="E86" s="123" t="s">
        <v>67</v>
      </c>
      <c r="F86" s="75" t="s">
        <v>67</v>
      </c>
      <c r="G86" s="116">
        <v>2.3869902893933843</v>
      </c>
      <c r="H86" s="90">
        <v>1.8163349045205046</v>
      </c>
      <c r="I86" s="90">
        <v>-2.2746524055878758</v>
      </c>
      <c r="J86" s="90">
        <v>-2.9911589224624779</v>
      </c>
      <c r="K86" s="90">
        <v>2.4</v>
      </c>
      <c r="L86" s="39"/>
      <c r="M86" s="36"/>
      <c r="O86"/>
      <c r="P86"/>
      <c r="Q86"/>
      <c r="R86"/>
      <c r="S86"/>
      <c r="T86"/>
      <c r="U86"/>
      <c r="V86"/>
    </row>
    <row r="87" spans="1:22" ht="15" customHeight="1" x14ac:dyDescent="0.35">
      <c r="A87" s="41" t="s">
        <v>48</v>
      </c>
      <c r="B87" s="66"/>
      <c r="C87" s="42"/>
      <c r="D87" s="42"/>
      <c r="E87" s="124" t="s">
        <v>67</v>
      </c>
      <c r="F87" s="77" t="s">
        <v>67</v>
      </c>
      <c r="G87" s="113">
        <v>59.298070387745959</v>
      </c>
      <c r="H87" s="48">
        <v>58.189509171405462</v>
      </c>
      <c r="I87" s="48">
        <v>59.871744235922655</v>
      </c>
      <c r="J87" s="48">
        <v>60.66470581792418</v>
      </c>
      <c r="K87" s="48">
        <v>56.780917271362675</v>
      </c>
      <c r="L87" s="39"/>
      <c r="M87" s="36"/>
      <c r="O87"/>
      <c r="P87"/>
      <c r="Q87"/>
      <c r="R87"/>
      <c r="S87"/>
      <c r="T87"/>
      <c r="U87"/>
      <c r="V87"/>
    </row>
    <row r="88" spans="1:22" ht="15" customHeight="1" x14ac:dyDescent="0.35">
      <c r="A88" s="41" t="s">
        <v>49</v>
      </c>
      <c r="B88" s="66"/>
      <c r="C88" s="42"/>
      <c r="D88" s="42"/>
      <c r="E88" s="125" t="s">
        <v>67</v>
      </c>
      <c r="F88" s="79" t="s">
        <v>67</v>
      </c>
      <c r="G88" s="113">
        <v>235.483</v>
      </c>
      <c r="H88" s="48">
        <v>252.941</v>
      </c>
      <c r="I88" s="48">
        <v>297.31400000000002</v>
      </c>
      <c r="J88" s="48">
        <v>341.37700000000001</v>
      </c>
      <c r="K88" s="48">
        <v>308.60300000000001</v>
      </c>
      <c r="L88" s="39"/>
      <c r="M88" s="36"/>
      <c r="O88"/>
      <c r="P88"/>
      <c r="Q88"/>
      <c r="R88"/>
      <c r="S88"/>
      <c r="T88"/>
      <c r="U88"/>
      <c r="V88"/>
    </row>
    <row r="89" spans="1:22" ht="15" customHeight="1" x14ac:dyDescent="0.35">
      <c r="A89" s="41" t="s">
        <v>50</v>
      </c>
      <c r="B89" s="66"/>
      <c r="C89" s="46"/>
      <c r="D89" s="46"/>
      <c r="E89" s="126" t="s">
        <v>67</v>
      </c>
      <c r="F89" s="81" t="s">
        <v>67</v>
      </c>
      <c r="G89" s="116">
        <v>0.42392272935355002</v>
      </c>
      <c r="H89" s="90">
        <v>0.45108459312777144</v>
      </c>
      <c r="I89" s="90">
        <v>0.42178719830441874</v>
      </c>
      <c r="J89" s="90">
        <v>0.47411496743191262</v>
      </c>
      <c r="K89" s="90">
        <v>0.48219627653162977</v>
      </c>
      <c r="L89" s="36"/>
      <c r="M89" s="36"/>
      <c r="O89"/>
      <c r="P89"/>
      <c r="Q89"/>
      <c r="R89"/>
      <c r="S89"/>
      <c r="T89"/>
      <c r="U89"/>
      <c r="V89"/>
    </row>
    <row r="90" spans="1:22" ht="15" customHeight="1" x14ac:dyDescent="0.35">
      <c r="A90" s="50" t="s">
        <v>51</v>
      </c>
      <c r="B90" s="211"/>
      <c r="C90" s="51"/>
      <c r="D90" s="51"/>
      <c r="E90" s="127" t="s">
        <v>67</v>
      </c>
      <c r="F90" s="83" t="s">
        <v>67</v>
      </c>
      <c r="G90" s="128">
        <v>369</v>
      </c>
      <c r="H90" s="48">
        <v>404</v>
      </c>
      <c r="I90" s="48">
        <v>419</v>
      </c>
      <c r="J90" s="48">
        <v>456</v>
      </c>
      <c r="K90" s="48">
        <v>457</v>
      </c>
      <c r="L90" s="36"/>
      <c r="M90" s="36"/>
      <c r="O90"/>
      <c r="P90"/>
      <c r="Q90"/>
      <c r="R90"/>
      <c r="S90"/>
      <c r="T90"/>
      <c r="U90"/>
      <c r="V90"/>
    </row>
    <row r="91" spans="1:22" ht="15" customHeight="1" x14ac:dyDescent="0.35">
      <c r="A91" s="225" t="s">
        <v>245</v>
      </c>
      <c r="B91" s="85"/>
      <c r="C91" s="85"/>
      <c r="D91" s="85"/>
      <c r="E91" s="85"/>
      <c r="F91" s="85"/>
      <c r="G91" s="85"/>
      <c r="H91" s="85"/>
      <c r="I91" s="85"/>
      <c r="J91" s="85"/>
      <c r="K91" s="85"/>
      <c r="L91" s="36"/>
      <c r="M91" s="36"/>
    </row>
    <row r="92" spans="1:22" ht="15" customHeight="1" x14ac:dyDescent="0.35">
      <c r="A92" s="225"/>
      <c r="B92" s="86"/>
      <c r="C92" s="86"/>
      <c r="D92" s="86"/>
      <c r="E92" s="86"/>
      <c r="F92" s="86"/>
      <c r="G92" s="86"/>
      <c r="H92" s="86"/>
      <c r="I92" s="86"/>
      <c r="J92" s="86"/>
      <c r="K92" s="86"/>
      <c r="L92" s="36"/>
      <c r="M92" s="36"/>
    </row>
    <row r="93" spans="1:22" ht="15" customHeight="1" x14ac:dyDescent="0.35">
      <c r="A93" s="54"/>
      <c r="B93" s="86"/>
      <c r="C93" s="86"/>
      <c r="D93" s="86"/>
      <c r="E93" s="86"/>
      <c r="F93" s="86"/>
      <c r="G93" s="86"/>
      <c r="H93" s="86"/>
      <c r="I93" s="86"/>
      <c r="J93" s="86"/>
      <c r="K93" s="86"/>
      <c r="L93" s="36"/>
      <c r="M93" s="36"/>
      <c r="P93"/>
      <c r="Q93"/>
      <c r="R93" s="29"/>
    </row>
    <row r="94" spans="1:22" ht="15" hidden="1" outlineLevel="1" x14ac:dyDescent="0.5">
      <c r="A94" s="87"/>
      <c r="B94" s="87"/>
      <c r="C94" s="87"/>
      <c r="D94" s="87"/>
      <c r="E94" s="87"/>
      <c r="F94" s="87"/>
      <c r="G94" s="87"/>
      <c r="H94" s="87"/>
      <c r="I94" s="87"/>
      <c r="J94" s="87"/>
      <c r="K94" s="87"/>
      <c r="L94" s="36"/>
      <c r="M94" s="36"/>
    </row>
    <row r="95" spans="1:22" ht="15" hidden="1" outlineLevel="1" x14ac:dyDescent="0.5">
      <c r="C95" s="30" t="s">
        <v>244</v>
      </c>
      <c r="L95" s="36"/>
      <c r="M95" s="36"/>
    </row>
    <row r="96" spans="1:22" ht="15.95" hidden="1" outlineLevel="1" x14ac:dyDescent="0.5">
      <c r="A96"/>
      <c r="B96"/>
      <c r="L96" s="36"/>
      <c r="M96" s="36"/>
    </row>
    <row r="97" spans="1:13" ht="15" hidden="1" outlineLevel="1" x14ac:dyDescent="0.5">
      <c r="A97" s="87"/>
      <c r="B97" s="87"/>
      <c r="C97" s="87"/>
      <c r="D97" s="87"/>
      <c r="E97" s="87"/>
      <c r="F97" s="87"/>
      <c r="G97" s="87"/>
      <c r="H97" s="87"/>
      <c r="I97" s="87"/>
      <c r="J97" s="87"/>
      <c r="K97" s="87"/>
      <c r="L97" s="36"/>
      <c r="M97" s="36"/>
    </row>
    <row r="98" spans="1:13" ht="15.75" collapsed="1" x14ac:dyDescent="0.35">
      <c r="A98" s="87"/>
      <c r="B98" s="87"/>
      <c r="C98" s="87"/>
      <c r="D98" s="87"/>
      <c r="E98" s="87"/>
      <c r="F98" s="87"/>
      <c r="G98" s="87"/>
      <c r="H98" s="87"/>
      <c r="I98" s="87"/>
      <c r="J98" s="87"/>
      <c r="K98" s="87"/>
      <c r="L98" s="36"/>
      <c r="M98" s="36"/>
    </row>
    <row r="99" spans="1:13" ht="15.75" x14ac:dyDescent="0.35">
      <c r="A99" s="87"/>
      <c r="B99" s="87"/>
      <c r="C99" s="87"/>
      <c r="D99" s="87"/>
      <c r="E99" s="87"/>
      <c r="F99" s="87"/>
      <c r="G99" s="87"/>
      <c r="H99" s="87"/>
      <c r="I99" s="87"/>
      <c r="J99" s="87"/>
      <c r="K99" s="87"/>
      <c r="L99" s="36"/>
      <c r="M99" s="36"/>
    </row>
    <row r="100" spans="1:13" ht="15.75" x14ac:dyDescent="0.35">
      <c r="A100" s="87"/>
      <c r="B100" s="87"/>
      <c r="C100" s="87"/>
      <c r="D100" s="87"/>
      <c r="E100" s="87"/>
      <c r="F100" s="87"/>
      <c r="G100" s="87"/>
      <c r="H100" s="87"/>
      <c r="I100" s="87"/>
      <c r="J100" s="87"/>
      <c r="K100" s="87"/>
      <c r="L100" s="36"/>
      <c r="M100" s="36"/>
    </row>
    <row r="101" spans="1:13" x14ac:dyDescent="0.15">
      <c r="A101" s="32"/>
      <c r="B101" s="32"/>
      <c r="C101" s="32"/>
      <c r="D101" s="32"/>
      <c r="E101" s="32"/>
      <c r="F101" s="32"/>
      <c r="G101" s="32"/>
      <c r="H101" s="32"/>
      <c r="I101" s="32"/>
      <c r="J101" s="32"/>
      <c r="K101" s="32"/>
    </row>
    <row r="102" spans="1:13" x14ac:dyDescent="0.15">
      <c r="A102" s="32"/>
      <c r="B102" s="32"/>
      <c r="C102" s="32"/>
      <c r="D102" s="32"/>
      <c r="E102" s="32"/>
      <c r="F102" s="32"/>
      <c r="G102" s="32"/>
      <c r="H102" s="32"/>
      <c r="I102" s="32"/>
      <c r="J102" s="32"/>
      <c r="K102" s="32"/>
    </row>
    <row r="103" spans="1:13" x14ac:dyDescent="0.15">
      <c r="A103" s="32"/>
      <c r="B103" s="32"/>
      <c r="C103" s="32"/>
      <c r="D103" s="32"/>
      <c r="E103" s="32"/>
      <c r="F103" s="32"/>
      <c r="G103" s="32"/>
      <c r="H103" s="32"/>
      <c r="I103" s="32"/>
      <c r="J103" s="32"/>
      <c r="K103" s="32"/>
    </row>
    <row r="104" spans="1:13" x14ac:dyDescent="0.15">
      <c r="A104" s="32"/>
      <c r="B104" s="32"/>
      <c r="C104" s="32"/>
      <c r="D104" s="32"/>
      <c r="E104" s="32"/>
      <c r="F104" s="32"/>
      <c r="G104" s="32"/>
      <c r="H104" s="32"/>
      <c r="I104" s="32"/>
      <c r="J104" s="32"/>
      <c r="K104" s="32"/>
    </row>
    <row r="105" spans="1:13" x14ac:dyDescent="0.15">
      <c r="A105" s="32"/>
      <c r="B105" s="32"/>
      <c r="C105" s="32"/>
      <c r="D105" s="32"/>
      <c r="E105" s="32"/>
      <c r="F105" s="32"/>
      <c r="G105" s="32"/>
      <c r="H105" s="32"/>
      <c r="I105" s="32"/>
      <c r="J105" s="32"/>
      <c r="K105" s="32"/>
    </row>
  </sheetData>
  <mergeCells count="2">
    <mergeCell ref="A1:K1"/>
    <mergeCell ref="A73:B73"/>
  </mergeCells>
  <pageMargins left="0.70866141732283472" right="0.70866141732283472" top="0.74803149606299213" bottom="0.74803149606299213" header="0.31496062992125984" footer="0.31496062992125984"/>
  <pageSetup paperSize="9" scale="5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09"/>
  <sheetViews>
    <sheetView showZeros="0" zoomScaleNormal="100" zoomScaleSheetLayoutView="80" workbookViewId="0">
      <selection sqref="A1:K1"/>
    </sheetView>
  </sheetViews>
  <sheetFormatPr defaultColWidth="9.140625" defaultRowHeight="15" x14ac:dyDescent="0.25"/>
  <cols>
    <col min="1" max="1" width="26" style="209" customWidth="1"/>
    <col min="2" max="2" width="16" style="209" customWidth="1"/>
    <col min="3" max="3" width="8.28515625" style="209" customWidth="1"/>
    <col min="4" max="4" width="4.85546875" style="209" customWidth="1"/>
    <col min="5" max="12" width="9.7109375" style="209" customWidth="1"/>
    <col min="13" max="16384" width="9.140625" style="209"/>
  </cols>
  <sheetData>
    <row r="1" spans="1:14" ht="21" x14ac:dyDescent="0.35">
      <c r="A1" s="314" t="s">
        <v>150</v>
      </c>
      <c r="B1" s="314"/>
      <c r="C1" s="314"/>
      <c r="D1" s="314"/>
      <c r="E1" s="314"/>
      <c r="F1" s="314"/>
      <c r="G1" s="314"/>
      <c r="H1" s="314"/>
      <c r="I1" s="314"/>
      <c r="J1" s="314"/>
      <c r="K1" s="314"/>
      <c r="L1" s="314"/>
    </row>
    <row r="2" spans="1:14" ht="15.95" x14ac:dyDescent="0.5">
      <c r="A2" s="218" t="s">
        <v>126</v>
      </c>
      <c r="C2" s="219"/>
      <c r="D2" s="219"/>
      <c r="E2" s="219"/>
      <c r="F2" s="213"/>
      <c r="G2" s="213"/>
      <c r="H2" s="213"/>
      <c r="I2" s="213"/>
      <c r="J2" s="213"/>
      <c r="K2" s="213"/>
      <c r="L2" s="213"/>
    </row>
    <row r="3" spans="1:14" ht="15.95" x14ac:dyDescent="0.5">
      <c r="A3" s="99"/>
      <c r="B3" s="99"/>
      <c r="C3" s="100"/>
      <c r="D3" s="101"/>
      <c r="E3" s="102">
        <v>2015</v>
      </c>
      <c r="F3" s="102">
        <v>2014</v>
      </c>
      <c r="G3" s="102">
        <v>2015</v>
      </c>
      <c r="H3" s="102">
        <v>2014</v>
      </c>
      <c r="I3" s="102">
        <v>2013</v>
      </c>
      <c r="J3" s="102">
        <v>2012</v>
      </c>
      <c r="K3" s="102">
        <v>2012</v>
      </c>
      <c r="L3" s="102">
        <v>2011</v>
      </c>
      <c r="N3" s="272"/>
    </row>
    <row r="4" spans="1:14" ht="15.95" x14ac:dyDescent="0.5">
      <c r="A4" s="103"/>
      <c r="B4" s="103"/>
      <c r="C4" s="100"/>
      <c r="D4" s="101"/>
      <c r="E4" s="102" t="s">
        <v>201</v>
      </c>
      <c r="F4" s="102" t="s">
        <v>201</v>
      </c>
      <c r="G4" s="102">
        <v>0</v>
      </c>
      <c r="H4" s="102"/>
      <c r="I4" s="102"/>
      <c r="J4" s="102"/>
      <c r="K4" s="102"/>
      <c r="L4" s="102"/>
      <c r="N4" s="210"/>
    </row>
    <row r="5" spans="1:14" ht="15.95" x14ac:dyDescent="0.5">
      <c r="A5" s="100" t="s">
        <v>1</v>
      </c>
      <c r="B5" s="103"/>
      <c r="C5" s="100"/>
      <c r="D5" s="100" t="s">
        <v>202</v>
      </c>
      <c r="E5" s="104"/>
      <c r="F5" s="104"/>
      <c r="G5" s="104"/>
      <c r="H5" s="104"/>
      <c r="I5" s="104" t="s">
        <v>56</v>
      </c>
      <c r="J5" s="104" t="s">
        <v>124</v>
      </c>
      <c r="K5" s="104"/>
      <c r="L5" s="104"/>
    </row>
    <row r="6" spans="1:14" ht="3.75" customHeight="1" x14ac:dyDescent="0.5">
      <c r="A6" s="97"/>
      <c r="B6" s="97"/>
      <c r="C6" s="97"/>
      <c r="D6" s="97"/>
      <c r="E6" s="97"/>
      <c r="F6" s="97"/>
      <c r="G6" s="97"/>
      <c r="H6" s="97"/>
      <c r="I6" s="97"/>
      <c r="J6" s="97"/>
      <c r="K6" s="97"/>
      <c r="L6" s="97"/>
    </row>
    <row r="7" spans="1:14" ht="15.95" x14ac:dyDescent="0.5">
      <c r="A7" s="221" t="s">
        <v>2</v>
      </c>
      <c r="B7" s="222"/>
      <c r="C7" s="222"/>
      <c r="D7" s="222"/>
      <c r="E7" s="112">
        <v>1894.8959999999997</v>
      </c>
      <c r="F7" s="44">
        <v>2063.3460000000005</v>
      </c>
      <c r="G7" s="112">
        <v>7384.8909999999996</v>
      </c>
      <c r="H7" s="44">
        <v>8553.9410000000007</v>
      </c>
      <c r="I7" s="44">
        <v>12645.227999999999</v>
      </c>
      <c r="J7" s="44">
        <v>10918.174000000001</v>
      </c>
      <c r="K7" s="44">
        <v>10918</v>
      </c>
      <c r="L7" s="44">
        <v>8584</v>
      </c>
    </row>
    <row r="8" spans="1:14" ht="15.95" x14ac:dyDescent="0.5">
      <c r="A8" s="221" t="s">
        <v>3</v>
      </c>
      <c r="B8" s="94"/>
      <c r="C8" s="94"/>
      <c r="D8" s="94"/>
      <c r="E8" s="113">
        <v>-1879.547</v>
      </c>
      <c r="F8" s="48">
        <v>-2151.9650000000001</v>
      </c>
      <c r="G8" s="113">
        <v>-7003.8710000000001</v>
      </c>
      <c r="H8" s="48">
        <v>-8378.1830000000009</v>
      </c>
      <c r="I8" s="48">
        <v>-11870.886</v>
      </c>
      <c r="J8" s="48">
        <v>-10036.48</v>
      </c>
      <c r="K8" s="48">
        <v>-10020</v>
      </c>
      <c r="L8" s="48">
        <v>-7824</v>
      </c>
    </row>
    <row r="9" spans="1:14" ht="15.95" x14ac:dyDescent="0.5">
      <c r="A9" s="221" t="s">
        <v>4</v>
      </c>
      <c r="B9" s="94"/>
      <c r="C9" s="94"/>
      <c r="D9" s="94"/>
      <c r="E9" s="113">
        <v>3.9860000000000007</v>
      </c>
      <c r="F9" s="48">
        <v>0.63099999999999956</v>
      </c>
      <c r="G9" s="113">
        <v>10.131</v>
      </c>
      <c r="H9" s="48">
        <v>7.92</v>
      </c>
      <c r="I9" s="48">
        <v>3.698</v>
      </c>
      <c r="J9" s="48">
        <v>16.286000000000001</v>
      </c>
      <c r="K9" s="48">
        <v>0</v>
      </c>
      <c r="L9" s="48">
        <v>0</v>
      </c>
    </row>
    <row r="10" spans="1:14" ht="15.95" x14ac:dyDescent="0.5">
      <c r="A10" s="221" t="s">
        <v>5</v>
      </c>
      <c r="B10" s="94"/>
      <c r="C10" s="94"/>
      <c r="D10" s="94"/>
      <c r="E10" s="113">
        <v>0</v>
      </c>
      <c r="F10" s="48">
        <v>0</v>
      </c>
      <c r="G10" s="113">
        <v>0</v>
      </c>
      <c r="H10" s="48">
        <v>0</v>
      </c>
      <c r="I10" s="48">
        <v>-0.05</v>
      </c>
      <c r="J10" s="48">
        <v>0.127</v>
      </c>
      <c r="K10" s="48">
        <v>0</v>
      </c>
      <c r="L10" s="48">
        <v>0</v>
      </c>
    </row>
    <row r="11" spans="1:14" ht="15.95" x14ac:dyDescent="0.5">
      <c r="A11" s="223" t="s">
        <v>6</v>
      </c>
      <c r="B11" s="98"/>
      <c r="C11" s="98"/>
      <c r="D11" s="98"/>
      <c r="E11" s="114">
        <v>0</v>
      </c>
      <c r="F11" s="52">
        <v>0</v>
      </c>
      <c r="G11" s="114">
        <v>0</v>
      </c>
      <c r="H11" s="52">
        <v>0</v>
      </c>
      <c r="I11" s="52">
        <v>0</v>
      </c>
      <c r="J11" s="52">
        <v>0</v>
      </c>
      <c r="K11" s="52">
        <v>0</v>
      </c>
      <c r="L11" s="52">
        <v>0</v>
      </c>
    </row>
    <row r="12" spans="1:14" x14ac:dyDescent="0.35">
      <c r="A12" s="224" t="s">
        <v>7</v>
      </c>
      <c r="B12" s="224"/>
      <c r="C12" s="224"/>
      <c r="D12" s="224"/>
      <c r="E12" s="112">
        <f t="shared" ref="E12:L12" si="0">SUM(E7:E11)</f>
        <v>19.334999999999706</v>
      </c>
      <c r="F12" s="43">
        <f t="shared" si="0"/>
        <v>-87.987999999999687</v>
      </c>
      <c r="G12" s="112">
        <f t="shared" si="0"/>
        <v>391.1509999999995</v>
      </c>
      <c r="H12" s="44">
        <f t="shared" si="0"/>
        <v>183.6779999999998</v>
      </c>
      <c r="I12" s="45">
        <f t="shared" si="0"/>
        <v>777.98999999999876</v>
      </c>
      <c r="J12" s="45">
        <f t="shared" si="0"/>
        <v>898.10700000000134</v>
      </c>
      <c r="K12" s="45">
        <f t="shared" si="0"/>
        <v>898</v>
      </c>
      <c r="L12" s="45">
        <f t="shared" si="0"/>
        <v>760</v>
      </c>
    </row>
    <row r="13" spans="1:14" ht="15.95" x14ac:dyDescent="0.5">
      <c r="A13" s="223" t="s">
        <v>132</v>
      </c>
      <c r="B13" s="98"/>
      <c r="C13" s="98"/>
      <c r="D13" s="98"/>
      <c r="E13" s="114">
        <v>-31.760999999999996</v>
      </c>
      <c r="F13" s="52">
        <v>-37.641999999999996</v>
      </c>
      <c r="G13" s="114">
        <v>-124.389</v>
      </c>
      <c r="H13" s="52">
        <v>-163.18899999999999</v>
      </c>
      <c r="I13" s="52">
        <v>-159.29400000000001</v>
      </c>
      <c r="J13" s="52">
        <v>-131.53200000000001</v>
      </c>
      <c r="K13" s="52">
        <v>-132</v>
      </c>
      <c r="L13" s="52">
        <v>-114</v>
      </c>
    </row>
    <row r="14" spans="1:14" x14ac:dyDescent="0.35">
      <c r="A14" s="224" t="s">
        <v>8</v>
      </c>
      <c r="B14" s="224"/>
      <c r="C14" s="224"/>
      <c r="D14" s="224"/>
      <c r="E14" s="112">
        <f t="shared" ref="E14:L14" si="1">SUM(E12:E13)</f>
        <v>-12.42600000000029</v>
      </c>
      <c r="F14" s="43">
        <f t="shared" si="1"/>
        <v>-125.62999999999968</v>
      </c>
      <c r="G14" s="112">
        <f t="shared" si="1"/>
        <v>266.76199999999949</v>
      </c>
      <c r="H14" s="44">
        <f t="shared" si="1"/>
        <v>20.488999999999805</v>
      </c>
      <c r="I14" s="45">
        <f t="shared" si="1"/>
        <v>618.69599999999878</v>
      </c>
      <c r="J14" s="45">
        <f t="shared" si="1"/>
        <v>766.5750000000013</v>
      </c>
      <c r="K14" s="45">
        <f t="shared" si="1"/>
        <v>766</v>
      </c>
      <c r="L14" s="45">
        <f t="shared" si="1"/>
        <v>646</v>
      </c>
    </row>
    <row r="15" spans="1:14" ht="16.5" x14ac:dyDescent="0.35">
      <c r="A15" s="221" t="s">
        <v>9</v>
      </c>
      <c r="B15" s="225"/>
      <c r="C15" s="225"/>
      <c r="D15" s="225"/>
      <c r="E15" s="113">
        <v>-22.284000000000006</v>
      </c>
      <c r="F15" s="48">
        <v>-22.284000000000006</v>
      </c>
      <c r="G15" s="113">
        <v>-89.135000000000005</v>
      </c>
      <c r="H15" s="48">
        <v>-89.135000000000005</v>
      </c>
      <c r="I15" s="48">
        <v>-80.843000000000004</v>
      </c>
      <c r="J15" s="48">
        <v>-80.843000000000004</v>
      </c>
      <c r="K15" s="48">
        <v>-292</v>
      </c>
      <c r="L15" s="48">
        <v>-292</v>
      </c>
    </row>
    <row r="16" spans="1:14" ht="16.5" x14ac:dyDescent="0.35">
      <c r="A16" s="223" t="s">
        <v>10</v>
      </c>
      <c r="B16" s="98"/>
      <c r="C16" s="98"/>
      <c r="D16" s="98"/>
      <c r="E16" s="114">
        <v>-375</v>
      </c>
      <c r="F16" s="52">
        <v>0</v>
      </c>
      <c r="G16" s="114">
        <v>-375</v>
      </c>
      <c r="H16" s="52">
        <v>0</v>
      </c>
      <c r="I16" s="52">
        <v>0</v>
      </c>
      <c r="J16" s="52">
        <v>0</v>
      </c>
      <c r="K16" s="52">
        <v>0</v>
      </c>
      <c r="L16" s="52">
        <v>0</v>
      </c>
    </row>
    <row r="17" spans="1:12" ht="15.75" x14ac:dyDescent="0.25">
      <c r="A17" s="224" t="s">
        <v>11</v>
      </c>
      <c r="B17" s="224"/>
      <c r="C17" s="224"/>
      <c r="D17" s="224"/>
      <c r="E17" s="112">
        <f t="shared" ref="E17:L17" si="2">SUM(E14:E16)</f>
        <v>-409.71000000000026</v>
      </c>
      <c r="F17" s="43">
        <f t="shared" si="2"/>
        <v>-147.9139999999997</v>
      </c>
      <c r="G17" s="112">
        <f t="shared" si="2"/>
        <v>-197.3730000000005</v>
      </c>
      <c r="H17" s="44">
        <f t="shared" si="2"/>
        <v>-68.6460000000002</v>
      </c>
      <c r="I17" s="45">
        <f t="shared" si="2"/>
        <v>537.85299999999881</v>
      </c>
      <c r="J17" s="45">
        <f t="shared" si="2"/>
        <v>685.73200000000134</v>
      </c>
      <c r="K17" s="45">
        <f t="shared" si="2"/>
        <v>474</v>
      </c>
      <c r="L17" s="45">
        <f t="shared" si="2"/>
        <v>354</v>
      </c>
    </row>
    <row r="18" spans="1:12" ht="16.5" x14ac:dyDescent="0.35">
      <c r="A18" s="221" t="s">
        <v>12</v>
      </c>
      <c r="B18" s="94"/>
      <c r="C18" s="94"/>
      <c r="D18" s="94"/>
      <c r="E18" s="113">
        <v>2.3789999999999996</v>
      </c>
      <c r="F18" s="48">
        <v>59.491999999999997</v>
      </c>
      <c r="G18" s="113">
        <v>38.744999999999997</v>
      </c>
      <c r="H18" s="48">
        <v>75.135000000000005</v>
      </c>
      <c r="I18" s="48">
        <v>5.2110000000000003</v>
      </c>
      <c r="J18" s="48">
        <v>15.881</v>
      </c>
      <c r="K18" s="48">
        <v>175</v>
      </c>
      <c r="L18" s="48">
        <v>49</v>
      </c>
    </row>
    <row r="19" spans="1:12" ht="16.5" x14ac:dyDescent="0.35">
      <c r="A19" s="223" t="s">
        <v>13</v>
      </c>
      <c r="B19" s="98"/>
      <c r="C19" s="98"/>
      <c r="D19" s="98"/>
      <c r="E19" s="114">
        <v>-128.542</v>
      </c>
      <c r="F19" s="52">
        <v>-149.33199999999999</v>
      </c>
      <c r="G19" s="114">
        <v>-411.61099999999993</v>
      </c>
      <c r="H19" s="52">
        <v>-444.459</v>
      </c>
      <c r="I19" s="52">
        <v>-475.267</v>
      </c>
      <c r="J19" s="52">
        <v>-411.24599999999998</v>
      </c>
      <c r="K19" s="52">
        <v>-501</v>
      </c>
      <c r="L19" s="52">
        <v>-405</v>
      </c>
    </row>
    <row r="20" spans="1:12" ht="15.75" x14ac:dyDescent="0.25">
      <c r="A20" s="224" t="s">
        <v>14</v>
      </c>
      <c r="B20" s="224"/>
      <c r="C20" s="224"/>
      <c r="D20" s="224"/>
      <c r="E20" s="112">
        <f t="shared" ref="E20:L20" si="3">SUM(E17:E19)</f>
        <v>-535.87300000000027</v>
      </c>
      <c r="F20" s="43">
        <f t="shared" si="3"/>
        <v>-237.75399999999971</v>
      </c>
      <c r="G20" s="112">
        <f t="shared" si="3"/>
        <v>-570.23900000000049</v>
      </c>
      <c r="H20" s="44">
        <f t="shared" si="3"/>
        <v>-437.9700000000002</v>
      </c>
      <c r="I20" s="45">
        <f t="shared" si="3"/>
        <v>67.796999999998832</v>
      </c>
      <c r="J20" s="45">
        <f t="shared" si="3"/>
        <v>290.36700000000133</v>
      </c>
      <c r="K20" s="45">
        <f t="shared" si="3"/>
        <v>148</v>
      </c>
      <c r="L20" s="45">
        <f t="shared" si="3"/>
        <v>-2</v>
      </c>
    </row>
    <row r="21" spans="1:12" ht="16.5" x14ac:dyDescent="0.35">
      <c r="A21" s="221" t="s">
        <v>15</v>
      </c>
      <c r="B21" s="94"/>
      <c r="C21" s="94"/>
      <c r="D21" s="94"/>
      <c r="E21" s="113">
        <v>76.664999999999992</v>
      </c>
      <c r="F21" s="48">
        <v>17.589000000000006</v>
      </c>
      <c r="G21" s="113">
        <v>86.287999999999997</v>
      </c>
      <c r="H21" s="48">
        <v>74.246000000000009</v>
      </c>
      <c r="I21" s="48">
        <v>-58.341999999999999</v>
      </c>
      <c r="J21" s="48">
        <v>-84.202999999999989</v>
      </c>
      <c r="K21" s="48">
        <v>-28</v>
      </c>
      <c r="L21" s="48">
        <v>-9</v>
      </c>
    </row>
    <row r="22" spans="1:12" ht="16.5" x14ac:dyDescent="0.35">
      <c r="A22" s="223" t="s">
        <v>16</v>
      </c>
      <c r="B22" s="226"/>
      <c r="C22" s="226"/>
      <c r="D22" s="226"/>
      <c r="E22" s="114">
        <v>-0.76299999999999812</v>
      </c>
      <c r="F22" s="52">
        <v>32.798000000000002</v>
      </c>
      <c r="G22" s="114">
        <v>49.106999999999999</v>
      </c>
      <c r="H22" s="52">
        <v>34.396000000000001</v>
      </c>
      <c r="I22" s="52">
        <v>36.917999999999999</v>
      </c>
      <c r="J22" s="52">
        <v>-32.685000000000002</v>
      </c>
      <c r="K22" s="52">
        <v>-33</v>
      </c>
      <c r="L22" s="52">
        <v>-18</v>
      </c>
    </row>
    <row r="23" spans="1:12" ht="16.5" x14ac:dyDescent="0.35">
      <c r="A23" s="227" t="s">
        <v>262</v>
      </c>
      <c r="B23" s="228"/>
      <c r="C23" s="228"/>
      <c r="D23" s="228"/>
      <c r="E23" s="112">
        <f t="shared" ref="E23:L23" si="4">SUM(E20:E22)</f>
        <v>-459.97100000000029</v>
      </c>
      <c r="F23" s="43">
        <f t="shared" si="4"/>
        <v>-187.36699999999971</v>
      </c>
      <c r="G23" s="112">
        <f t="shared" si="4"/>
        <v>-434.84400000000051</v>
      </c>
      <c r="H23" s="44">
        <f t="shared" si="4"/>
        <v>-329.32800000000015</v>
      </c>
      <c r="I23" s="45">
        <f t="shared" si="4"/>
        <v>46.372999999998832</v>
      </c>
      <c r="J23" s="45">
        <f t="shared" si="4"/>
        <v>173.47900000000135</v>
      </c>
      <c r="K23" s="45">
        <f t="shared" si="4"/>
        <v>87</v>
      </c>
      <c r="L23" s="45">
        <f t="shared" si="4"/>
        <v>-29</v>
      </c>
    </row>
    <row r="24" spans="1:12" ht="15" customHeight="1" x14ac:dyDescent="0.35">
      <c r="A24" s="221" t="s">
        <v>279</v>
      </c>
      <c r="B24" s="94"/>
      <c r="C24" s="94"/>
      <c r="D24" s="94"/>
      <c r="E24" s="113">
        <v>-459.97100000000006</v>
      </c>
      <c r="F24" s="48">
        <v>-187.36699999999982</v>
      </c>
      <c r="G24" s="113">
        <v>-434.84400000000039</v>
      </c>
      <c r="H24" s="48">
        <v>-329.32799999999952</v>
      </c>
      <c r="I24" s="48">
        <v>46.372999999998683</v>
      </c>
      <c r="J24" s="48">
        <v>173.47900000000089</v>
      </c>
      <c r="K24" s="48">
        <v>87</v>
      </c>
      <c r="L24" s="48">
        <v>-29</v>
      </c>
    </row>
    <row r="25" spans="1:12" ht="16.5" x14ac:dyDescent="0.35">
      <c r="A25" s="221" t="s">
        <v>274</v>
      </c>
      <c r="B25" s="94"/>
      <c r="C25" s="94"/>
      <c r="D25" s="94"/>
      <c r="E25" s="113">
        <v>0</v>
      </c>
      <c r="F25" s="48">
        <v>0</v>
      </c>
      <c r="G25" s="113">
        <v>0</v>
      </c>
      <c r="H25" s="48">
        <v>0</v>
      </c>
      <c r="I25" s="48">
        <v>0</v>
      </c>
      <c r="J25" s="48">
        <v>0</v>
      </c>
      <c r="K25" s="48">
        <v>0</v>
      </c>
      <c r="L25" s="48">
        <v>0</v>
      </c>
    </row>
    <row r="26" spans="1:12" ht="16.5" x14ac:dyDescent="0.35">
      <c r="A26" s="259"/>
      <c r="B26" s="259"/>
      <c r="C26" s="259"/>
      <c r="D26" s="259"/>
      <c r="E26" s="260"/>
      <c r="F26" s="261"/>
      <c r="G26" s="260"/>
      <c r="H26" s="261"/>
      <c r="I26" s="261"/>
      <c r="J26" s="261"/>
      <c r="K26" s="261"/>
      <c r="L26" s="261"/>
    </row>
    <row r="27" spans="1:12" ht="16.5" x14ac:dyDescent="0.35">
      <c r="A27" s="257" t="s">
        <v>148</v>
      </c>
      <c r="B27" s="94"/>
      <c r="C27" s="94"/>
      <c r="D27" s="94"/>
      <c r="E27" s="113">
        <v>-139</v>
      </c>
      <c r="F27" s="48">
        <v>-288.2</v>
      </c>
      <c r="G27" s="113">
        <v>-192</v>
      </c>
      <c r="H27" s="48">
        <v>-424</v>
      </c>
      <c r="I27" s="48">
        <v>-4</v>
      </c>
      <c r="J27" s="48">
        <v>0</v>
      </c>
      <c r="K27" s="48">
        <v>0</v>
      </c>
      <c r="L27" s="48">
        <v>-19</v>
      </c>
    </row>
    <row r="28" spans="1:12" ht="16.5" x14ac:dyDescent="0.35">
      <c r="A28" s="258" t="s">
        <v>273</v>
      </c>
      <c r="B28" s="259"/>
      <c r="C28" s="259"/>
      <c r="D28" s="259"/>
      <c r="E28" s="276">
        <f t="shared" ref="E28:L28" si="5">E14-E27</f>
        <v>126.57399999999971</v>
      </c>
      <c r="F28" s="277">
        <f t="shared" si="5"/>
        <v>162.57000000000031</v>
      </c>
      <c r="G28" s="276">
        <f t="shared" si="5"/>
        <v>458.76199999999949</v>
      </c>
      <c r="H28" s="277">
        <f t="shared" si="5"/>
        <v>444.48899999999981</v>
      </c>
      <c r="I28" s="277">
        <f t="shared" si="5"/>
        <v>622.69599999999878</v>
      </c>
      <c r="J28" s="277">
        <f t="shared" si="5"/>
        <v>766.5750000000013</v>
      </c>
      <c r="K28" s="277">
        <f t="shared" si="5"/>
        <v>766</v>
      </c>
      <c r="L28" s="277">
        <f t="shared" si="5"/>
        <v>665</v>
      </c>
    </row>
    <row r="29" spans="1:12" ht="16.5" x14ac:dyDescent="0.35">
      <c r="A29" s="221"/>
      <c r="B29" s="94"/>
      <c r="C29" s="94"/>
      <c r="D29" s="94"/>
      <c r="E29" s="49"/>
      <c r="F29" s="49"/>
      <c r="G29" s="49"/>
      <c r="H29" s="49"/>
      <c r="I29" s="49"/>
      <c r="J29" s="49"/>
      <c r="K29" s="49"/>
      <c r="L29" s="49"/>
    </row>
    <row r="30" spans="1:12" ht="16.5" x14ac:dyDescent="0.35">
      <c r="A30" s="99"/>
      <c r="B30" s="99"/>
      <c r="C30" s="100"/>
      <c r="D30" s="101"/>
      <c r="E30" s="102">
        <v>2015</v>
      </c>
      <c r="F30" s="102">
        <v>2014</v>
      </c>
      <c r="G30" s="102">
        <v>2015</v>
      </c>
      <c r="H30" s="102">
        <v>2014</v>
      </c>
      <c r="I30" s="102">
        <v>2013</v>
      </c>
      <c r="J30" s="102">
        <v>2012</v>
      </c>
      <c r="K30" s="102">
        <v>2012</v>
      </c>
      <c r="L30" s="102">
        <v>2011</v>
      </c>
    </row>
    <row r="31" spans="1:12" ht="16.5" x14ac:dyDescent="0.35">
      <c r="A31" s="103"/>
      <c r="B31" s="103"/>
      <c r="C31" s="100"/>
      <c r="D31" s="101"/>
      <c r="E31" s="105" t="s">
        <v>201</v>
      </c>
      <c r="F31" s="105" t="s">
        <v>201</v>
      </c>
      <c r="G31" s="105">
        <v>0</v>
      </c>
      <c r="H31" s="105"/>
      <c r="I31" s="105"/>
      <c r="J31" s="105"/>
      <c r="K31" s="105"/>
      <c r="L31" s="105"/>
    </row>
    <row r="32" spans="1:12" ht="16.5" x14ac:dyDescent="0.35">
      <c r="A32" s="100" t="s">
        <v>259</v>
      </c>
      <c r="B32" s="106"/>
      <c r="C32" s="100"/>
      <c r="D32" s="100"/>
      <c r="E32" s="107"/>
      <c r="F32" s="107"/>
      <c r="G32" s="107"/>
      <c r="H32" s="107"/>
      <c r="I32" s="107"/>
      <c r="J32" s="107"/>
      <c r="K32" s="107"/>
      <c r="L32" s="107"/>
    </row>
    <row r="33" spans="1:14" ht="3" customHeight="1" x14ac:dyDescent="0.35">
      <c r="A33" s="221"/>
      <c r="B33" s="97"/>
      <c r="C33" s="97"/>
      <c r="D33" s="97"/>
      <c r="E33" s="95"/>
      <c r="F33" s="95"/>
      <c r="G33" s="95"/>
      <c r="H33" s="95"/>
      <c r="I33" s="95"/>
      <c r="J33" s="95"/>
      <c r="K33" s="95"/>
      <c r="L33" s="95"/>
    </row>
    <row r="34" spans="1:14" ht="15" customHeight="1" x14ac:dyDescent="0.35">
      <c r="A34" s="221" t="s">
        <v>17</v>
      </c>
      <c r="B34" s="229"/>
      <c r="C34" s="229"/>
      <c r="D34" s="229"/>
      <c r="E34" s="113"/>
      <c r="F34" s="48"/>
      <c r="G34" s="113">
        <v>7694.0519999999997</v>
      </c>
      <c r="H34" s="48">
        <v>8048.87</v>
      </c>
      <c r="I34" s="48">
        <v>8048.87</v>
      </c>
      <c r="J34" s="48">
        <v>0</v>
      </c>
      <c r="K34" s="48">
        <v>3352.9059999999999</v>
      </c>
      <c r="L34" s="48">
        <v>3352.9059999999999</v>
      </c>
    </row>
    <row r="35" spans="1:14" ht="15" customHeight="1" x14ac:dyDescent="0.35">
      <c r="A35" s="221" t="s">
        <v>18</v>
      </c>
      <c r="B35" s="222"/>
      <c r="C35" s="222"/>
      <c r="D35" s="222"/>
      <c r="E35" s="113"/>
      <c r="F35" s="48"/>
      <c r="G35" s="113">
        <v>1155.52</v>
      </c>
      <c r="H35" s="48">
        <v>1244.644</v>
      </c>
      <c r="I35" s="48">
        <v>1304.682</v>
      </c>
      <c r="J35" s="48">
        <v>0</v>
      </c>
      <c r="K35" s="48">
        <v>572.52700000000004</v>
      </c>
      <c r="L35" s="48">
        <v>855.34</v>
      </c>
    </row>
    <row r="36" spans="1:14" ht="15" customHeight="1" x14ac:dyDescent="0.35">
      <c r="A36" s="221" t="s">
        <v>272</v>
      </c>
      <c r="B36" s="222"/>
      <c r="C36" s="222"/>
      <c r="D36" s="222"/>
      <c r="E36" s="113"/>
      <c r="F36" s="48"/>
      <c r="G36" s="113">
        <v>263.13399999999996</v>
      </c>
      <c r="H36" s="48">
        <v>274.22000000000003</v>
      </c>
      <c r="I36" s="48">
        <v>364.57900000000001</v>
      </c>
      <c r="J36" s="48">
        <v>0</v>
      </c>
      <c r="K36" s="48">
        <v>435.87400000000002</v>
      </c>
      <c r="L36" s="48">
        <v>290.54300000000001</v>
      </c>
    </row>
    <row r="37" spans="1:14" ht="15" customHeight="1" x14ac:dyDescent="0.35">
      <c r="A37" s="221" t="s">
        <v>19</v>
      </c>
      <c r="B37" s="222"/>
      <c r="C37" s="222"/>
      <c r="D37" s="222"/>
      <c r="E37" s="113"/>
      <c r="F37" s="48"/>
      <c r="G37" s="113">
        <v>37.512999999999998</v>
      </c>
      <c r="H37" s="48">
        <v>36.19</v>
      </c>
      <c r="I37" s="48">
        <v>34.200000000000003</v>
      </c>
      <c r="J37" s="48">
        <v>0</v>
      </c>
      <c r="K37" s="48">
        <v>136.65100000000001</v>
      </c>
      <c r="L37" s="48">
        <v>140.858</v>
      </c>
    </row>
    <row r="38" spans="1:14" ht="15" customHeight="1" x14ac:dyDescent="0.35">
      <c r="A38" s="223" t="s">
        <v>20</v>
      </c>
      <c r="B38" s="98"/>
      <c r="C38" s="98"/>
      <c r="D38" s="98"/>
      <c r="E38" s="114"/>
      <c r="F38" s="52"/>
      <c r="G38" s="114">
        <v>532.10299999999995</v>
      </c>
      <c r="H38" s="52">
        <v>633.48599999999999</v>
      </c>
      <c r="I38" s="52">
        <v>525.57900000000006</v>
      </c>
      <c r="J38" s="52">
        <v>0</v>
      </c>
      <c r="K38" s="52">
        <v>438.20200000000006</v>
      </c>
      <c r="L38" s="52">
        <v>622.75800000000004</v>
      </c>
    </row>
    <row r="39" spans="1:14" ht="15" customHeight="1" x14ac:dyDescent="0.35">
      <c r="A39" s="218" t="s">
        <v>21</v>
      </c>
      <c r="B39" s="224"/>
      <c r="C39" s="224"/>
      <c r="D39" s="224"/>
      <c r="E39" s="118"/>
      <c r="F39" s="43"/>
      <c r="G39" s="118">
        <f>SUM(G34:G38)</f>
        <v>9682.3220000000001</v>
      </c>
      <c r="H39" s="308">
        <f>SUM(H34:H38)</f>
        <v>10237.41</v>
      </c>
      <c r="I39" s="45">
        <f>SUM(I34:I38)</f>
        <v>10277.91</v>
      </c>
      <c r="J39" s="45" t="s">
        <v>67</v>
      </c>
      <c r="K39" s="45">
        <f>SUM(K34:K38)</f>
        <v>4936.16</v>
      </c>
      <c r="L39" s="45">
        <f>SUM(L34:L38)</f>
        <v>5262.4049999999997</v>
      </c>
    </row>
    <row r="40" spans="1:14" ht="15" customHeight="1" x14ac:dyDescent="0.35">
      <c r="A40" s="221" t="s">
        <v>22</v>
      </c>
      <c r="B40" s="94"/>
      <c r="C40" s="94"/>
      <c r="D40" s="94"/>
      <c r="E40" s="113"/>
      <c r="F40" s="48"/>
      <c r="G40" s="113">
        <v>123.982</v>
      </c>
      <c r="H40" s="48">
        <v>61.822000000000003</v>
      </c>
      <c r="I40" s="48">
        <v>92.873000000000005</v>
      </c>
      <c r="J40" s="48">
        <v>0</v>
      </c>
      <c r="K40" s="48">
        <v>276.45699999999999</v>
      </c>
      <c r="L40" s="48">
        <v>109.55500000000001</v>
      </c>
    </row>
    <row r="41" spans="1:14" ht="15" customHeight="1" x14ac:dyDescent="0.35">
      <c r="A41" s="221" t="s">
        <v>23</v>
      </c>
      <c r="B41" s="94"/>
      <c r="C41" s="94"/>
      <c r="D41" s="94"/>
      <c r="E41" s="113"/>
      <c r="F41" s="48"/>
      <c r="G41" s="113">
        <v>0</v>
      </c>
      <c r="H41" s="48">
        <v>0</v>
      </c>
      <c r="I41" s="48">
        <v>0</v>
      </c>
      <c r="J41" s="48">
        <v>0</v>
      </c>
      <c r="K41" s="48">
        <v>0</v>
      </c>
      <c r="L41" s="48">
        <v>0</v>
      </c>
    </row>
    <row r="42" spans="1:14" ht="15" customHeight="1" x14ac:dyDescent="0.35">
      <c r="A42" s="221" t="s">
        <v>24</v>
      </c>
      <c r="B42" s="94"/>
      <c r="C42" s="94"/>
      <c r="D42" s="94"/>
      <c r="E42" s="113"/>
      <c r="F42" s="48"/>
      <c r="G42" s="113">
        <v>1475.4989999999998</v>
      </c>
      <c r="H42" s="48">
        <v>1651.1289999999999</v>
      </c>
      <c r="I42" s="48">
        <v>1729.3629999999998</v>
      </c>
      <c r="J42" s="48">
        <v>0</v>
      </c>
      <c r="K42" s="48">
        <v>2111.123</v>
      </c>
      <c r="L42" s="48">
        <v>2110.9839999999999</v>
      </c>
    </row>
    <row r="43" spans="1:14" ht="15" customHeight="1" x14ac:dyDescent="0.35">
      <c r="A43" s="221" t="s">
        <v>25</v>
      </c>
      <c r="B43" s="94"/>
      <c r="C43" s="94"/>
      <c r="D43" s="94"/>
      <c r="E43" s="113"/>
      <c r="F43" s="48"/>
      <c r="G43" s="113">
        <v>389.93499999999995</v>
      </c>
      <c r="H43" s="48">
        <v>336.67899999999997</v>
      </c>
      <c r="I43" s="48">
        <v>325.31099999999998</v>
      </c>
      <c r="J43" s="48">
        <v>0</v>
      </c>
      <c r="K43" s="48">
        <v>703.149</v>
      </c>
      <c r="L43" s="48">
        <v>747.50099999999998</v>
      </c>
    </row>
    <row r="44" spans="1:14" ht="15" customHeight="1" x14ac:dyDescent="0.35">
      <c r="A44" s="223" t="s">
        <v>26</v>
      </c>
      <c r="B44" s="98"/>
      <c r="C44" s="98"/>
      <c r="D44" s="98"/>
      <c r="E44" s="114"/>
      <c r="F44" s="52"/>
      <c r="G44" s="114">
        <v>204.67099999999999</v>
      </c>
      <c r="H44" s="52">
        <v>169.25299999999999</v>
      </c>
      <c r="I44" s="52">
        <v>135.15899999999999</v>
      </c>
      <c r="J44" s="52">
        <v>0</v>
      </c>
      <c r="K44" s="52">
        <v>6.0010000000000003</v>
      </c>
      <c r="L44" s="52">
        <v>14.581</v>
      </c>
    </row>
    <row r="45" spans="1:14" ht="15" customHeight="1" x14ac:dyDescent="0.35">
      <c r="A45" s="230" t="s">
        <v>27</v>
      </c>
      <c r="B45" s="109"/>
      <c r="C45" s="109"/>
      <c r="D45" s="109"/>
      <c r="E45" s="119"/>
      <c r="F45" s="63"/>
      <c r="G45" s="119">
        <f>SUM(G40:G44)</f>
        <v>2194.0869999999995</v>
      </c>
      <c r="H45" s="309">
        <f>SUM(H40:H44)</f>
        <v>2218.8830000000003</v>
      </c>
      <c r="I45" s="64">
        <f>SUM(I40:I44)</f>
        <v>2282.7060000000001</v>
      </c>
      <c r="J45" s="64" t="s">
        <v>67</v>
      </c>
      <c r="K45" s="64">
        <f>SUM(K40:K44)</f>
        <v>3096.73</v>
      </c>
      <c r="L45" s="64">
        <f>SUM(L40:L44)</f>
        <v>2982.6210000000001</v>
      </c>
    </row>
    <row r="46" spans="1:14" ht="15" customHeight="1" x14ac:dyDescent="0.35">
      <c r="A46" s="218" t="s">
        <v>260</v>
      </c>
      <c r="B46" s="110"/>
      <c r="C46" s="110"/>
      <c r="D46" s="110"/>
      <c r="E46" s="118"/>
      <c r="F46" s="43"/>
      <c r="G46" s="118">
        <f>G39+G45</f>
        <v>11876.409</v>
      </c>
      <c r="H46" s="308">
        <f>H39+H45</f>
        <v>12456.293</v>
      </c>
      <c r="I46" s="45">
        <f>I39+I45</f>
        <v>12560.616</v>
      </c>
      <c r="J46" s="45" t="s">
        <v>67</v>
      </c>
      <c r="K46" s="45">
        <f>K39+K45</f>
        <v>8032.8899999999994</v>
      </c>
      <c r="L46" s="45">
        <f>L39+L45</f>
        <v>8245.0259999999998</v>
      </c>
    </row>
    <row r="47" spans="1:14" ht="15" customHeight="1" x14ac:dyDescent="0.35">
      <c r="A47" s="221" t="s">
        <v>280</v>
      </c>
      <c r="B47" s="94"/>
      <c r="C47" s="94"/>
      <c r="D47" s="94"/>
      <c r="E47" s="113"/>
      <c r="F47" s="48"/>
      <c r="G47" s="113">
        <v>4000.3780000000002</v>
      </c>
      <c r="H47" s="48">
        <v>4342.1459999999997</v>
      </c>
      <c r="I47" s="48">
        <v>4742.1189999999997</v>
      </c>
      <c r="J47" s="48">
        <v>0</v>
      </c>
      <c r="K47" s="48">
        <v>341.56099999999998</v>
      </c>
      <c r="L47" s="47">
        <v>225.09</v>
      </c>
    </row>
    <row r="48" spans="1:14" ht="15" customHeight="1" x14ac:dyDescent="0.35">
      <c r="A48" s="221" t="s">
        <v>275</v>
      </c>
      <c r="B48" s="94"/>
      <c r="C48" s="94"/>
      <c r="D48" s="94"/>
      <c r="E48" s="113"/>
      <c r="F48" s="48"/>
      <c r="G48" s="113">
        <v>0</v>
      </c>
      <c r="H48" s="48">
        <v>0</v>
      </c>
      <c r="I48" s="48">
        <v>0</v>
      </c>
      <c r="J48" s="48">
        <v>0</v>
      </c>
      <c r="K48" s="48">
        <v>0</v>
      </c>
      <c r="L48" s="48">
        <v>0</v>
      </c>
      <c r="N48" s="270"/>
    </row>
    <row r="49" spans="1:14" ht="15" customHeight="1" x14ac:dyDescent="0.35">
      <c r="A49" s="221" t="s">
        <v>28</v>
      </c>
      <c r="B49" s="94"/>
      <c r="C49" s="94"/>
      <c r="D49" s="94"/>
      <c r="E49" s="113"/>
      <c r="F49" s="48"/>
      <c r="G49" s="113">
        <v>171.37100000000001</v>
      </c>
      <c r="H49" s="48">
        <v>308.90600000000001</v>
      </c>
      <c r="I49" s="48">
        <v>135.69800000000001</v>
      </c>
      <c r="J49" s="48">
        <v>0</v>
      </c>
      <c r="K49" s="48">
        <v>95.484999999999999</v>
      </c>
      <c r="L49" s="48">
        <v>140.81700000000001</v>
      </c>
    </row>
    <row r="50" spans="1:14" ht="15" customHeight="1" x14ac:dyDescent="0.35">
      <c r="A50" s="221" t="s">
        <v>29</v>
      </c>
      <c r="B50" s="94"/>
      <c r="C50" s="94"/>
      <c r="D50" s="94"/>
      <c r="E50" s="113"/>
      <c r="F50" s="48"/>
      <c r="G50" s="113">
        <v>502.178</v>
      </c>
      <c r="H50" s="48">
        <v>663.48</v>
      </c>
      <c r="I50" s="48">
        <v>662.2170000000001</v>
      </c>
      <c r="J50" s="48">
        <v>0</v>
      </c>
      <c r="K50" s="48">
        <v>521.67399999999998</v>
      </c>
      <c r="L50" s="48">
        <v>693.745</v>
      </c>
    </row>
    <row r="51" spans="1:14" ht="15" customHeight="1" x14ac:dyDescent="0.35">
      <c r="A51" s="221" t="s">
        <v>30</v>
      </c>
      <c r="B51" s="94"/>
      <c r="C51" s="94"/>
      <c r="D51" s="94"/>
      <c r="E51" s="113"/>
      <c r="F51" s="48"/>
      <c r="G51" s="113">
        <v>4316.0069999999996</v>
      </c>
      <c r="H51" s="48">
        <v>4616.8909999999996</v>
      </c>
      <c r="I51" s="48">
        <v>3812.6320000000001</v>
      </c>
      <c r="J51" s="48">
        <v>0</v>
      </c>
      <c r="K51" s="48">
        <v>3514.9479999999999</v>
      </c>
      <c r="L51" s="48">
        <v>3869.442</v>
      </c>
    </row>
    <row r="52" spans="1:14" ht="15" customHeight="1" x14ac:dyDescent="0.35">
      <c r="A52" s="221" t="s">
        <v>31</v>
      </c>
      <c r="B52" s="94"/>
      <c r="C52" s="94"/>
      <c r="D52" s="94"/>
      <c r="E52" s="113"/>
      <c r="F52" s="48"/>
      <c r="G52" s="113">
        <v>2873.2939999999999</v>
      </c>
      <c r="H52" s="48">
        <v>2518.1669999999999</v>
      </c>
      <c r="I52" s="48">
        <v>3178.6180000000004</v>
      </c>
      <c r="J52" s="48">
        <v>0</v>
      </c>
      <c r="K52" s="48">
        <v>3513.2629999999999</v>
      </c>
      <c r="L52" s="48">
        <v>3176.3939999999998</v>
      </c>
      <c r="N52" s="270"/>
    </row>
    <row r="53" spans="1:14" ht="15" customHeight="1" x14ac:dyDescent="0.35">
      <c r="A53" s="221" t="s">
        <v>32</v>
      </c>
      <c r="B53" s="94"/>
      <c r="C53" s="94"/>
      <c r="D53" s="94"/>
      <c r="E53" s="113"/>
      <c r="F53" s="48"/>
      <c r="G53" s="113">
        <v>0</v>
      </c>
      <c r="H53" s="48">
        <v>0</v>
      </c>
      <c r="I53" s="48">
        <v>0</v>
      </c>
      <c r="J53" s="48">
        <v>0</v>
      </c>
      <c r="K53" s="48">
        <v>0</v>
      </c>
      <c r="L53" s="48">
        <v>0</v>
      </c>
    </row>
    <row r="54" spans="1:14" ht="15" customHeight="1" x14ac:dyDescent="0.35">
      <c r="A54" s="223" t="s">
        <v>278</v>
      </c>
      <c r="B54" s="98"/>
      <c r="C54" s="98"/>
      <c r="D54" s="98"/>
      <c r="E54" s="114"/>
      <c r="F54" s="52"/>
      <c r="G54" s="114">
        <v>13.180999999999999</v>
      </c>
      <c r="H54" s="52">
        <v>6.7030000000000003</v>
      </c>
      <c r="I54" s="52">
        <v>29.332000000000001</v>
      </c>
      <c r="J54" s="52">
        <v>0</v>
      </c>
      <c r="K54" s="52">
        <v>45.959000000000003</v>
      </c>
      <c r="L54" s="52">
        <v>139.53800000000001</v>
      </c>
    </row>
    <row r="55" spans="1:14" ht="15" customHeight="1" x14ac:dyDescent="0.35">
      <c r="A55" s="218" t="s">
        <v>261</v>
      </c>
      <c r="B55" s="110"/>
      <c r="C55" s="110"/>
      <c r="D55" s="110"/>
      <c r="E55" s="118"/>
      <c r="F55" s="43"/>
      <c r="G55" s="118">
        <f>SUM(G47:G54)</f>
        <v>11876.409</v>
      </c>
      <c r="H55" s="308">
        <f>SUM(H47:H54)</f>
        <v>12456.292999999998</v>
      </c>
      <c r="I55" s="45">
        <f>SUM(I47:I54)</f>
        <v>12560.616</v>
      </c>
      <c r="J55" s="45" t="s">
        <v>67</v>
      </c>
      <c r="K55" s="45">
        <f>SUM(K47:K54)</f>
        <v>8032.8899999999994</v>
      </c>
      <c r="L55" s="45">
        <f>SUM(L47:L54)</f>
        <v>8245.0259999999998</v>
      </c>
    </row>
    <row r="56" spans="1:14" ht="16.5" x14ac:dyDescent="0.35">
      <c r="A56" s="221"/>
      <c r="B56" s="110"/>
      <c r="C56" s="110"/>
      <c r="D56" s="110"/>
      <c r="E56" s="49"/>
      <c r="F56" s="49"/>
      <c r="G56" s="49"/>
      <c r="H56" s="49"/>
      <c r="I56" s="49"/>
      <c r="J56" s="49"/>
      <c r="K56" s="49"/>
      <c r="L56" s="49"/>
    </row>
    <row r="57" spans="1:14" ht="16.5" x14ac:dyDescent="0.35">
      <c r="A57" s="108"/>
      <c r="B57" s="99"/>
      <c r="C57" s="101"/>
      <c r="D57" s="101"/>
      <c r="E57" s="102">
        <v>2015</v>
      </c>
      <c r="F57" s="102">
        <v>2014</v>
      </c>
      <c r="G57" s="102">
        <v>2015</v>
      </c>
      <c r="H57" s="102">
        <v>2014</v>
      </c>
      <c r="I57" s="102">
        <v>2013</v>
      </c>
      <c r="J57" s="102">
        <v>2012</v>
      </c>
      <c r="K57" s="102">
        <v>2012</v>
      </c>
      <c r="L57" s="102">
        <v>2011</v>
      </c>
    </row>
    <row r="58" spans="1:14" ht="16.5" x14ac:dyDescent="0.35">
      <c r="A58" s="103"/>
      <c r="B58" s="103"/>
      <c r="C58" s="101"/>
      <c r="D58" s="101"/>
      <c r="E58" s="105" t="s">
        <v>201</v>
      </c>
      <c r="F58" s="105" t="s">
        <v>201</v>
      </c>
      <c r="G58" s="105">
        <v>0</v>
      </c>
      <c r="H58" s="105"/>
      <c r="I58" s="105"/>
      <c r="J58" s="105"/>
      <c r="K58" s="105"/>
      <c r="L58" s="105"/>
    </row>
    <row r="59" spans="1:14" ht="16.5" x14ac:dyDescent="0.35">
      <c r="A59" s="100" t="s">
        <v>277</v>
      </c>
      <c r="B59" s="106"/>
      <c r="C59" s="100"/>
      <c r="D59" s="100"/>
      <c r="E59" s="107"/>
      <c r="F59" s="107"/>
      <c r="G59" s="107"/>
      <c r="H59" s="107"/>
      <c r="I59" s="107"/>
      <c r="J59" s="107"/>
      <c r="K59" s="107"/>
      <c r="L59" s="107"/>
    </row>
    <row r="60" spans="1:14" ht="3" customHeight="1" x14ac:dyDescent="0.35">
      <c r="A60" s="221"/>
      <c r="B60" s="97"/>
      <c r="C60" s="97"/>
      <c r="D60" s="97"/>
      <c r="E60" s="95"/>
      <c r="F60" s="95"/>
      <c r="G60" s="95"/>
      <c r="H60" s="95"/>
      <c r="I60" s="95"/>
      <c r="J60" s="95"/>
      <c r="K60" s="95"/>
      <c r="L60" s="95"/>
    </row>
    <row r="61" spans="1:14" ht="34.9" customHeight="1" x14ac:dyDescent="0.35">
      <c r="A61" s="231" t="s">
        <v>33</v>
      </c>
      <c r="B61" s="231"/>
      <c r="C61" s="231"/>
      <c r="D61" s="231"/>
      <c r="E61" s="113">
        <v>-53.455000000000382</v>
      </c>
      <c r="F61" s="48">
        <v>-328.04799999999977</v>
      </c>
      <c r="G61" s="113">
        <v>152.68899999999991</v>
      </c>
      <c r="H61" s="48">
        <v>-236.96799999999928</v>
      </c>
      <c r="I61" s="48"/>
      <c r="J61" s="48"/>
      <c r="K61" s="48">
        <v>540</v>
      </c>
      <c r="L61" s="48">
        <v>347</v>
      </c>
    </row>
    <row r="62" spans="1:14" ht="15" customHeight="1" x14ac:dyDescent="0.35">
      <c r="A62" s="232" t="s">
        <v>34</v>
      </c>
      <c r="B62" s="232"/>
      <c r="C62" s="233"/>
      <c r="D62" s="233"/>
      <c r="E62" s="114">
        <v>346.65699999999993</v>
      </c>
      <c r="F62" s="52">
        <v>461.02100000000002</v>
      </c>
      <c r="G62" s="114">
        <v>319.71299999999997</v>
      </c>
      <c r="H62" s="52">
        <v>-489.70499999999998</v>
      </c>
      <c r="I62" s="52">
        <v>0</v>
      </c>
      <c r="J62" s="52">
        <v>0</v>
      </c>
      <c r="K62" s="52">
        <v>139</v>
      </c>
      <c r="L62" s="52">
        <v>584</v>
      </c>
    </row>
    <row r="63" spans="1:14" ht="15" customHeight="1" x14ac:dyDescent="0.35">
      <c r="A63" s="293" t="s">
        <v>35</v>
      </c>
      <c r="B63" s="234"/>
      <c r="C63" s="235"/>
      <c r="D63" s="235"/>
      <c r="E63" s="120">
        <f>SUM(E61:E62)</f>
        <v>293.20199999999954</v>
      </c>
      <c r="F63" s="43">
        <f>SUM(F61:F62)</f>
        <v>132.97300000000024</v>
      </c>
      <c r="G63" s="112">
        <f>SUM(G61:G62)</f>
        <v>472.40199999999987</v>
      </c>
      <c r="H63" s="44">
        <f>SUM(H61:H62)</f>
        <v>-726.67299999999932</v>
      </c>
      <c r="I63" s="45" t="s">
        <v>67</v>
      </c>
      <c r="J63" s="45" t="s">
        <v>67</v>
      </c>
      <c r="K63" s="45">
        <f>SUM(K61:K62)</f>
        <v>679</v>
      </c>
      <c r="L63" s="43">
        <f>SUM(L61:L62)</f>
        <v>931</v>
      </c>
    </row>
    <row r="64" spans="1:14" ht="15" customHeight="1" x14ac:dyDescent="0.35">
      <c r="A64" s="231" t="s">
        <v>270</v>
      </c>
      <c r="B64" s="231"/>
      <c r="C64" s="94"/>
      <c r="D64" s="94"/>
      <c r="E64" s="113">
        <v>-32.198999999999998</v>
      </c>
      <c r="F64" s="48">
        <v>-36.006999999999998</v>
      </c>
      <c r="G64" s="113">
        <v>-112.79300000000001</v>
      </c>
      <c r="H64" s="48">
        <v>-100.959</v>
      </c>
      <c r="I64" s="48">
        <v>0</v>
      </c>
      <c r="J64" s="48">
        <v>0</v>
      </c>
      <c r="K64" s="48">
        <v>-293</v>
      </c>
      <c r="L64" s="48">
        <v>-156</v>
      </c>
    </row>
    <row r="65" spans="1:12" ht="15" customHeight="1" x14ac:dyDescent="0.35">
      <c r="A65" s="232" t="s">
        <v>271</v>
      </c>
      <c r="B65" s="232"/>
      <c r="C65" s="98"/>
      <c r="D65" s="98"/>
      <c r="E65" s="114">
        <v>-0.52100000000000002</v>
      </c>
      <c r="F65" s="52">
        <v>0</v>
      </c>
      <c r="G65" s="114">
        <v>-0.52100000000000002</v>
      </c>
      <c r="H65" s="52">
        <v>0</v>
      </c>
      <c r="I65" s="52">
        <v>0</v>
      </c>
      <c r="J65" s="52">
        <v>0</v>
      </c>
      <c r="K65" s="52">
        <v>6</v>
      </c>
      <c r="L65" s="52">
        <v>0</v>
      </c>
    </row>
    <row r="66" spans="1:12" ht="15" customHeight="1" x14ac:dyDescent="0.35">
      <c r="A66" s="236" t="s">
        <v>276</v>
      </c>
      <c r="B66" s="236"/>
      <c r="C66" s="237"/>
      <c r="D66" s="237"/>
      <c r="E66" s="120">
        <f>SUM(E63:E65)</f>
        <v>260.48199999999952</v>
      </c>
      <c r="F66" s="43">
        <f>SUM(F63:F65)</f>
        <v>96.966000000000236</v>
      </c>
      <c r="G66" s="112">
        <f>SUM(G63:G65)</f>
        <v>359.08799999999985</v>
      </c>
      <c r="H66" s="44">
        <f>SUM(H63:H65)</f>
        <v>-827.63199999999938</v>
      </c>
      <c r="I66" s="45" t="s">
        <v>67</v>
      </c>
      <c r="J66" s="45" t="s">
        <v>67</v>
      </c>
      <c r="K66" s="45">
        <f>SUM(K63:K65)</f>
        <v>392</v>
      </c>
      <c r="L66" s="43">
        <f>SUM(L63:L65)</f>
        <v>775</v>
      </c>
    </row>
    <row r="67" spans="1:12" ht="15" customHeight="1" x14ac:dyDescent="0.35">
      <c r="A67" s="232" t="s">
        <v>36</v>
      </c>
      <c r="B67" s="232"/>
      <c r="C67" s="238"/>
      <c r="D67" s="238"/>
      <c r="E67" s="114">
        <v>-20.181999999999999</v>
      </c>
      <c r="F67" s="52">
        <v>0</v>
      </c>
      <c r="G67" s="114">
        <v>-20.181999999999999</v>
      </c>
      <c r="H67" s="52">
        <v>0</v>
      </c>
      <c r="I67" s="52">
        <v>0</v>
      </c>
      <c r="J67" s="52">
        <v>0</v>
      </c>
      <c r="K67" s="52">
        <v>-10</v>
      </c>
      <c r="L67" s="52">
        <v>0</v>
      </c>
    </row>
    <row r="68" spans="1:12" ht="15" customHeight="1" x14ac:dyDescent="0.35">
      <c r="A68" s="293" t="s">
        <v>37</v>
      </c>
      <c r="B68" s="234"/>
      <c r="C68" s="110"/>
      <c r="D68" s="110"/>
      <c r="E68" s="120">
        <f>SUM(E66:E67)</f>
        <v>240.29999999999953</v>
      </c>
      <c r="F68" s="43">
        <f>SUM(F66:F67)</f>
        <v>96.966000000000236</v>
      </c>
      <c r="G68" s="112">
        <f>SUM(G66:G67)</f>
        <v>338.90599999999984</v>
      </c>
      <c r="H68" s="44">
        <f>SUM(H66:H67)</f>
        <v>-827.63199999999938</v>
      </c>
      <c r="I68" s="45" t="s">
        <v>67</v>
      </c>
      <c r="J68" s="45" t="s">
        <v>67</v>
      </c>
      <c r="K68" s="45">
        <f>SUM(K66:K67)</f>
        <v>382</v>
      </c>
      <c r="L68" s="43">
        <f>SUM(L66:L67)</f>
        <v>775</v>
      </c>
    </row>
    <row r="69" spans="1:12" ht="15" customHeight="1" x14ac:dyDescent="0.35">
      <c r="A69" s="231" t="s">
        <v>38</v>
      </c>
      <c r="B69" s="231"/>
      <c r="C69" s="94"/>
      <c r="D69" s="94"/>
      <c r="E69" s="113">
        <v>-212.38</v>
      </c>
      <c r="F69" s="48">
        <v>55.462000000000003</v>
      </c>
      <c r="G69" s="113">
        <v>-294.96300000000002</v>
      </c>
      <c r="H69" s="48">
        <v>750</v>
      </c>
      <c r="I69" s="48">
        <v>0</v>
      </c>
      <c r="J69" s="48">
        <v>0</v>
      </c>
      <c r="K69" s="48">
        <v>-354</v>
      </c>
      <c r="L69" s="48">
        <v>-301</v>
      </c>
    </row>
    <row r="70" spans="1:12" ht="15" customHeight="1" x14ac:dyDescent="0.35">
      <c r="A70" s="231" t="s">
        <v>39</v>
      </c>
      <c r="B70" s="231"/>
      <c r="C70" s="94"/>
      <c r="D70" s="94"/>
      <c r="E70" s="113">
        <v>0</v>
      </c>
      <c r="F70" s="48">
        <v>0</v>
      </c>
      <c r="G70" s="113">
        <v>0</v>
      </c>
      <c r="H70" s="48">
        <v>100</v>
      </c>
      <c r="I70" s="48">
        <v>0</v>
      </c>
      <c r="J70" s="48">
        <v>0</v>
      </c>
      <c r="K70" s="48">
        <v>0</v>
      </c>
      <c r="L70" s="48">
        <v>0</v>
      </c>
    </row>
    <row r="71" spans="1:12" ht="15" customHeight="1" x14ac:dyDescent="0.35">
      <c r="A71" s="231" t="s">
        <v>40</v>
      </c>
      <c r="B71" s="231"/>
      <c r="C71" s="94"/>
      <c r="D71" s="94"/>
      <c r="E71" s="113">
        <v>0</v>
      </c>
      <c r="F71" s="48">
        <v>0</v>
      </c>
      <c r="G71" s="113">
        <v>0</v>
      </c>
      <c r="H71" s="48">
        <v>0</v>
      </c>
      <c r="I71" s="48">
        <v>0</v>
      </c>
      <c r="J71" s="48">
        <v>0</v>
      </c>
      <c r="K71" s="48">
        <v>0</v>
      </c>
      <c r="L71" s="48">
        <v>0</v>
      </c>
    </row>
    <row r="72" spans="1:12" ht="15" customHeight="1" x14ac:dyDescent="0.35">
      <c r="A72" s="232" t="s">
        <v>41</v>
      </c>
      <c r="B72" s="232"/>
      <c r="C72" s="98"/>
      <c r="D72" s="98"/>
      <c r="E72" s="114">
        <v>0</v>
      </c>
      <c r="F72" s="52">
        <v>0</v>
      </c>
      <c r="G72" s="114">
        <v>0</v>
      </c>
      <c r="H72" s="52">
        <v>0</v>
      </c>
      <c r="I72" s="52">
        <v>0</v>
      </c>
      <c r="J72" s="52">
        <v>0</v>
      </c>
      <c r="K72" s="52">
        <v>36</v>
      </c>
      <c r="L72" s="52">
        <v>-36</v>
      </c>
    </row>
    <row r="73" spans="1:12" ht="15" customHeight="1" x14ac:dyDescent="0.35">
      <c r="A73" s="317" t="s">
        <v>42</v>
      </c>
      <c r="B73" s="316"/>
      <c r="C73" s="240"/>
      <c r="D73" s="240"/>
      <c r="E73" s="121">
        <f>SUM(E69:E72)</f>
        <v>-212.38</v>
      </c>
      <c r="F73" s="63">
        <f>SUM(F69:F72)</f>
        <v>55.462000000000003</v>
      </c>
      <c r="G73" s="121">
        <f>SUM(G69:G72)</f>
        <v>-294.96300000000002</v>
      </c>
      <c r="H73" s="256">
        <f>SUM(H69:H72)</f>
        <v>850</v>
      </c>
      <c r="I73" s="281" t="s">
        <v>67</v>
      </c>
      <c r="J73" s="281" t="s">
        <v>67</v>
      </c>
      <c r="K73" s="281">
        <f>SUM(K69:K72)</f>
        <v>-318</v>
      </c>
      <c r="L73" s="63">
        <f>SUM(L69:L72)</f>
        <v>-337</v>
      </c>
    </row>
    <row r="74" spans="1:12" ht="15" customHeight="1" x14ac:dyDescent="0.35">
      <c r="A74" s="234" t="s">
        <v>43</v>
      </c>
      <c r="B74" s="234"/>
      <c r="C74" s="110"/>
      <c r="D74" s="110"/>
      <c r="E74" s="120">
        <f>SUM(E73+E68)</f>
        <v>27.919999999999533</v>
      </c>
      <c r="F74" s="43">
        <f>SUM(F73+F68)</f>
        <v>152.42800000000022</v>
      </c>
      <c r="G74" s="112">
        <f>SUM(G73+G68)</f>
        <v>43.942999999999813</v>
      </c>
      <c r="H74" s="44">
        <f>SUM(H73+H68)</f>
        <v>22.36800000000062</v>
      </c>
      <c r="I74" s="45" t="s">
        <v>67</v>
      </c>
      <c r="J74" s="45" t="s">
        <v>67</v>
      </c>
      <c r="K74" s="45">
        <f>SUM(K73+K68)</f>
        <v>64</v>
      </c>
      <c r="L74" s="43">
        <f>SUM(L73+L68)</f>
        <v>438</v>
      </c>
    </row>
    <row r="75" spans="1:12" ht="15" customHeight="1" x14ac:dyDescent="0.35">
      <c r="A75" s="232" t="s">
        <v>234</v>
      </c>
      <c r="B75" s="232"/>
      <c r="C75" s="98"/>
      <c r="D75" s="98"/>
      <c r="E75" s="114">
        <v>1.5859999999999999</v>
      </c>
      <c r="F75" s="52">
        <v>-4</v>
      </c>
      <c r="G75" s="114">
        <v>-1.5640000000000001</v>
      </c>
      <c r="H75" s="52">
        <v>1.3</v>
      </c>
      <c r="I75" s="52">
        <v>0</v>
      </c>
      <c r="J75" s="52">
        <v>0</v>
      </c>
      <c r="K75" s="52">
        <v>-111</v>
      </c>
      <c r="L75" s="52">
        <v>-60</v>
      </c>
    </row>
    <row r="76" spans="1:12" ht="15" customHeight="1" x14ac:dyDescent="0.35">
      <c r="A76" s="293" t="s">
        <v>235</v>
      </c>
      <c r="B76" s="237"/>
      <c r="C76" s="110"/>
      <c r="D76" s="110"/>
      <c r="E76" s="120">
        <f>SUM(E74:E75)</f>
        <v>29.505999999999531</v>
      </c>
      <c r="F76" s="43">
        <f>SUM(F74:F75)</f>
        <v>148.42800000000022</v>
      </c>
      <c r="G76" s="112">
        <f>SUM(G74:G75)</f>
        <v>42.378999999999813</v>
      </c>
      <c r="H76" s="44">
        <f>SUM(H74:H75)</f>
        <v>23.668000000000621</v>
      </c>
      <c r="I76" s="45" t="s">
        <v>67</v>
      </c>
      <c r="J76" s="45" t="s">
        <v>67</v>
      </c>
      <c r="K76" s="45">
        <f>SUM(K74:K75)</f>
        <v>-47</v>
      </c>
      <c r="L76" s="43">
        <f>SUM(L74:L75)</f>
        <v>378</v>
      </c>
    </row>
    <row r="77" spans="1:12" ht="16.5" x14ac:dyDescent="0.35">
      <c r="A77" s="221"/>
      <c r="B77" s="110"/>
      <c r="C77" s="110"/>
      <c r="D77" s="110"/>
      <c r="E77" s="111"/>
      <c r="F77" s="111"/>
      <c r="G77" s="111"/>
      <c r="H77" s="111"/>
      <c r="I77" s="111"/>
      <c r="J77" s="111"/>
      <c r="K77" s="111"/>
      <c r="L77" s="111"/>
    </row>
    <row r="78" spans="1:12" ht="16.5" x14ac:dyDescent="0.35">
      <c r="A78" s="108"/>
      <c r="B78" s="99"/>
      <c r="C78" s="101"/>
      <c r="D78" s="101"/>
      <c r="E78" s="102">
        <v>2015</v>
      </c>
      <c r="F78" s="102">
        <v>2014</v>
      </c>
      <c r="G78" s="102">
        <v>2015</v>
      </c>
      <c r="H78" s="102">
        <v>2014</v>
      </c>
      <c r="I78" s="102">
        <v>2013</v>
      </c>
      <c r="J78" s="102">
        <v>2012</v>
      </c>
      <c r="K78" s="102">
        <v>2012</v>
      </c>
      <c r="L78" s="102">
        <v>2011</v>
      </c>
    </row>
    <row r="79" spans="1:12" ht="16.5" x14ac:dyDescent="0.35">
      <c r="A79" s="103"/>
      <c r="B79" s="103"/>
      <c r="C79" s="101"/>
      <c r="D79" s="101"/>
      <c r="E79" s="102" t="s">
        <v>201</v>
      </c>
      <c r="F79" s="102" t="s">
        <v>201</v>
      </c>
      <c r="G79" s="105">
        <v>0</v>
      </c>
      <c r="H79" s="102"/>
      <c r="I79" s="102"/>
      <c r="J79" s="102"/>
      <c r="K79" s="102"/>
      <c r="L79" s="102"/>
    </row>
    <row r="80" spans="1:12" ht="16.5" x14ac:dyDescent="0.35">
      <c r="A80" s="100" t="s">
        <v>204</v>
      </c>
      <c r="B80" s="106"/>
      <c r="C80" s="100"/>
      <c r="D80" s="100"/>
      <c r="E80" s="104"/>
      <c r="F80" s="104"/>
      <c r="G80" s="104"/>
      <c r="H80" s="104"/>
      <c r="I80" s="104"/>
      <c r="J80" s="104"/>
      <c r="K80" s="104"/>
      <c r="L80" s="104"/>
    </row>
    <row r="81" spans="1:12" ht="2.25" customHeight="1" x14ac:dyDescent="0.35">
      <c r="A81" s="287"/>
      <c r="B81" s="288"/>
      <c r="C81" s="287"/>
      <c r="D81" s="287"/>
      <c r="E81" s="220"/>
      <c r="F81" s="220"/>
      <c r="G81" s="220"/>
      <c r="H81" s="220"/>
      <c r="I81" s="220"/>
      <c r="J81" s="220"/>
      <c r="K81" s="220"/>
      <c r="L81" s="220"/>
    </row>
    <row r="82" spans="1:12" ht="15" customHeight="1" x14ac:dyDescent="0.35">
      <c r="A82" s="257" t="s">
        <v>44</v>
      </c>
      <c r="B82" s="231"/>
      <c r="C82" s="222"/>
      <c r="D82" s="222"/>
      <c r="E82" s="116">
        <v>-0.6557615826937363</v>
      </c>
      <c r="F82" s="90">
        <v>-6.0886540599589081</v>
      </c>
      <c r="G82" s="116">
        <v>3.6122672629832895</v>
      </c>
      <c r="H82" s="90">
        <v>0.23952702035238424</v>
      </c>
      <c r="I82" s="90">
        <v>4.8927231679808374</v>
      </c>
      <c r="J82" s="90">
        <v>7.0210916220972708</v>
      </c>
      <c r="K82" s="90">
        <v>7.0159369847957498</v>
      </c>
      <c r="L82" s="90">
        <v>7.5256290773532157</v>
      </c>
    </row>
    <row r="83" spans="1:12" ht="15" customHeight="1" x14ac:dyDescent="0.35">
      <c r="A83" s="221" t="s">
        <v>228</v>
      </c>
      <c r="B83" s="231"/>
      <c r="C83" s="222"/>
      <c r="D83" s="222"/>
      <c r="E83" s="116">
        <v>6.6797333468432942</v>
      </c>
      <c r="F83" s="90">
        <v>7.8789500161388446</v>
      </c>
      <c r="G83" s="116">
        <v>6.2121702270216215</v>
      </c>
      <c r="H83" s="90">
        <v>5.1963065913127169</v>
      </c>
      <c r="I83" s="90">
        <v>4.9243556541645592</v>
      </c>
      <c r="J83" s="90">
        <v>7.0210916220972708</v>
      </c>
      <c r="K83" s="90">
        <v>7.0159369847957498</v>
      </c>
      <c r="L83" s="90">
        <v>7.7469711090400741</v>
      </c>
    </row>
    <row r="84" spans="1:12" ht="15" customHeight="1" x14ac:dyDescent="0.35">
      <c r="A84" s="221" t="s">
        <v>45</v>
      </c>
      <c r="B84" s="231"/>
      <c r="C84" s="222"/>
      <c r="D84" s="222"/>
      <c r="E84" s="116">
        <v>-28.279810607020128</v>
      </c>
      <c r="F84" s="90">
        <v>-11.522740248121249</v>
      </c>
      <c r="G84" s="116">
        <v>-7.7216982620325876</v>
      </c>
      <c r="H84" s="90">
        <v>-5.1200961054091669</v>
      </c>
      <c r="I84" s="90">
        <v>0.53614691644942003</v>
      </c>
      <c r="J84" s="90">
        <v>2.6594831699879649</v>
      </c>
      <c r="K84" s="90">
        <v>1.3555596263051841</v>
      </c>
      <c r="L84" s="90">
        <v>-2.3299161230195712E-2</v>
      </c>
    </row>
    <row r="85" spans="1:12" ht="15" customHeight="1" x14ac:dyDescent="0.35">
      <c r="A85" s="221" t="s">
        <v>46</v>
      </c>
      <c r="B85" s="231"/>
      <c r="C85" s="229"/>
      <c r="D85" s="229"/>
      <c r="E85" s="123" t="s">
        <v>67</v>
      </c>
      <c r="F85" s="76" t="s">
        <v>67</v>
      </c>
      <c r="G85" s="116">
        <v>-10.424758742078547</v>
      </c>
      <c r="H85" s="90">
        <v>-7.2505150389161814</v>
      </c>
      <c r="I85" s="90" t="s">
        <v>67</v>
      </c>
      <c r="J85" s="90" t="s">
        <v>67</v>
      </c>
      <c r="K85" s="90">
        <v>30.70673130374778</v>
      </c>
      <c r="L85" s="90">
        <v>-12.5</v>
      </c>
    </row>
    <row r="86" spans="1:12" ht="15" customHeight="1" x14ac:dyDescent="0.35">
      <c r="A86" s="221" t="s">
        <v>47</v>
      </c>
      <c r="B86" s="231"/>
      <c r="C86" s="229"/>
      <c r="D86" s="229"/>
      <c r="E86" s="123" t="s">
        <v>67</v>
      </c>
      <c r="F86" s="76" t="s">
        <v>67</v>
      </c>
      <c r="G86" s="116">
        <v>-1.7867840629648086</v>
      </c>
      <c r="H86" s="90">
        <v>7.2267049299312006E-2</v>
      </c>
      <c r="I86" s="90" t="s">
        <v>67</v>
      </c>
      <c r="J86" s="90" t="s">
        <v>67</v>
      </c>
      <c r="K86" s="90">
        <v>15.85373911902799</v>
      </c>
      <c r="L86" s="90">
        <v>9.1999999999999993</v>
      </c>
    </row>
    <row r="87" spans="1:12" ht="15" customHeight="1" x14ac:dyDescent="0.35">
      <c r="A87" s="221" t="s">
        <v>48</v>
      </c>
      <c r="B87" s="231"/>
      <c r="C87" s="222"/>
      <c r="D87" s="222"/>
      <c r="E87" s="124" t="s">
        <v>67</v>
      </c>
      <c r="F87" s="78" t="s">
        <v>67</v>
      </c>
      <c r="G87" s="113">
        <v>33.683397060508767</v>
      </c>
      <c r="H87" s="48">
        <v>34.859054776569558</v>
      </c>
      <c r="I87" s="48" t="s">
        <v>67</v>
      </c>
      <c r="J87" s="48" t="s">
        <v>67</v>
      </c>
      <c r="K87" s="48">
        <v>4.2520313361691722</v>
      </c>
      <c r="L87" s="48">
        <v>2.7300095839600766</v>
      </c>
    </row>
    <row r="88" spans="1:12" ht="15" customHeight="1" x14ac:dyDescent="0.35">
      <c r="A88" s="221" t="s">
        <v>49</v>
      </c>
      <c r="B88" s="231"/>
      <c r="C88" s="222"/>
      <c r="D88" s="222"/>
      <c r="E88" s="125" t="s">
        <v>67</v>
      </c>
      <c r="F88" s="80" t="s">
        <v>67</v>
      </c>
      <c r="G88" s="113">
        <v>4059.9300000000003</v>
      </c>
      <c r="H88" s="48">
        <v>4552.9279999999999</v>
      </c>
      <c r="I88" s="48">
        <v>3588.819</v>
      </c>
      <c r="J88" s="48" t="s">
        <v>67</v>
      </c>
      <c r="K88" s="48">
        <v>2770.6329999999998</v>
      </c>
      <c r="L88" s="48">
        <v>3121.9</v>
      </c>
    </row>
    <row r="89" spans="1:12" ht="15" customHeight="1" x14ac:dyDescent="0.35">
      <c r="A89" s="221" t="s">
        <v>50</v>
      </c>
      <c r="B89" s="231"/>
      <c r="C89" s="94"/>
      <c r="D89" s="94"/>
      <c r="E89" s="126" t="s">
        <v>67</v>
      </c>
      <c r="F89" s="82" t="s">
        <v>67</v>
      </c>
      <c r="G89" s="116">
        <v>1.1217384957121557</v>
      </c>
      <c r="H89" s="90">
        <v>1.1344153328791799</v>
      </c>
      <c r="I89" s="90">
        <v>0.83260879788128495</v>
      </c>
      <c r="J89" s="90" t="s">
        <v>67</v>
      </c>
      <c r="K89" s="90">
        <v>10.570390062097243</v>
      </c>
      <c r="L89" s="90">
        <v>17.816246834599482</v>
      </c>
    </row>
    <row r="90" spans="1:12" ht="15" customHeight="1" x14ac:dyDescent="0.35">
      <c r="A90" s="223" t="s">
        <v>51</v>
      </c>
      <c r="B90" s="232"/>
      <c r="C90" s="98"/>
      <c r="D90" s="98"/>
      <c r="E90" s="127" t="s">
        <v>67</v>
      </c>
      <c r="F90" s="84" t="s">
        <v>67</v>
      </c>
      <c r="G90" s="113">
        <v>4631</v>
      </c>
      <c r="H90" s="48">
        <v>5493</v>
      </c>
      <c r="I90" s="48">
        <v>5794</v>
      </c>
      <c r="J90" s="48">
        <v>5120</v>
      </c>
      <c r="K90" s="48">
        <v>5120</v>
      </c>
      <c r="L90" s="48">
        <v>4187</v>
      </c>
    </row>
    <row r="91" spans="1:12" ht="16.5" x14ac:dyDescent="0.35">
      <c r="A91" s="225" t="s">
        <v>246</v>
      </c>
      <c r="B91" s="96"/>
      <c r="C91" s="96"/>
      <c r="D91" s="96"/>
      <c r="E91" s="96"/>
      <c r="F91" s="96"/>
      <c r="G91" s="96"/>
      <c r="H91" s="96"/>
      <c r="I91" s="96"/>
      <c r="J91" s="96"/>
      <c r="K91" s="96"/>
      <c r="L91" s="96"/>
    </row>
    <row r="92" spans="1:12" ht="16.5" x14ac:dyDescent="0.35">
      <c r="A92" s="225" t="s">
        <v>156</v>
      </c>
      <c r="B92" s="241"/>
      <c r="C92" s="241"/>
      <c r="D92" s="241"/>
      <c r="E92" s="241"/>
      <c r="F92" s="241"/>
      <c r="G92" s="241"/>
      <c r="H92" s="241"/>
      <c r="I92" s="241"/>
      <c r="J92" s="241"/>
      <c r="K92" s="241"/>
      <c r="L92" s="241"/>
    </row>
    <row r="93" spans="1:12" ht="16.5" x14ac:dyDescent="0.35">
      <c r="A93" s="225" t="s">
        <v>247</v>
      </c>
      <c r="B93" s="241"/>
      <c r="C93" s="241"/>
      <c r="D93" s="241"/>
      <c r="E93" s="241"/>
      <c r="F93" s="241"/>
      <c r="G93" s="241"/>
      <c r="H93" s="241"/>
      <c r="I93" s="241"/>
      <c r="J93" s="241"/>
      <c r="K93" s="241"/>
      <c r="L93" s="241"/>
    </row>
    <row r="94" spans="1:12" ht="16.5" x14ac:dyDescent="0.35">
      <c r="A94" s="225" t="s">
        <v>155</v>
      </c>
      <c r="B94" s="242"/>
      <c r="C94" s="242"/>
      <c r="D94" s="242"/>
      <c r="E94" s="242"/>
      <c r="F94" s="242"/>
      <c r="G94" s="242"/>
      <c r="H94" s="242"/>
      <c r="I94" s="242"/>
      <c r="J94" s="242"/>
      <c r="K94" s="242"/>
      <c r="L94" s="242"/>
    </row>
    <row r="97" spans="1:12" x14ac:dyDescent="0.25">
      <c r="A97" s="213"/>
      <c r="B97" s="213"/>
      <c r="C97" s="213"/>
      <c r="D97" s="213"/>
      <c r="E97" s="213"/>
      <c r="F97" s="213"/>
      <c r="G97" s="213"/>
      <c r="H97" s="213"/>
      <c r="I97" s="213"/>
      <c r="J97" s="213"/>
      <c r="K97" s="213"/>
      <c r="L97" s="213"/>
    </row>
    <row r="98" spans="1:12" x14ac:dyDescent="0.25">
      <c r="A98" s="213"/>
      <c r="B98" s="213"/>
      <c r="C98" s="213"/>
      <c r="D98" s="213"/>
      <c r="E98" s="213"/>
      <c r="F98" s="213"/>
      <c r="G98" s="213"/>
      <c r="H98" s="213"/>
      <c r="I98" s="213"/>
      <c r="J98" s="213"/>
      <c r="K98" s="213"/>
      <c r="L98" s="213"/>
    </row>
    <row r="99" spans="1:12" x14ac:dyDescent="0.25">
      <c r="A99" s="213"/>
      <c r="B99" s="213"/>
      <c r="C99" s="213"/>
      <c r="D99" s="213"/>
      <c r="E99" s="213"/>
      <c r="F99" s="213"/>
      <c r="G99" s="213"/>
      <c r="H99" s="213"/>
      <c r="I99" s="213"/>
      <c r="J99" s="213"/>
      <c r="K99" s="213"/>
      <c r="L99" s="213"/>
    </row>
    <row r="100" spans="1:12" x14ac:dyDescent="0.25">
      <c r="A100" s="213"/>
      <c r="B100" s="213"/>
      <c r="C100" s="213"/>
      <c r="D100" s="213"/>
      <c r="E100" s="213"/>
      <c r="F100" s="213"/>
      <c r="G100" s="213"/>
      <c r="H100" s="213"/>
      <c r="I100" s="213"/>
      <c r="J100" s="213"/>
      <c r="K100" s="213"/>
      <c r="L100" s="213"/>
    </row>
    <row r="101" spans="1:12" x14ac:dyDescent="0.25">
      <c r="A101" s="213"/>
      <c r="B101" s="213"/>
      <c r="C101" s="213"/>
      <c r="D101" s="213"/>
      <c r="E101" s="213"/>
      <c r="F101" s="213"/>
      <c r="G101" s="213"/>
      <c r="H101" s="213"/>
      <c r="I101" s="213"/>
      <c r="J101" s="213"/>
      <c r="K101" s="213"/>
      <c r="L101" s="213"/>
    </row>
    <row r="102" spans="1:12" x14ac:dyDescent="0.25">
      <c r="A102" s="213"/>
      <c r="B102" s="213"/>
      <c r="C102" s="213"/>
      <c r="D102" s="213"/>
      <c r="E102" s="213"/>
      <c r="F102" s="213"/>
      <c r="G102" s="213"/>
      <c r="H102" s="213"/>
      <c r="I102" s="213"/>
      <c r="J102" s="213"/>
      <c r="K102" s="213"/>
      <c r="L102" s="213"/>
    </row>
    <row r="103" spans="1:12" x14ac:dyDescent="0.25">
      <c r="A103" s="213"/>
      <c r="B103" s="213"/>
      <c r="C103" s="213"/>
      <c r="D103" s="213"/>
      <c r="E103" s="213"/>
      <c r="F103" s="213"/>
      <c r="G103" s="213"/>
      <c r="H103" s="213"/>
      <c r="I103" s="213"/>
      <c r="J103" s="213"/>
      <c r="K103" s="213"/>
      <c r="L103" s="213"/>
    </row>
    <row r="104" spans="1:12" x14ac:dyDescent="0.25">
      <c r="A104" s="213"/>
      <c r="B104" s="213"/>
      <c r="C104" s="213"/>
      <c r="D104" s="213"/>
      <c r="E104" s="213"/>
      <c r="F104" s="213"/>
      <c r="G104" s="213"/>
      <c r="H104" s="213"/>
      <c r="I104" s="213"/>
      <c r="J104" s="213"/>
      <c r="K104" s="213"/>
      <c r="L104" s="213"/>
    </row>
    <row r="105" spans="1:12" x14ac:dyDescent="0.25">
      <c r="A105" s="213"/>
      <c r="B105" s="213"/>
      <c r="C105" s="213"/>
      <c r="D105" s="213"/>
      <c r="E105" s="213"/>
      <c r="F105" s="213"/>
      <c r="G105" s="213"/>
      <c r="H105" s="213"/>
      <c r="I105" s="213"/>
      <c r="J105" s="213"/>
      <c r="K105" s="213"/>
      <c r="L105" s="213"/>
    </row>
    <row r="106" spans="1:12" x14ac:dyDescent="0.25">
      <c r="A106" s="213"/>
      <c r="B106" s="213"/>
      <c r="C106" s="213"/>
      <c r="D106" s="213"/>
      <c r="E106" s="213"/>
      <c r="F106" s="213"/>
      <c r="G106" s="213"/>
      <c r="H106" s="213"/>
      <c r="I106" s="213"/>
      <c r="J106" s="213"/>
      <c r="K106" s="213"/>
      <c r="L106" s="213"/>
    </row>
    <row r="107" spans="1:12" x14ac:dyDescent="0.25">
      <c r="A107" s="213"/>
      <c r="B107" s="213"/>
      <c r="C107" s="213"/>
      <c r="D107" s="213"/>
      <c r="E107" s="213"/>
      <c r="F107" s="213"/>
      <c r="G107" s="213"/>
      <c r="H107" s="213"/>
      <c r="I107" s="213"/>
      <c r="J107" s="213"/>
      <c r="K107" s="213"/>
      <c r="L107" s="213"/>
    </row>
    <row r="108" spans="1:12" x14ac:dyDescent="0.25">
      <c r="A108" s="213"/>
      <c r="B108" s="213"/>
      <c r="C108" s="213"/>
      <c r="D108" s="213"/>
      <c r="E108" s="213"/>
      <c r="F108" s="213"/>
      <c r="G108" s="213"/>
      <c r="H108" s="213"/>
      <c r="I108" s="213"/>
      <c r="J108" s="213"/>
      <c r="K108" s="213"/>
      <c r="L108" s="213"/>
    </row>
    <row r="109" spans="1:12" x14ac:dyDescent="0.25">
      <c r="A109" s="213"/>
      <c r="B109" s="213"/>
      <c r="C109" s="213"/>
      <c r="D109" s="213"/>
      <c r="E109" s="213"/>
      <c r="F109" s="213"/>
      <c r="G109" s="213"/>
      <c r="H109" s="213"/>
      <c r="I109" s="213"/>
      <c r="J109" s="213"/>
      <c r="K109" s="213"/>
      <c r="L109" s="213"/>
    </row>
  </sheetData>
  <mergeCells count="2">
    <mergeCell ref="A1:L1"/>
    <mergeCell ref="A73:B73"/>
  </mergeCells>
  <pageMargins left="0.7" right="0.7" top="0.75" bottom="0.75" header="0.3" footer="0.3"/>
  <pageSetup paperSize="9" scale="51" orientation="portrait" r:id="rId1"/>
  <rowBreaks count="1" manualBreakCount="1">
    <brk id="95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17"/>
  <sheetViews>
    <sheetView showZeros="0" zoomScaleNormal="100" workbookViewId="0">
      <selection sqref="A1:K1"/>
    </sheetView>
  </sheetViews>
  <sheetFormatPr defaultColWidth="9.140625" defaultRowHeight="15" x14ac:dyDescent="0.25"/>
  <cols>
    <col min="1" max="1" width="26" style="209" customWidth="1"/>
    <col min="2" max="2" width="16" style="209" customWidth="1"/>
    <col min="3" max="3" width="8.28515625" style="209" customWidth="1"/>
    <col min="4" max="4" width="4.85546875" style="209" customWidth="1"/>
    <col min="5" max="11" width="9.7109375" style="209" customWidth="1"/>
    <col min="12" max="12" width="4.5703125" style="209" customWidth="1"/>
    <col min="13" max="13" width="9.140625" style="209" customWidth="1"/>
    <col min="14" max="16384" width="9.140625" style="209"/>
  </cols>
  <sheetData>
    <row r="1" spans="1:26" ht="21" x14ac:dyDescent="0.35">
      <c r="A1" s="314" t="s">
        <v>281</v>
      </c>
      <c r="B1" s="314"/>
      <c r="C1" s="314"/>
      <c r="D1" s="314"/>
      <c r="E1" s="314"/>
      <c r="F1" s="314"/>
      <c r="G1" s="314"/>
      <c r="H1" s="314"/>
      <c r="I1" s="314"/>
      <c r="J1" s="314"/>
      <c r="K1" s="314"/>
    </row>
    <row r="2" spans="1:26" ht="15.95" x14ac:dyDescent="0.5">
      <c r="A2" s="218" t="s">
        <v>126</v>
      </c>
      <c r="B2" s="219"/>
      <c r="C2" s="219"/>
      <c r="D2" s="219"/>
      <c r="E2" s="213"/>
      <c r="F2" s="213"/>
      <c r="G2" s="213"/>
      <c r="H2" s="213"/>
      <c r="I2" s="213"/>
      <c r="J2" s="213"/>
      <c r="K2" s="213"/>
    </row>
    <row r="3" spans="1:26" ht="15.95" x14ac:dyDescent="0.5">
      <c r="A3" s="99"/>
      <c r="B3" s="99"/>
      <c r="C3" s="100"/>
      <c r="D3" s="101"/>
      <c r="E3" s="102">
        <v>2015</v>
      </c>
      <c r="F3" s="102">
        <v>2014</v>
      </c>
      <c r="G3" s="102">
        <v>2015</v>
      </c>
      <c r="H3" s="102">
        <v>2014</v>
      </c>
      <c r="I3" s="102">
        <v>2013</v>
      </c>
      <c r="J3" s="102">
        <v>2012</v>
      </c>
      <c r="K3" s="102">
        <v>2011</v>
      </c>
    </row>
    <row r="4" spans="1:26" ht="15.95" x14ac:dyDescent="0.5">
      <c r="A4" s="103"/>
      <c r="B4" s="103"/>
      <c r="C4" s="100"/>
      <c r="D4" s="101"/>
      <c r="E4" s="102" t="s">
        <v>201</v>
      </c>
      <c r="F4" s="102" t="s">
        <v>201</v>
      </c>
      <c r="G4" s="102">
        <v>0</v>
      </c>
      <c r="H4" s="102"/>
      <c r="I4" s="102"/>
      <c r="J4" s="102"/>
      <c r="K4" s="102"/>
    </row>
    <row r="5" spans="1:26" ht="15.95" x14ac:dyDescent="0.5">
      <c r="A5" s="100" t="s">
        <v>1</v>
      </c>
      <c r="B5" s="103"/>
      <c r="C5" s="100"/>
      <c r="D5" s="100" t="s">
        <v>202</v>
      </c>
      <c r="E5" s="104"/>
      <c r="F5" s="104"/>
      <c r="G5" s="104"/>
      <c r="H5" s="104"/>
      <c r="I5" s="104"/>
      <c r="J5" s="104"/>
      <c r="K5" s="104" t="s">
        <v>56</v>
      </c>
    </row>
    <row r="6" spans="1:26" ht="3.75" customHeight="1" x14ac:dyDescent="0.5">
      <c r="A6" s="97"/>
      <c r="B6" s="97"/>
      <c r="C6" s="97"/>
      <c r="D6" s="97"/>
      <c r="E6" s="97"/>
      <c r="F6" s="97"/>
      <c r="G6" s="97"/>
      <c r="H6" s="97"/>
      <c r="I6" s="97"/>
      <c r="J6" s="97"/>
      <c r="K6" s="97"/>
    </row>
    <row r="7" spans="1:26" ht="15.95" x14ac:dyDescent="0.5">
      <c r="A7" s="221" t="s">
        <v>2</v>
      </c>
      <c r="B7" s="222"/>
      <c r="C7" s="222"/>
      <c r="D7" s="222"/>
      <c r="E7" s="112">
        <v>800.75</v>
      </c>
      <c r="F7" s="44">
        <v>743.58699999999976</v>
      </c>
      <c r="G7" s="112">
        <v>2470.625</v>
      </c>
      <c r="H7" s="44">
        <v>2338.6819999999998</v>
      </c>
      <c r="I7" s="44">
        <v>2268.2049999999999</v>
      </c>
      <c r="J7" s="44">
        <v>1957.183</v>
      </c>
      <c r="K7" s="44">
        <v>1788.6310000000001</v>
      </c>
      <c r="M7" s="245"/>
      <c r="N7" s="245"/>
      <c r="O7" s="245"/>
      <c r="P7" s="245"/>
      <c r="Q7" s="245"/>
      <c r="R7" s="245"/>
      <c r="S7" s="245"/>
      <c r="T7" s="245"/>
      <c r="U7" s="245"/>
      <c r="V7" s="245"/>
      <c r="W7" s="245"/>
      <c r="X7" s="245"/>
      <c r="Y7" s="245"/>
      <c r="Z7" s="245"/>
    </row>
    <row r="8" spans="1:26" ht="15.95" x14ac:dyDescent="0.5">
      <c r="A8" s="221" t="s">
        <v>3</v>
      </c>
      <c r="B8" s="94"/>
      <c r="C8" s="94"/>
      <c r="D8" s="94"/>
      <c r="E8" s="113">
        <v>-676.58500000000004</v>
      </c>
      <c r="F8" s="48">
        <v>-640.45400000000006</v>
      </c>
      <c r="G8" s="113">
        <v>-2233.375</v>
      </c>
      <c r="H8" s="48">
        <v>-2075.9479999999999</v>
      </c>
      <c r="I8" s="48">
        <v>-2033.954</v>
      </c>
      <c r="J8" s="48">
        <v>-1925.4269999999999</v>
      </c>
      <c r="K8" s="48">
        <v>-1648.8230000000001</v>
      </c>
      <c r="M8" s="245"/>
      <c r="N8" s="245"/>
      <c r="O8" s="245"/>
      <c r="P8" s="245"/>
      <c r="Q8" s="245"/>
      <c r="R8" s="245"/>
      <c r="S8" s="245"/>
      <c r="T8" s="245"/>
      <c r="U8" s="245"/>
      <c r="V8" s="245"/>
      <c r="W8" s="245"/>
      <c r="X8" s="245"/>
      <c r="Y8" s="245"/>
      <c r="Z8" s="245"/>
    </row>
    <row r="9" spans="1:26" ht="15.95" x14ac:dyDescent="0.5">
      <c r="A9" s="221" t="s">
        <v>4</v>
      </c>
      <c r="B9" s="94"/>
      <c r="C9" s="94"/>
      <c r="D9" s="94"/>
      <c r="E9" s="113">
        <v>2.2939999999999996</v>
      </c>
      <c r="F9" s="48">
        <v>0.31200000000000006</v>
      </c>
      <c r="G9" s="113">
        <v>10.263</v>
      </c>
      <c r="H9" s="48">
        <v>0.34300000000000003</v>
      </c>
      <c r="I9" s="48">
        <v>48.62</v>
      </c>
      <c r="J9" s="48">
        <v>0.46400000000000002</v>
      </c>
      <c r="K9" s="48">
        <v>9.3160000000000007</v>
      </c>
      <c r="M9" s="245"/>
      <c r="N9" s="245"/>
      <c r="O9" s="245"/>
      <c r="P9" s="245"/>
      <c r="Q9" s="245"/>
      <c r="R9" s="245"/>
      <c r="S9" s="245"/>
      <c r="T9" s="245"/>
      <c r="U9" s="245"/>
      <c r="V9" s="245"/>
      <c r="W9" s="245"/>
      <c r="X9" s="245"/>
      <c r="Y9" s="245"/>
      <c r="Z9" s="245"/>
    </row>
    <row r="10" spans="1:26" ht="15.95" x14ac:dyDescent="0.5">
      <c r="A10" s="221" t="s">
        <v>5</v>
      </c>
      <c r="B10" s="94"/>
      <c r="C10" s="94"/>
      <c r="D10" s="94"/>
      <c r="E10" s="113">
        <v>5.2590000000000003</v>
      </c>
      <c r="F10" s="48">
        <v>3.6139999999999999</v>
      </c>
      <c r="G10" s="113">
        <v>4.5570000000000004</v>
      </c>
      <c r="H10" s="48">
        <v>9.0739999999999998</v>
      </c>
      <c r="I10" s="48">
        <v>10.733000000000001</v>
      </c>
      <c r="J10" s="48">
        <v>5.9370000000000003</v>
      </c>
      <c r="K10" s="48">
        <v>5.9139999999999997</v>
      </c>
      <c r="M10" s="245"/>
      <c r="N10" s="245"/>
      <c r="O10" s="245"/>
      <c r="P10" s="245"/>
      <c r="Q10" s="245"/>
      <c r="R10" s="245"/>
      <c r="S10" s="245"/>
      <c r="T10" s="245"/>
      <c r="U10" s="245"/>
      <c r="V10" s="245"/>
      <c r="W10" s="245"/>
      <c r="X10" s="245"/>
      <c r="Y10" s="245"/>
      <c r="Z10" s="245"/>
    </row>
    <row r="11" spans="1:26" ht="15.95" x14ac:dyDescent="0.5">
      <c r="A11" s="223" t="s">
        <v>6</v>
      </c>
      <c r="B11" s="98"/>
      <c r="C11" s="98"/>
      <c r="D11" s="98"/>
      <c r="E11" s="114">
        <v>1.8540000000000001</v>
      </c>
      <c r="F11" s="52">
        <v>0</v>
      </c>
      <c r="G11" s="114">
        <v>5.7770000000000001</v>
      </c>
      <c r="H11" s="52">
        <v>0</v>
      </c>
      <c r="I11" s="52">
        <v>0</v>
      </c>
      <c r="J11" s="52">
        <v>0</v>
      </c>
      <c r="K11" s="52">
        <v>0</v>
      </c>
      <c r="M11" s="245"/>
      <c r="N11" s="245"/>
      <c r="O11" s="245"/>
      <c r="P11" s="245"/>
      <c r="Q11" s="245"/>
      <c r="R11" s="245"/>
      <c r="S11" s="245"/>
      <c r="T11" s="245"/>
      <c r="U11" s="245"/>
      <c r="V11" s="245"/>
      <c r="W11" s="245"/>
      <c r="X11" s="245"/>
      <c r="Y11" s="245"/>
      <c r="Z11" s="245"/>
    </row>
    <row r="12" spans="1:26" x14ac:dyDescent="0.35">
      <c r="A12" s="224" t="s">
        <v>7</v>
      </c>
      <c r="B12" s="224"/>
      <c r="C12" s="224"/>
      <c r="D12" s="224"/>
      <c r="E12" s="112">
        <f t="shared" ref="E12:K12" si="0">SUM(E7:E11)</f>
        <v>133.57199999999997</v>
      </c>
      <c r="F12" s="43">
        <f t="shared" si="0"/>
        <v>107.0589999999997</v>
      </c>
      <c r="G12" s="112">
        <f t="shared" si="0"/>
        <v>257.84699999999998</v>
      </c>
      <c r="H12" s="44">
        <f t="shared" si="0"/>
        <v>272.15099999999995</v>
      </c>
      <c r="I12" s="45">
        <f t="shared" si="0"/>
        <v>293.60399999999998</v>
      </c>
      <c r="J12" s="45">
        <f t="shared" si="0"/>
        <v>38.157000000000082</v>
      </c>
      <c r="K12" s="45">
        <f t="shared" si="0"/>
        <v>155.03799999999998</v>
      </c>
      <c r="M12" s="245"/>
      <c r="N12" s="245"/>
      <c r="O12" s="245"/>
      <c r="P12" s="245"/>
      <c r="Q12" s="245"/>
      <c r="R12" s="245"/>
      <c r="S12" s="245"/>
      <c r="T12" s="245"/>
      <c r="U12" s="245"/>
      <c r="V12" s="245"/>
      <c r="W12" s="245"/>
      <c r="X12" s="245"/>
      <c r="Y12" s="245"/>
      <c r="Z12" s="245"/>
    </row>
    <row r="13" spans="1:26" ht="15.95" x14ac:dyDescent="0.5">
      <c r="A13" s="223" t="s">
        <v>132</v>
      </c>
      <c r="B13" s="98"/>
      <c r="C13" s="98"/>
      <c r="D13" s="98"/>
      <c r="E13" s="114">
        <v>-12.861000000000001</v>
      </c>
      <c r="F13" s="52">
        <v>-11.667999999999997</v>
      </c>
      <c r="G13" s="114">
        <v>-50.793000000000006</v>
      </c>
      <c r="H13" s="52">
        <v>-46.946999999999996</v>
      </c>
      <c r="I13" s="52">
        <v>-46.606000000000002</v>
      </c>
      <c r="J13" s="52">
        <v>-34.014000000000003</v>
      </c>
      <c r="K13" s="52">
        <v>-29.081000000000003</v>
      </c>
      <c r="M13" s="245"/>
      <c r="N13" s="245"/>
      <c r="O13" s="245"/>
      <c r="P13" s="245"/>
      <c r="Q13" s="245"/>
      <c r="R13" s="245"/>
      <c r="S13" s="245"/>
      <c r="T13" s="245"/>
      <c r="U13" s="245"/>
      <c r="V13" s="245"/>
      <c r="W13" s="245"/>
      <c r="X13" s="245"/>
      <c r="Y13" s="245"/>
      <c r="Z13" s="245"/>
    </row>
    <row r="14" spans="1:26" x14ac:dyDescent="0.35">
      <c r="A14" s="224" t="s">
        <v>8</v>
      </c>
      <c r="B14" s="224"/>
      <c r="C14" s="224"/>
      <c r="D14" s="224"/>
      <c r="E14" s="112">
        <f t="shared" ref="E14:K14" si="1">SUM(E12:E13)</f>
        <v>120.71099999999997</v>
      </c>
      <c r="F14" s="43">
        <f t="shared" si="1"/>
        <v>95.390999999999707</v>
      </c>
      <c r="G14" s="112">
        <f t="shared" si="1"/>
        <v>207.05399999999997</v>
      </c>
      <c r="H14" s="44">
        <f t="shared" si="1"/>
        <v>225.20399999999995</v>
      </c>
      <c r="I14" s="45">
        <f t="shared" si="1"/>
        <v>246.99799999999999</v>
      </c>
      <c r="J14" s="45">
        <f t="shared" si="1"/>
        <v>4.1430000000000788</v>
      </c>
      <c r="K14" s="45">
        <f t="shared" si="1"/>
        <v>125.95699999999998</v>
      </c>
      <c r="M14" s="245"/>
      <c r="N14" s="245"/>
      <c r="O14" s="245"/>
      <c r="P14" s="245"/>
      <c r="Q14" s="245"/>
      <c r="R14" s="245"/>
      <c r="S14" s="245"/>
      <c r="T14" s="245"/>
      <c r="U14" s="245"/>
      <c r="V14" s="245"/>
      <c r="W14" s="245"/>
      <c r="X14" s="245"/>
      <c r="Y14" s="245"/>
      <c r="Z14" s="245"/>
    </row>
    <row r="15" spans="1:26" ht="16.5" x14ac:dyDescent="0.35">
      <c r="A15" s="221" t="s">
        <v>9</v>
      </c>
      <c r="B15" s="225"/>
      <c r="C15" s="225"/>
      <c r="D15" s="225"/>
      <c r="E15" s="113">
        <v>-1.1779999999999999</v>
      </c>
      <c r="F15" s="48">
        <v>-1.1350000000000002</v>
      </c>
      <c r="G15" s="113">
        <v>-4.71</v>
      </c>
      <c r="H15" s="48">
        <v>-4.54</v>
      </c>
      <c r="I15" s="48">
        <v>-4.54</v>
      </c>
      <c r="J15" s="48">
        <v>-4.54</v>
      </c>
      <c r="K15" s="48">
        <v>-4.54</v>
      </c>
      <c r="M15" s="245"/>
      <c r="N15" s="245"/>
      <c r="O15" s="245"/>
      <c r="P15" s="245"/>
      <c r="Q15" s="245"/>
      <c r="R15" s="245"/>
      <c r="S15" s="245"/>
      <c r="T15" s="245"/>
      <c r="U15" s="245"/>
      <c r="V15" s="245"/>
      <c r="W15" s="245"/>
      <c r="X15" s="245"/>
      <c r="Y15" s="245"/>
      <c r="Z15" s="245"/>
    </row>
    <row r="16" spans="1:26" ht="16.5" x14ac:dyDescent="0.35">
      <c r="A16" s="223" t="s">
        <v>10</v>
      </c>
      <c r="B16" s="98"/>
      <c r="C16" s="98"/>
      <c r="D16" s="98"/>
      <c r="E16" s="114">
        <v>0</v>
      </c>
      <c r="F16" s="52">
        <v>0</v>
      </c>
      <c r="G16" s="114">
        <v>0</v>
      </c>
      <c r="H16" s="52">
        <v>0</v>
      </c>
      <c r="I16" s="52">
        <v>0</v>
      </c>
      <c r="J16" s="52">
        <v>0</v>
      </c>
      <c r="K16" s="52">
        <v>0</v>
      </c>
      <c r="M16" s="245"/>
      <c r="N16" s="245"/>
      <c r="O16" s="245"/>
      <c r="P16" s="245"/>
      <c r="Q16" s="245"/>
      <c r="R16" s="245"/>
      <c r="S16" s="245"/>
      <c r="T16" s="245"/>
      <c r="U16" s="245"/>
      <c r="V16" s="245"/>
      <c r="W16" s="245"/>
      <c r="X16" s="245"/>
      <c r="Y16" s="245"/>
      <c r="Z16" s="245"/>
    </row>
    <row r="17" spans="1:26" ht="15.75" x14ac:dyDescent="0.25">
      <c r="A17" s="224" t="s">
        <v>11</v>
      </c>
      <c r="B17" s="224"/>
      <c r="C17" s="224"/>
      <c r="D17" s="224"/>
      <c r="E17" s="112">
        <f t="shared" ref="E17:K17" si="2">SUM(E14:E16)</f>
        <v>119.53299999999997</v>
      </c>
      <c r="F17" s="43">
        <f t="shared" si="2"/>
        <v>94.255999999999702</v>
      </c>
      <c r="G17" s="112">
        <f t="shared" si="2"/>
        <v>202.34399999999997</v>
      </c>
      <c r="H17" s="44">
        <f t="shared" si="2"/>
        <v>220.66399999999996</v>
      </c>
      <c r="I17" s="45">
        <f t="shared" si="2"/>
        <v>242.458</v>
      </c>
      <c r="J17" s="45">
        <f t="shared" si="2"/>
        <v>-0.39699999999992119</v>
      </c>
      <c r="K17" s="45">
        <f t="shared" si="2"/>
        <v>121.41699999999997</v>
      </c>
      <c r="M17" s="245"/>
      <c r="N17" s="245"/>
      <c r="O17" s="245"/>
      <c r="P17" s="245"/>
      <c r="Q17" s="245"/>
      <c r="R17" s="245"/>
      <c r="S17" s="245"/>
      <c r="T17" s="245"/>
      <c r="U17" s="245"/>
      <c r="V17" s="245"/>
      <c r="W17" s="245"/>
      <c r="X17" s="245"/>
      <c r="Y17" s="245"/>
      <c r="Z17" s="245"/>
    </row>
    <row r="18" spans="1:26" ht="16.5" x14ac:dyDescent="0.35">
      <c r="A18" s="221" t="s">
        <v>12</v>
      </c>
      <c r="B18" s="94"/>
      <c r="C18" s="94"/>
      <c r="D18" s="94"/>
      <c r="E18" s="113">
        <v>20.678999999999998</v>
      </c>
      <c r="F18" s="48">
        <v>-15.026000000000003</v>
      </c>
      <c r="G18" s="113">
        <v>28.188000000000002</v>
      </c>
      <c r="H18" s="48">
        <v>27.146999999999998</v>
      </c>
      <c r="I18" s="48">
        <v>9.0950000000000006</v>
      </c>
      <c r="J18" s="48">
        <v>7.8810000000000002</v>
      </c>
      <c r="K18" s="48">
        <v>14.164</v>
      </c>
      <c r="M18" s="245"/>
      <c r="N18" s="245"/>
      <c r="O18" s="245"/>
      <c r="P18" s="245"/>
      <c r="Q18" s="245"/>
      <c r="R18" s="245"/>
      <c r="S18" s="245"/>
      <c r="T18" s="245"/>
      <c r="U18" s="245"/>
      <c r="V18" s="245"/>
      <c r="W18" s="245"/>
      <c r="X18" s="245"/>
      <c r="Y18" s="245"/>
      <c r="Z18" s="245"/>
    </row>
    <row r="19" spans="1:26" ht="16.5" x14ac:dyDescent="0.35">
      <c r="A19" s="223" t="s">
        <v>13</v>
      </c>
      <c r="B19" s="98"/>
      <c r="C19" s="98"/>
      <c r="D19" s="98"/>
      <c r="E19" s="114">
        <v>-19.620000000000012</v>
      </c>
      <c r="F19" s="52">
        <v>-64.722999999999999</v>
      </c>
      <c r="G19" s="114">
        <v>-128.81300000000002</v>
      </c>
      <c r="H19" s="52">
        <v>-140.774</v>
      </c>
      <c r="I19" s="52">
        <v>-183.90900000000002</v>
      </c>
      <c r="J19" s="52">
        <v>-70.179000000000002</v>
      </c>
      <c r="K19" s="52">
        <v>-68.617999999999995</v>
      </c>
      <c r="M19" s="245"/>
      <c r="N19" s="245"/>
      <c r="O19" s="245"/>
      <c r="P19" s="245"/>
      <c r="Q19" s="245"/>
      <c r="R19" s="245"/>
      <c r="S19" s="245"/>
      <c r="T19" s="245"/>
      <c r="U19" s="245"/>
      <c r="V19" s="245"/>
      <c r="W19" s="245"/>
      <c r="X19" s="245"/>
      <c r="Y19" s="245"/>
      <c r="Z19" s="245"/>
    </row>
    <row r="20" spans="1:26" ht="15.75" x14ac:dyDescent="0.25">
      <c r="A20" s="224" t="s">
        <v>14</v>
      </c>
      <c r="B20" s="224"/>
      <c r="C20" s="224"/>
      <c r="D20" s="224"/>
      <c r="E20" s="112">
        <f t="shared" ref="E20:K20" si="3">SUM(E17:E19)</f>
        <v>120.59199999999996</v>
      </c>
      <c r="F20" s="43">
        <f t="shared" si="3"/>
        <v>14.506999999999707</v>
      </c>
      <c r="G20" s="112">
        <f t="shared" si="3"/>
        <v>101.71899999999997</v>
      </c>
      <c r="H20" s="44">
        <f t="shared" si="3"/>
        <v>107.03699999999995</v>
      </c>
      <c r="I20" s="45">
        <f t="shared" si="3"/>
        <v>67.643999999999977</v>
      </c>
      <c r="J20" s="45">
        <f t="shared" si="3"/>
        <v>-62.694999999999922</v>
      </c>
      <c r="K20" s="45">
        <f t="shared" si="3"/>
        <v>66.962999999999965</v>
      </c>
      <c r="M20" s="245"/>
      <c r="N20" s="245"/>
      <c r="O20" s="245"/>
      <c r="P20" s="245"/>
      <c r="Q20" s="245"/>
      <c r="R20" s="245"/>
      <c r="S20" s="245"/>
      <c r="T20" s="245"/>
      <c r="U20" s="245"/>
      <c r="V20" s="245"/>
      <c r="W20" s="245"/>
      <c r="X20" s="245"/>
      <c r="Y20" s="245"/>
      <c r="Z20" s="245"/>
    </row>
    <row r="21" spans="1:26" ht="16.5" x14ac:dyDescent="0.35">
      <c r="A21" s="221" t="s">
        <v>15</v>
      </c>
      <c r="B21" s="94"/>
      <c r="C21" s="94"/>
      <c r="D21" s="94"/>
      <c r="E21" s="113">
        <v>-29.190999999999999</v>
      </c>
      <c r="F21" s="48">
        <v>-3.2909999999999862</v>
      </c>
      <c r="G21" s="113">
        <v>-19.348999999999997</v>
      </c>
      <c r="H21" s="48">
        <v>-17.346999999999994</v>
      </c>
      <c r="I21" s="48">
        <v>-1.4159999999999968</v>
      </c>
      <c r="J21" s="48">
        <v>15.748999999999995</v>
      </c>
      <c r="K21" s="48">
        <v>-17.03</v>
      </c>
      <c r="M21" s="245"/>
      <c r="N21" s="245"/>
      <c r="O21" s="245"/>
      <c r="P21" s="245"/>
      <c r="Q21" s="245"/>
      <c r="R21" s="245"/>
      <c r="S21" s="245"/>
      <c r="T21" s="245"/>
      <c r="U21" s="245"/>
      <c r="V21" s="245"/>
      <c r="W21" s="245"/>
      <c r="X21" s="245"/>
      <c r="Y21" s="245"/>
      <c r="Z21" s="245"/>
    </row>
    <row r="22" spans="1:26" ht="16.5" x14ac:dyDescent="0.35">
      <c r="A22" s="223" t="s">
        <v>16</v>
      </c>
      <c r="B22" s="226"/>
      <c r="C22" s="226"/>
      <c r="D22" s="226"/>
      <c r="E22" s="114">
        <v>0</v>
      </c>
      <c r="F22" s="52">
        <v>0</v>
      </c>
      <c r="G22" s="114">
        <v>0</v>
      </c>
      <c r="H22" s="52">
        <v>0</v>
      </c>
      <c r="I22" s="52">
        <v>0</v>
      </c>
      <c r="J22" s="52">
        <v>0</v>
      </c>
      <c r="K22" s="52">
        <v>0</v>
      </c>
      <c r="M22" s="245"/>
      <c r="N22" s="245"/>
      <c r="O22" s="245"/>
      <c r="P22" s="245"/>
      <c r="Q22" s="245"/>
      <c r="R22" s="245"/>
      <c r="S22" s="245"/>
      <c r="T22" s="245"/>
      <c r="U22" s="245"/>
      <c r="V22" s="245"/>
      <c r="W22" s="245"/>
      <c r="X22" s="245"/>
      <c r="Y22" s="245"/>
      <c r="Z22" s="245"/>
    </row>
    <row r="23" spans="1:26" ht="16.5" x14ac:dyDescent="0.35">
      <c r="A23" s="227" t="s">
        <v>262</v>
      </c>
      <c r="B23" s="228"/>
      <c r="C23" s="228"/>
      <c r="D23" s="228"/>
      <c r="E23" s="112">
        <f t="shared" ref="E23:K23" si="4">SUM(E20:E22)</f>
        <v>91.400999999999954</v>
      </c>
      <c r="F23" s="43">
        <f t="shared" si="4"/>
        <v>11.21599999999972</v>
      </c>
      <c r="G23" s="112">
        <f t="shared" si="4"/>
        <v>82.369999999999976</v>
      </c>
      <c r="H23" s="44">
        <f t="shared" si="4"/>
        <v>89.689999999999955</v>
      </c>
      <c r="I23" s="45">
        <f t="shared" si="4"/>
        <v>66.22799999999998</v>
      </c>
      <c r="J23" s="45">
        <f t="shared" si="4"/>
        <v>-46.945999999999927</v>
      </c>
      <c r="K23" s="45">
        <f t="shared" si="4"/>
        <v>49.932999999999964</v>
      </c>
      <c r="M23" s="245"/>
      <c r="N23" s="245"/>
      <c r="O23" s="245"/>
      <c r="P23" s="245"/>
      <c r="Q23" s="245"/>
      <c r="R23" s="245"/>
      <c r="S23" s="245"/>
      <c r="T23" s="245"/>
      <c r="U23" s="245"/>
      <c r="V23" s="245"/>
      <c r="W23" s="245"/>
      <c r="X23" s="245"/>
      <c r="Y23" s="245"/>
      <c r="Z23" s="245"/>
    </row>
    <row r="24" spans="1:26" ht="16.5" x14ac:dyDescent="0.35">
      <c r="A24" s="221" t="s">
        <v>279</v>
      </c>
      <c r="B24" s="94"/>
      <c r="C24" s="94"/>
      <c r="D24" s="94"/>
      <c r="E24" s="113">
        <v>84.361999999999981</v>
      </c>
      <c r="F24" s="48">
        <v>4.2009999999996896</v>
      </c>
      <c r="G24" s="113">
        <v>62.063999999999851</v>
      </c>
      <c r="H24" s="48">
        <v>62.678999999999917</v>
      </c>
      <c r="I24" s="48">
        <v>38.61799999999991</v>
      </c>
      <c r="J24" s="48">
        <v>-77.32999999999997</v>
      </c>
      <c r="K24" s="48">
        <v>29.317000000000021</v>
      </c>
      <c r="M24" s="245"/>
      <c r="N24" s="245"/>
      <c r="O24" s="245"/>
      <c r="P24" s="245"/>
      <c r="Q24" s="245"/>
      <c r="R24" s="245"/>
      <c r="S24" s="245"/>
      <c r="T24" s="245"/>
      <c r="U24" s="245"/>
      <c r="V24" s="245"/>
      <c r="W24" s="245"/>
      <c r="X24" s="245"/>
      <c r="Y24" s="245"/>
      <c r="Z24" s="245"/>
    </row>
    <row r="25" spans="1:26" ht="16.5" x14ac:dyDescent="0.35">
      <c r="A25" s="221" t="s">
        <v>274</v>
      </c>
      <c r="B25" s="94"/>
      <c r="C25" s="94"/>
      <c r="D25" s="94"/>
      <c r="E25" s="113">
        <v>7.0390000000000015</v>
      </c>
      <c r="F25" s="48">
        <v>7.0150000000000006</v>
      </c>
      <c r="G25" s="113">
        <v>20.306000000000001</v>
      </c>
      <c r="H25" s="48">
        <v>27.010999999999999</v>
      </c>
      <c r="I25" s="48">
        <v>27.61</v>
      </c>
      <c r="J25" s="48">
        <v>30.384</v>
      </c>
      <c r="K25" s="48">
        <v>20.616</v>
      </c>
      <c r="M25" s="245"/>
      <c r="N25" s="245"/>
      <c r="O25" s="245"/>
      <c r="P25" s="245"/>
      <c r="Q25" s="245"/>
      <c r="R25" s="245"/>
      <c r="S25" s="245"/>
      <c r="T25" s="245"/>
      <c r="U25" s="245"/>
      <c r="V25" s="245"/>
      <c r="W25" s="245"/>
      <c r="X25" s="245"/>
      <c r="Y25" s="245"/>
      <c r="Z25" s="245"/>
    </row>
    <row r="26" spans="1:26" ht="16.5" x14ac:dyDescent="0.35">
      <c r="A26" s="259"/>
      <c r="B26" s="259"/>
      <c r="C26" s="259"/>
      <c r="D26" s="259"/>
      <c r="E26" s="260"/>
      <c r="F26" s="261"/>
      <c r="G26" s="260"/>
      <c r="H26" s="261"/>
      <c r="I26" s="261"/>
      <c r="J26" s="261"/>
      <c r="K26" s="261"/>
      <c r="M26" s="245"/>
      <c r="N26" s="245"/>
      <c r="O26" s="245"/>
      <c r="P26" s="245"/>
      <c r="Q26" s="245"/>
      <c r="R26" s="245"/>
      <c r="S26" s="245"/>
      <c r="T26" s="245"/>
      <c r="U26" s="245"/>
      <c r="V26" s="245"/>
      <c r="W26" s="245"/>
      <c r="X26" s="245"/>
      <c r="Y26" s="245"/>
      <c r="Z26" s="245"/>
    </row>
    <row r="27" spans="1:26" ht="16.5" x14ac:dyDescent="0.35">
      <c r="A27" s="257" t="s">
        <v>148</v>
      </c>
      <c r="B27" s="94"/>
      <c r="C27" s="94"/>
      <c r="D27" s="94"/>
      <c r="E27" s="113">
        <v>-25.254274700000003</v>
      </c>
      <c r="F27" s="48">
        <v>-20.851999999999997</v>
      </c>
      <c r="G27" s="113">
        <v>-20.861185300000002</v>
      </c>
      <c r="H27" s="48">
        <v>5.8240000000000052</v>
      </c>
      <c r="I27" s="48">
        <v>25.522000000000002</v>
      </c>
      <c r="J27" s="48">
        <v>-171.6</v>
      </c>
      <c r="K27" s="48">
        <v>-43.222999999999999</v>
      </c>
      <c r="M27" s="245"/>
      <c r="N27" s="245"/>
      <c r="O27" s="245"/>
      <c r="P27" s="245"/>
      <c r="Q27" s="245"/>
      <c r="R27" s="245"/>
      <c r="S27" s="245"/>
      <c r="T27" s="245"/>
      <c r="U27" s="245"/>
      <c r="V27" s="245"/>
      <c r="W27" s="245"/>
      <c r="X27" s="245"/>
      <c r="Y27" s="245"/>
      <c r="Z27" s="245"/>
    </row>
    <row r="28" spans="1:26" ht="16.5" x14ac:dyDescent="0.35">
      <c r="A28" s="258" t="s">
        <v>273</v>
      </c>
      <c r="B28" s="259"/>
      <c r="C28" s="259"/>
      <c r="D28" s="259"/>
      <c r="E28" s="276">
        <f t="shared" ref="E28:K28" si="5">E14-E27</f>
        <v>145.96527469999998</v>
      </c>
      <c r="F28" s="277">
        <f t="shared" si="5"/>
        <v>116.24299999999971</v>
      </c>
      <c r="G28" s="276">
        <f t="shared" si="5"/>
        <v>227.91518529999996</v>
      </c>
      <c r="H28" s="277">
        <f t="shared" si="5"/>
        <v>219.37999999999994</v>
      </c>
      <c r="I28" s="277">
        <f t="shared" si="5"/>
        <v>221.476</v>
      </c>
      <c r="J28" s="277">
        <f t="shared" si="5"/>
        <v>175.74300000000008</v>
      </c>
      <c r="K28" s="277">
        <f t="shared" si="5"/>
        <v>169.17999999999998</v>
      </c>
      <c r="M28" s="245"/>
      <c r="N28" s="245"/>
      <c r="O28" s="245"/>
      <c r="P28" s="245"/>
      <c r="Q28" s="245"/>
      <c r="R28" s="245"/>
      <c r="S28" s="245"/>
      <c r="T28" s="245"/>
      <c r="U28" s="245"/>
      <c r="V28" s="245"/>
      <c r="W28" s="245"/>
      <c r="X28" s="245"/>
      <c r="Y28" s="245"/>
      <c r="Z28" s="245"/>
    </row>
    <row r="29" spans="1:26" ht="16.5" x14ac:dyDescent="0.35">
      <c r="A29" s="221"/>
      <c r="B29" s="94"/>
      <c r="C29" s="94"/>
      <c r="D29" s="94"/>
      <c r="E29" s="49"/>
      <c r="F29" s="49"/>
      <c r="G29" s="49"/>
      <c r="H29" s="49"/>
      <c r="I29" s="49"/>
      <c r="J29" s="49"/>
      <c r="K29" s="49"/>
      <c r="M29" s="245"/>
      <c r="N29" s="245"/>
      <c r="O29" s="245"/>
      <c r="P29" s="245"/>
      <c r="Q29" s="245"/>
      <c r="R29" s="245"/>
      <c r="S29" s="245"/>
      <c r="T29" s="245"/>
      <c r="U29" s="245"/>
      <c r="V29" s="245"/>
      <c r="W29" s="245"/>
      <c r="X29" s="245"/>
      <c r="Y29" s="245"/>
      <c r="Z29" s="245"/>
    </row>
    <row r="30" spans="1:26" ht="16.5" x14ac:dyDescent="0.35">
      <c r="A30" s="99"/>
      <c r="B30" s="99"/>
      <c r="C30" s="100"/>
      <c r="D30" s="101"/>
      <c r="E30" s="102">
        <v>2015</v>
      </c>
      <c r="F30" s="102">
        <v>2014</v>
      </c>
      <c r="G30" s="102">
        <v>2015</v>
      </c>
      <c r="H30" s="102">
        <v>2014</v>
      </c>
      <c r="I30" s="102">
        <v>2013</v>
      </c>
      <c r="J30" s="102">
        <v>2012</v>
      </c>
      <c r="K30" s="102">
        <v>2011</v>
      </c>
      <c r="M30" s="245"/>
      <c r="N30" s="245"/>
      <c r="O30" s="245"/>
      <c r="P30" s="245"/>
      <c r="Q30" s="245"/>
      <c r="R30" s="245"/>
      <c r="S30" s="245"/>
      <c r="T30" s="245"/>
      <c r="U30" s="245"/>
      <c r="V30" s="245"/>
      <c r="W30" s="245"/>
      <c r="X30" s="245"/>
      <c r="Y30" s="245"/>
      <c r="Z30" s="245"/>
    </row>
    <row r="31" spans="1:26" ht="16.5" x14ac:dyDescent="0.35">
      <c r="A31" s="103"/>
      <c r="B31" s="103"/>
      <c r="C31" s="100"/>
      <c r="D31" s="101"/>
      <c r="E31" s="105" t="s">
        <v>201</v>
      </c>
      <c r="F31" s="105" t="s">
        <v>201</v>
      </c>
      <c r="G31" s="105">
        <v>0</v>
      </c>
      <c r="H31" s="105"/>
      <c r="I31" s="105"/>
      <c r="J31" s="105"/>
      <c r="K31" s="105"/>
      <c r="M31" s="245"/>
      <c r="N31" s="245"/>
      <c r="O31" s="245"/>
      <c r="P31" s="245"/>
      <c r="Q31" s="245"/>
      <c r="R31" s="245"/>
      <c r="S31" s="245"/>
      <c r="T31" s="245"/>
      <c r="U31" s="245"/>
      <c r="V31" s="245"/>
      <c r="W31" s="245"/>
      <c r="X31" s="245"/>
      <c r="Y31" s="245"/>
      <c r="Z31" s="245"/>
    </row>
    <row r="32" spans="1:26" ht="16.5" x14ac:dyDescent="0.35">
      <c r="A32" s="100" t="s">
        <v>259</v>
      </c>
      <c r="B32" s="106"/>
      <c r="C32" s="100"/>
      <c r="D32" s="100"/>
      <c r="E32" s="107"/>
      <c r="F32" s="107"/>
      <c r="G32" s="107"/>
      <c r="H32" s="107"/>
      <c r="I32" s="107"/>
      <c r="J32" s="107"/>
      <c r="K32" s="107"/>
      <c r="M32" s="245"/>
      <c r="N32" s="245"/>
      <c r="O32" s="245"/>
      <c r="P32" s="245"/>
      <c r="Q32" s="245"/>
      <c r="R32" s="245"/>
      <c r="S32" s="245"/>
      <c r="T32" s="245"/>
      <c r="U32" s="245"/>
      <c r="V32" s="245"/>
      <c r="W32" s="245"/>
      <c r="X32" s="245"/>
      <c r="Y32" s="245"/>
      <c r="Z32" s="245"/>
    </row>
    <row r="33" spans="1:26" ht="3" customHeight="1" x14ac:dyDescent="0.35">
      <c r="A33" s="221"/>
      <c r="B33" s="97"/>
      <c r="C33" s="97"/>
      <c r="D33" s="97"/>
      <c r="E33" s="95"/>
      <c r="F33" s="95"/>
      <c r="G33" s="95"/>
      <c r="H33" s="95"/>
      <c r="I33" s="95"/>
      <c r="J33" s="95"/>
      <c r="K33" s="95"/>
      <c r="M33" s="245"/>
      <c r="N33" s="245"/>
      <c r="O33" s="245"/>
      <c r="P33" s="245"/>
      <c r="Q33" s="245"/>
      <c r="R33" s="245"/>
      <c r="S33" s="245"/>
      <c r="T33" s="245"/>
      <c r="U33" s="245"/>
      <c r="V33" s="245"/>
      <c r="W33" s="245"/>
      <c r="X33" s="245"/>
      <c r="Y33" s="245"/>
      <c r="Z33" s="245"/>
    </row>
    <row r="34" spans="1:26" ht="15" customHeight="1" x14ac:dyDescent="0.35">
      <c r="A34" s="221" t="s">
        <v>17</v>
      </c>
      <c r="B34" s="229"/>
      <c r="C34" s="229"/>
      <c r="D34" s="229"/>
      <c r="E34" s="113"/>
      <c r="F34" s="48"/>
      <c r="G34" s="113">
        <v>1074.0989999999999</v>
      </c>
      <c r="H34" s="48">
        <v>1013.688</v>
      </c>
      <c r="I34" s="48">
        <v>983.03200000000004</v>
      </c>
      <c r="J34" s="48">
        <v>601.33299999999997</v>
      </c>
      <c r="K34" s="48">
        <v>602.36199999999997</v>
      </c>
      <c r="M34" s="245"/>
      <c r="N34" s="245"/>
      <c r="O34" s="245"/>
      <c r="P34" s="245"/>
      <c r="Q34" s="245"/>
      <c r="R34" s="245"/>
      <c r="S34" s="245"/>
      <c r="T34" s="245"/>
      <c r="U34" s="245"/>
      <c r="V34" s="245"/>
      <c r="W34" s="245"/>
      <c r="X34" s="245"/>
      <c r="Y34" s="245"/>
      <c r="Z34" s="245"/>
    </row>
    <row r="35" spans="1:26" ht="15" customHeight="1" x14ac:dyDescent="0.35">
      <c r="A35" s="221" t="s">
        <v>18</v>
      </c>
      <c r="B35" s="222"/>
      <c r="C35" s="222"/>
      <c r="D35" s="222"/>
      <c r="E35" s="113"/>
      <c r="F35" s="48"/>
      <c r="G35" s="113">
        <v>699.73099999999999</v>
      </c>
      <c r="H35" s="48">
        <v>652.66300000000001</v>
      </c>
      <c r="I35" s="48">
        <v>620.048</v>
      </c>
      <c r="J35" s="48">
        <v>227.78199999999998</v>
      </c>
      <c r="K35" s="48">
        <v>233.22600000000003</v>
      </c>
      <c r="M35" s="245"/>
      <c r="N35" s="245"/>
      <c r="O35" s="245"/>
      <c r="P35" s="245"/>
      <c r="Q35" s="245"/>
      <c r="R35" s="245"/>
      <c r="S35" s="245"/>
      <c r="T35" s="245"/>
      <c r="U35" s="245"/>
      <c r="V35" s="245"/>
      <c r="W35" s="245"/>
      <c r="X35" s="245"/>
      <c r="Y35" s="245"/>
      <c r="Z35" s="245"/>
    </row>
    <row r="36" spans="1:26" ht="15" customHeight="1" x14ac:dyDescent="0.35">
      <c r="A36" s="221" t="s">
        <v>272</v>
      </c>
      <c r="B36" s="222"/>
      <c r="C36" s="222"/>
      <c r="D36" s="222"/>
      <c r="E36" s="113"/>
      <c r="F36" s="48"/>
      <c r="G36" s="113">
        <v>377.89200000000005</v>
      </c>
      <c r="H36" s="48">
        <v>378.40899999999999</v>
      </c>
      <c r="I36" s="48">
        <v>400.06099999999998</v>
      </c>
      <c r="J36" s="48">
        <v>404.21899999999999</v>
      </c>
      <c r="K36" s="48">
        <v>124.376</v>
      </c>
      <c r="M36" s="245"/>
      <c r="N36" s="245"/>
      <c r="O36" s="245"/>
      <c r="P36" s="245"/>
      <c r="Q36" s="245"/>
      <c r="R36" s="245"/>
      <c r="S36" s="245"/>
      <c r="T36" s="245"/>
      <c r="U36" s="245"/>
      <c r="V36" s="245"/>
      <c r="W36" s="245"/>
      <c r="X36" s="245"/>
      <c r="Y36" s="245"/>
      <c r="Z36" s="245"/>
    </row>
    <row r="37" spans="1:26" ht="15" customHeight="1" x14ac:dyDescent="0.35">
      <c r="A37" s="221" t="s">
        <v>19</v>
      </c>
      <c r="B37" s="222"/>
      <c r="C37" s="222"/>
      <c r="D37" s="222"/>
      <c r="E37" s="113"/>
      <c r="F37" s="48"/>
      <c r="G37" s="113">
        <v>0</v>
      </c>
      <c r="H37" s="48">
        <v>0</v>
      </c>
      <c r="I37" s="48">
        <v>0</v>
      </c>
      <c r="J37" s="48">
        <v>0</v>
      </c>
      <c r="K37" s="48">
        <v>0</v>
      </c>
      <c r="M37" s="245"/>
      <c r="N37" s="245"/>
      <c r="O37" s="245"/>
      <c r="P37" s="245"/>
      <c r="Q37" s="245"/>
      <c r="R37" s="245"/>
      <c r="S37" s="245"/>
      <c r="T37" s="245"/>
      <c r="U37" s="245"/>
      <c r="V37" s="245"/>
      <c r="W37" s="245"/>
      <c r="X37" s="245"/>
      <c r="Y37" s="245"/>
      <c r="Z37" s="245"/>
    </row>
    <row r="38" spans="1:26" ht="15" customHeight="1" x14ac:dyDescent="0.35">
      <c r="A38" s="223" t="s">
        <v>20</v>
      </c>
      <c r="B38" s="98"/>
      <c r="C38" s="98"/>
      <c r="D38" s="98"/>
      <c r="E38" s="114"/>
      <c r="F38" s="52"/>
      <c r="G38" s="114">
        <v>228.15099999999998</v>
      </c>
      <c r="H38" s="52">
        <v>204.31199999999998</v>
      </c>
      <c r="I38" s="52">
        <v>196.47899999999998</v>
      </c>
      <c r="J38" s="52">
        <v>165.535</v>
      </c>
      <c r="K38" s="52">
        <v>96.442999999999998</v>
      </c>
      <c r="M38" s="245"/>
      <c r="N38" s="245"/>
      <c r="O38" s="245"/>
      <c r="P38" s="245"/>
      <c r="Q38" s="245"/>
      <c r="R38" s="245"/>
      <c r="S38" s="245"/>
      <c r="T38" s="245"/>
      <c r="U38" s="245"/>
      <c r="V38" s="245"/>
      <c r="W38" s="245"/>
      <c r="X38" s="245"/>
      <c r="Y38" s="245"/>
      <c r="Z38" s="245"/>
    </row>
    <row r="39" spans="1:26" ht="15" customHeight="1" x14ac:dyDescent="0.35">
      <c r="A39" s="218" t="s">
        <v>21</v>
      </c>
      <c r="B39" s="224"/>
      <c r="C39" s="224"/>
      <c r="D39" s="224"/>
      <c r="E39" s="118"/>
      <c r="F39" s="43"/>
      <c r="G39" s="118">
        <f>SUM(G34:G38)</f>
        <v>2379.8729999999996</v>
      </c>
      <c r="H39" s="308">
        <f>SUM(H34:H38)</f>
        <v>2249.0720000000001</v>
      </c>
      <c r="I39" s="45">
        <f>SUM(I34:I38)</f>
        <v>2199.62</v>
      </c>
      <c r="J39" s="45">
        <f>SUM(J34:J38)</f>
        <v>1398.8690000000001</v>
      </c>
      <c r="K39" s="45">
        <f>SUM(K34:K38)</f>
        <v>1056.4069999999999</v>
      </c>
      <c r="M39" s="245"/>
      <c r="N39" s="245"/>
      <c r="O39" s="245"/>
      <c r="P39" s="245"/>
      <c r="Q39" s="245"/>
      <c r="R39" s="245"/>
      <c r="S39" s="245"/>
      <c r="T39" s="245"/>
      <c r="U39" s="245"/>
      <c r="V39" s="245"/>
      <c r="W39" s="245"/>
      <c r="X39" s="245"/>
      <c r="Y39" s="245"/>
      <c r="Z39" s="245"/>
    </row>
    <row r="40" spans="1:26" ht="15" customHeight="1" x14ac:dyDescent="0.35">
      <c r="A40" s="221" t="s">
        <v>22</v>
      </c>
      <c r="B40" s="94"/>
      <c r="C40" s="94"/>
      <c r="D40" s="94"/>
      <c r="E40" s="113"/>
      <c r="F40" s="48"/>
      <c r="G40" s="113">
        <v>388.21899999999999</v>
      </c>
      <c r="H40" s="48">
        <v>397.14300000000003</v>
      </c>
      <c r="I40" s="48">
        <v>318.59699999999998</v>
      </c>
      <c r="J40" s="48">
        <v>248.72100000000003</v>
      </c>
      <c r="K40" s="48">
        <v>251.989</v>
      </c>
      <c r="M40" s="245"/>
      <c r="N40" s="245"/>
      <c r="O40" s="245"/>
      <c r="P40" s="245"/>
      <c r="Q40" s="245"/>
      <c r="R40" s="245"/>
      <c r="S40" s="245"/>
      <c r="T40" s="245"/>
      <c r="U40" s="245"/>
      <c r="V40" s="245"/>
      <c r="W40" s="245"/>
      <c r="X40" s="245"/>
      <c r="Y40" s="245"/>
      <c r="Z40" s="245"/>
    </row>
    <row r="41" spans="1:26" ht="15" customHeight="1" x14ac:dyDescent="0.35">
      <c r="A41" s="221" t="s">
        <v>23</v>
      </c>
      <c r="B41" s="94"/>
      <c r="C41" s="94"/>
      <c r="D41" s="94"/>
      <c r="E41" s="113"/>
      <c r="F41" s="48"/>
      <c r="G41" s="113">
        <v>2.5000000000000001E-2</v>
      </c>
      <c r="H41" s="48">
        <v>0</v>
      </c>
      <c r="I41" s="48">
        <v>0</v>
      </c>
      <c r="J41" s="48">
        <v>0</v>
      </c>
      <c r="K41" s="48">
        <v>0</v>
      </c>
      <c r="M41" s="245"/>
      <c r="N41" s="245"/>
      <c r="O41" s="245"/>
      <c r="P41" s="245"/>
      <c r="Q41" s="245"/>
      <c r="R41" s="245"/>
      <c r="S41" s="245"/>
      <c r="T41" s="245"/>
      <c r="U41" s="245"/>
      <c r="V41" s="245"/>
      <c r="W41" s="245"/>
      <c r="X41" s="245"/>
      <c r="Y41" s="245"/>
      <c r="Z41" s="245"/>
    </row>
    <row r="42" spans="1:26" ht="15" customHeight="1" x14ac:dyDescent="0.35">
      <c r="A42" s="221" t="s">
        <v>24</v>
      </c>
      <c r="B42" s="94"/>
      <c r="C42" s="94"/>
      <c r="D42" s="94"/>
      <c r="E42" s="113"/>
      <c r="F42" s="48"/>
      <c r="G42" s="113">
        <v>1097.9490000000001</v>
      </c>
      <c r="H42" s="48">
        <v>1140.633</v>
      </c>
      <c r="I42" s="48">
        <v>1211.288</v>
      </c>
      <c r="J42" s="48">
        <v>1024.9559999999999</v>
      </c>
      <c r="K42" s="48">
        <v>1229.6469999999997</v>
      </c>
      <c r="M42" s="245"/>
      <c r="N42" s="245"/>
      <c r="O42" s="245"/>
      <c r="P42" s="245"/>
      <c r="Q42" s="245"/>
      <c r="R42" s="245"/>
      <c r="S42" s="245"/>
      <c r="T42" s="245"/>
      <c r="U42" s="245"/>
      <c r="V42" s="245"/>
      <c r="W42" s="245"/>
      <c r="X42" s="245"/>
      <c r="Y42" s="245"/>
      <c r="Z42" s="245"/>
    </row>
    <row r="43" spans="1:26" ht="15" customHeight="1" x14ac:dyDescent="0.35">
      <c r="A43" s="221" t="s">
        <v>25</v>
      </c>
      <c r="B43" s="94"/>
      <c r="C43" s="94"/>
      <c r="D43" s="94"/>
      <c r="E43" s="113"/>
      <c r="F43" s="48"/>
      <c r="G43" s="113">
        <v>190.41900000000001</v>
      </c>
      <c r="H43" s="48">
        <v>175.125</v>
      </c>
      <c r="I43" s="48">
        <v>148.529</v>
      </c>
      <c r="J43" s="48">
        <v>363.86900000000003</v>
      </c>
      <c r="K43" s="48">
        <v>415.51400000000001</v>
      </c>
      <c r="M43" s="245"/>
      <c r="N43" s="245"/>
      <c r="O43" s="245"/>
      <c r="P43" s="245"/>
      <c r="Q43" s="245"/>
      <c r="R43" s="245"/>
      <c r="S43" s="245"/>
      <c r="T43" s="245"/>
      <c r="U43" s="245"/>
      <c r="V43" s="245"/>
      <c r="W43" s="245"/>
      <c r="X43" s="245"/>
      <c r="Y43" s="245"/>
      <c r="Z43" s="245"/>
    </row>
    <row r="44" spans="1:26" ht="15" customHeight="1" x14ac:dyDescent="0.35">
      <c r="A44" s="223" t="s">
        <v>26</v>
      </c>
      <c r="B44" s="98"/>
      <c r="C44" s="98"/>
      <c r="D44" s="98"/>
      <c r="E44" s="114"/>
      <c r="F44" s="52"/>
      <c r="G44" s="114">
        <v>0</v>
      </c>
      <c r="H44" s="52">
        <v>0</v>
      </c>
      <c r="I44" s="52">
        <v>0</v>
      </c>
      <c r="J44" s="52">
        <v>0</v>
      </c>
      <c r="K44" s="52">
        <v>0</v>
      </c>
      <c r="M44" s="245"/>
      <c r="N44" s="296"/>
      <c r="O44" s="296"/>
      <c r="P44" s="296"/>
      <c r="Q44" s="245"/>
      <c r="R44" s="245"/>
      <c r="S44" s="245"/>
      <c r="T44" s="245"/>
      <c r="U44" s="245"/>
      <c r="V44" s="245"/>
      <c r="W44" s="245"/>
      <c r="X44" s="245"/>
      <c r="Y44" s="245"/>
      <c r="Z44" s="245"/>
    </row>
    <row r="45" spans="1:26" ht="15" customHeight="1" x14ac:dyDescent="0.35">
      <c r="A45" s="230" t="s">
        <v>27</v>
      </c>
      <c r="B45" s="109"/>
      <c r="C45" s="109"/>
      <c r="D45" s="109"/>
      <c r="E45" s="119"/>
      <c r="F45" s="63"/>
      <c r="G45" s="119">
        <f>SUM(G40:G44)</f>
        <v>1676.6120000000001</v>
      </c>
      <c r="H45" s="309">
        <f>SUM(H40:H44)</f>
        <v>1712.9010000000001</v>
      </c>
      <c r="I45" s="64">
        <f>SUM(I40:I44)</f>
        <v>1678.414</v>
      </c>
      <c r="J45" s="64">
        <f>SUM(J40:J44)</f>
        <v>1637.5459999999998</v>
      </c>
      <c r="K45" s="64">
        <f>SUM(K40:K44)</f>
        <v>1897.1499999999996</v>
      </c>
      <c r="M45" s="245"/>
      <c r="N45" s="245"/>
      <c r="O45" s="245"/>
      <c r="P45" s="245"/>
      <c r="Q45" s="245"/>
      <c r="R45" s="245"/>
      <c r="S45" s="245"/>
      <c r="T45" s="245"/>
      <c r="U45" s="245"/>
      <c r="V45" s="245"/>
      <c r="W45" s="245"/>
      <c r="X45" s="245"/>
      <c r="Y45" s="245"/>
      <c r="Z45" s="245"/>
    </row>
    <row r="46" spans="1:26" ht="15" customHeight="1" x14ac:dyDescent="0.35">
      <c r="A46" s="218" t="s">
        <v>260</v>
      </c>
      <c r="B46" s="110"/>
      <c r="C46" s="110"/>
      <c r="D46" s="110"/>
      <c r="E46" s="118"/>
      <c r="F46" s="43"/>
      <c r="G46" s="118">
        <f>G39+G45</f>
        <v>4056.4849999999997</v>
      </c>
      <c r="H46" s="308">
        <f>H39+H45</f>
        <v>3961.973</v>
      </c>
      <c r="I46" s="45">
        <f>I39+I45</f>
        <v>3878.0339999999997</v>
      </c>
      <c r="J46" s="45">
        <f>J39+J45</f>
        <v>3036.415</v>
      </c>
      <c r="K46" s="45">
        <f>K39+K45</f>
        <v>2953.5569999999998</v>
      </c>
      <c r="M46" s="245"/>
      <c r="N46" s="245"/>
      <c r="O46" s="245"/>
      <c r="P46" s="245"/>
      <c r="Q46" s="245"/>
      <c r="R46" s="245"/>
      <c r="S46" s="245"/>
      <c r="T46" s="245"/>
      <c r="U46" s="245"/>
      <c r="V46" s="245"/>
      <c r="W46" s="245"/>
      <c r="X46" s="245"/>
      <c r="Y46" s="245"/>
      <c r="Z46" s="245"/>
    </row>
    <row r="47" spans="1:26" ht="15" customHeight="1" x14ac:dyDescent="0.35">
      <c r="A47" s="221" t="s">
        <v>280</v>
      </c>
      <c r="B47" s="94"/>
      <c r="C47" s="94"/>
      <c r="D47" s="94"/>
      <c r="E47" s="113"/>
      <c r="F47" s="48"/>
      <c r="G47" s="113">
        <v>879.625</v>
      </c>
      <c r="H47" s="48">
        <v>758.36</v>
      </c>
      <c r="I47" s="48">
        <v>632.99599999999998</v>
      </c>
      <c r="J47" s="48">
        <v>445.048</v>
      </c>
      <c r="K47" s="48">
        <v>526.15700000000004</v>
      </c>
      <c r="M47" s="245"/>
      <c r="N47" s="245"/>
      <c r="O47" s="245"/>
      <c r="P47" s="245"/>
      <c r="Q47" s="245"/>
      <c r="R47" s="245"/>
      <c r="S47" s="245"/>
      <c r="T47" s="245"/>
      <c r="U47" s="245"/>
      <c r="V47" s="245"/>
      <c r="W47" s="245"/>
      <c r="X47" s="245"/>
      <c r="Y47" s="245"/>
      <c r="Z47" s="245"/>
    </row>
    <row r="48" spans="1:26" ht="15" customHeight="1" x14ac:dyDescent="0.35">
      <c r="A48" s="221" t="s">
        <v>275</v>
      </c>
      <c r="B48" s="94"/>
      <c r="C48" s="94"/>
      <c r="D48" s="94"/>
      <c r="E48" s="113"/>
      <c r="F48" s="48"/>
      <c r="G48" s="113">
        <v>27.978999999999999</v>
      </c>
      <c r="H48" s="48">
        <v>32.643000000000001</v>
      </c>
      <c r="I48" s="48">
        <v>31.285</v>
      </c>
      <c r="J48" s="48">
        <v>34.531999999999996</v>
      </c>
      <c r="K48" s="48">
        <v>25.285</v>
      </c>
      <c r="M48" s="245"/>
      <c r="N48" s="245"/>
      <c r="O48" s="245"/>
      <c r="P48" s="245"/>
      <c r="Q48" s="245"/>
      <c r="R48" s="245"/>
      <c r="S48" s="245"/>
      <c r="T48" s="245"/>
      <c r="U48" s="245"/>
      <c r="V48" s="245"/>
      <c r="W48" s="245"/>
      <c r="X48" s="245"/>
      <c r="Y48" s="245"/>
      <c r="Z48" s="245"/>
    </row>
    <row r="49" spans="1:26" ht="15" customHeight="1" x14ac:dyDescent="0.35">
      <c r="A49" s="221" t="s">
        <v>28</v>
      </c>
      <c r="B49" s="94"/>
      <c r="C49" s="94"/>
      <c r="D49" s="94"/>
      <c r="E49" s="113"/>
      <c r="F49" s="48"/>
      <c r="G49" s="113">
        <v>35.902000000000001</v>
      </c>
      <c r="H49" s="48">
        <v>40.587000000000003</v>
      </c>
      <c r="I49" s="48">
        <v>35.83</v>
      </c>
      <c r="J49" s="48">
        <v>29.492999999999999</v>
      </c>
      <c r="K49" s="48">
        <v>38.143000000000001</v>
      </c>
      <c r="M49" s="245"/>
      <c r="N49" s="245"/>
      <c r="O49" s="245"/>
      <c r="P49" s="245"/>
      <c r="Q49" s="245"/>
      <c r="R49" s="245"/>
      <c r="S49" s="245"/>
      <c r="T49" s="245"/>
      <c r="U49" s="245"/>
      <c r="V49" s="245"/>
      <c r="W49" s="245"/>
      <c r="X49" s="245"/>
      <c r="Y49" s="245"/>
      <c r="Z49" s="245"/>
    </row>
    <row r="50" spans="1:26" ht="15" customHeight="1" x14ac:dyDescent="0.35">
      <c r="A50" s="221" t="s">
        <v>29</v>
      </c>
      <c r="B50" s="94"/>
      <c r="C50" s="94"/>
      <c r="D50" s="94"/>
      <c r="E50" s="113"/>
      <c r="F50" s="48"/>
      <c r="G50" s="113">
        <v>97.701999999999998</v>
      </c>
      <c r="H50" s="48">
        <v>104.384</v>
      </c>
      <c r="I50" s="48">
        <v>99.491</v>
      </c>
      <c r="J50" s="48">
        <v>65.266000000000005</v>
      </c>
      <c r="K50" s="48">
        <v>67.789000000000001</v>
      </c>
      <c r="M50" s="245"/>
      <c r="N50" s="270"/>
      <c r="O50" s="270"/>
      <c r="P50" s="270"/>
      <c r="Q50" s="245"/>
      <c r="R50" s="245"/>
      <c r="S50" s="245"/>
      <c r="T50" s="245"/>
      <c r="U50" s="245"/>
      <c r="V50" s="245"/>
      <c r="W50" s="245"/>
      <c r="X50" s="245"/>
      <c r="Y50" s="245"/>
      <c r="Z50" s="245"/>
    </row>
    <row r="51" spans="1:26" ht="15" customHeight="1" x14ac:dyDescent="0.35">
      <c r="A51" s="221" t="s">
        <v>30</v>
      </c>
      <c r="B51" s="94"/>
      <c r="C51" s="94"/>
      <c r="D51" s="94"/>
      <c r="E51" s="113"/>
      <c r="F51" s="48"/>
      <c r="G51" s="113">
        <v>1210.105</v>
      </c>
      <c r="H51" s="48">
        <v>1180.778</v>
      </c>
      <c r="I51" s="48">
        <v>1227.3779999999999</v>
      </c>
      <c r="J51" s="48">
        <v>707.596</v>
      </c>
      <c r="K51" s="48">
        <v>391.63600000000002</v>
      </c>
      <c r="M51" s="245"/>
      <c r="N51" s="245"/>
      <c r="O51" s="245"/>
      <c r="P51" s="245"/>
      <c r="Q51" s="245"/>
      <c r="R51" s="245"/>
      <c r="S51" s="245"/>
      <c r="T51" s="245"/>
      <c r="U51" s="245"/>
      <c r="V51" s="245"/>
      <c r="W51" s="245"/>
      <c r="X51" s="245"/>
      <c r="Y51" s="245"/>
      <c r="Z51" s="245"/>
    </row>
    <row r="52" spans="1:26" ht="15" customHeight="1" x14ac:dyDescent="0.35">
      <c r="A52" s="221" t="s">
        <v>31</v>
      </c>
      <c r="B52" s="94"/>
      <c r="C52" s="94"/>
      <c r="D52" s="94"/>
      <c r="E52" s="113"/>
      <c r="F52" s="48"/>
      <c r="G52" s="113">
        <v>1754.011</v>
      </c>
      <c r="H52" s="48">
        <v>1786.056</v>
      </c>
      <c r="I52" s="48">
        <v>1796.191</v>
      </c>
      <c r="J52" s="48">
        <v>1715.4269999999999</v>
      </c>
      <c r="K52" s="48">
        <v>1873.643</v>
      </c>
      <c r="M52" s="245"/>
      <c r="N52" s="245"/>
      <c r="O52" s="245"/>
      <c r="P52" s="245"/>
      <c r="Q52" s="245"/>
      <c r="R52" s="245"/>
      <c r="S52" s="245"/>
      <c r="T52" s="245"/>
      <c r="U52" s="245"/>
      <c r="V52" s="245"/>
      <c r="W52" s="245"/>
      <c r="X52" s="245"/>
      <c r="Y52" s="245"/>
      <c r="Z52" s="245"/>
    </row>
    <row r="53" spans="1:26" ht="15" customHeight="1" x14ac:dyDescent="0.35">
      <c r="A53" s="221" t="s">
        <v>32</v>
      </c>
      <c r="B53" s="94"/>
      <c r="C53" s="94"/>
      <c r="D53" s="94"/>
      <c r="E53" s="113"/>
      <c r="F53" s="48"/>
      <c r="G53" s="113">
        <v>51.161000000000001</v>
      </c>
      <c r="H53" s="48">
        <v>59.164999999999999</v>
      </c>
      <c r="I53" s="48">
        <v>54.863</v>
      </c>
      <c r="J53" s="48">
        <v>39.052999999999997</v>
      </c>
      <c r="K53" s="48">
        <v>30.904</v>
      </c>
      <c r="M53" s="245"/>
      <c r="N53" s="245"/>
      <c r="O53" s="245"/>
      <c r="P53" s="245"/>
      <c r="Q53" s="245"/>
      <c r="R53" s="245"/>
      <c r="S53" s="245"/>
      <c r="T53" s="245"/>
      <c r="U53" s="245"/>
      <c r="V53" s="245"/>
      <c r="W53" s="245"/>
      <c r="X53" s="245"/>
      <c r="Y53" s="245"/>
      <c r="Z53" s="245"/>
    </row>
    <row r="54" spans="1:26" ht="15" customHeight="1" x14ac:dyDescent="0.35">
      <c r="A54" s="223" t="s">
        <v>278</v>
      </c>
      <c r="B54" s="98"/>
      <c r="C54" s="98"/>
      <c r="D54" s="98"/>
      <c r="E54" s="114"/>
      <c r="F54" s="52"/>
      <c r="G54" s="114">
        <v>0</v>
      </c>
      <c r="H54" s="52">
        <v>0</v>
      </c>
      <c r="I54" s="52">
        <v>0</v>
      </c>
      <c r="J54" s="52">
        <v>0</v>
      </c>
      <c r="K54" s="52">
        <v>0</v>
      </c>
      <c r="M54" s="245"/>
      <c r="N54" s="245"/>
      <c r="O54" s="245"/>
      <c r="P54" s="245"/>
      <c r="Q54" s="245"/>
      <c r="R54" s="245"/>
      <c r="S54" s="245"/>
      <c r="T54" s="245"/>
      <c r="U54" s="245"/>
      <c r="V54" s="245"/>
      <c r="W54" s="245"/>
      <c r="X54" s="245"/>
      <c r="Y54" s="245"/>
      <c r="Z54" s="245"/>
    </row>
    <row r="55" spans="1:26" ht="15" customHeight="1" x14ac:dyDescent="0.35">
      <c r="A55" s="218" t="s">
        <v>261</v>
      </c>
      <c r="B55" s="110"/>
      <c r="C55" s="110"/>
      <c r="D55" s="110"/>
      <c r="E55" s="118"/>
      <c r="F55" s="43"/>
      <c r="G55" s="118">
        <f>SUM(G47:G54)</f>
        <v>4056.4850000000001</v>
      </c>
      <c r="H55" s="308">
        <f>SUM(H47:H54)</f>
        <v>3961.973</v>
      </c>
      <c r="I55" s="45">
        <f>SUM(I47:I54)</f>
        <v>3878.0340000000001</v>
      </c>
      <c r="J55" s="45">
        <f>SUM(J47:J54)</f>
        <v>3036.415</v>
      </c>
      <c r="K55" s="45">
        <f>SUM(K47:K54)</f>
        <v>2953.5570000000002</v>
      </c>
      <c r="M55" s="245"/>
      <c r="N55" s="245"/>
      <c r="O55" s="245"/>
      <c r="P55" s="245"/>
      <c r="Q55" s="245"/>
      <c r="R55" s="245"/>
      <c r="S55" s="245"/>
      <c r="T55" s="245"/>
      <c r="U55" s="245"/>
      <c r="V55" s="245"/>
      <c r="W55" s="245"/>
      <c r="X55" s="245"/>
      <c r="Y55" s="245"/>
      <c r="Z55" s="245"/>
    </row>
    <row r="56" spans="1:26" ht="16.5" x14ac:dyDescent="0.35">
      <c r="A56" s="221"/>
      <c r="B56" s="110"/>
      <c r="C56" s="110"/>
      <c r="D56" s="110"/>
      <c r="E56" s="49"/>
      <c r="F56" s="49"/>
      <c r="G56" s="49"/>
      <c r="H56" s="49"/>
      <c r="I56" s="49"/>
      <c r="J56" s="49"/>
      <c r="K56" s="49"/>
      <c r="M56" s="245"/>
      <c r="N56" s="245"/>
      <c r="O56" s="245"/>
      <c r="P56" s="245"/>
      <c r="Q56" s="245"/>
      <c r="R56" s="245"/>
      <c r="S56" s="245"/>
      <c r="T56" s="245"/>
      <c r="U56" s="245"/>
      <c r="V56" s="245"/>
      <c r="W56" s="245"/>
      <c r="X56" s="245"/>
      <c r="Y56" s="245"/>
      <c r="Z56" s="245"/>
    </row>
    <row r="57" spans="1:26" ht="16.5" x14ac:dyDescent="0.35">
      <c r="A57" s="108"/>
      <c r="B57" s="99"/>
      <c r="C57" s="101"/>
      <c r="D57" s="101"/>
      <c r="E57" s="102">
        <v>2015</v>
      </c>
      <c r="F57" s="102">
        <v>2014</v>
      </c>
      <c r="G57" s="102">
        <v>2015</v>
      </c>
      <c r="H57" s="102">
        <v>2014</v>
      </c>
      <c r="I57" s="102">
        <v>2013</v>
      </c>
      <c r="J57" s="102">
        <v>2012</v>
      </c>
      <c r="K57" s="102">
        <v>2011</v>
      </c>
      <c r="M57" s="245"/>
      <c r="N57" s="245"/>
      <c r="O57" s="245"/>
      <c r="P57" s="245"/>
      <c r="Q57" s="245"/>
      <c r="R57" s="245"/>
      <c r="S57" s="245"/>
      <c r="T57" s="245"/>
      <c r="U57" s="245"/>
      <c r="V57" s="245"/>
      <c r="W57" s="245"/>
      <c r="X57" s="245"/>
      <c r="Y57" s="245"/>
      <c r="Z57" s="245"/>
    </row>
    <row r="58" spans="1:26" ht="16.5" x14ac:dyDescent="0.35">
      <c r="A58" s="103"/>
      <c r="B58" s="103"/>
      <c r="C58" s="101"/>
      <c r="D58" s="101"/>
      <c r="E58" s="105" t="s">
        <v>201</v>
      </c>
      <c r="F58" s="105" t="s">
        <v>201</v>
      </c>
      <c r="G58" s="105">
        <v>0</v>
      </c>
      <c r="H58" s="105"/>
      <c r="I58" s="105"/>
      <c r="J58" s="105"/>
      <c r="K58" s="105"/>
      <c r="M58" s="245"/>
      <c r="N58" s="245"/>
      <c r="O58" s="245"/>
      <c r="P58" s="245"/>
      <c r="Q58" s="245"/>
      <c r="R58" s="245"/>
      <c r="S58" s="245"/>
      <c r="T58" s="245"/>
      <c r="U58" s="245"/>
      <c r="V58" s="245"/>
      <c r="W58" s="245"/>
      <c r="X58" s="245"/>
      <c r="Y58" s="245"/>
      <c r="Z58" s="245"/>
    </row>
    <row r="59" spans="1:26" ht="16.5" x14ac:dyDescent="0.35">
      <c r="A59" s="100" t="s">
        <v>277</v>
      </c>
      <c r="B59" s="106"/>
      <c r="C59" s="100"/>
      <c r="D59" s="100"/>
      <c r="E59" s="107"/>
      <c r="F59" s="107"/>
      <c r="G59" s="107"/>
      <c r="H59" s="107"/>
      <c r="I59" s="107"/>
      <c r="J59" s="107"/>
      <c r="K59" s="107"/>
      <c r="M59" s="245"/>
      <c r="N59" s="245"/>
      <c r="O59" s="245"/>
      <c r="P59" s="245"/>
      <c r="Q59" s="245"/>
      <c r="R59" s="245"/>
      <c r="S59" s="245"/>
      <c r="T59" s="245"/>
      <c r="U59" s="245"/>
      <c r="V59" s="245"/>
      <c r="W59" s="245"/>
      <c r="X59" s="245"/>
      <c r="Y59" s="245"/>
      <c r="Z59" s="245"/>
    </row>
    <row r="60" spans="1:26" ht="3" customHeight="1" x14ac:dyDescent="0.35">
      <c r="A60" s="221"/>
      <c r="B60" s="97"/>
      <c r="C60" s="97"/>
      <c r="D60" s="97"/>
      <c r="E60" s="95"/>
      <c r="F60" s="95"/>
      <c r="G60" s="95"/>
      <c r="H60" s="95"/>
      <c r="I60" s="95"/>
      <c r="J60" s="95"/>
      <c r="K60" s="95"/>
      <c r="M60" s="245"/>
      <c r="N60" s="245"/>
      <c r="O60" s="245"/>
      <c r="P60" s="245"/>
      <c r="Q60" s="245"/>
      <c r="R60" s="245"/>
      <c r="S60" s="245"/>
      <c r="T60" s="245"/>
      <c r="U60" s="245"/>
      <c r="V60" s="245"/>
      <c r="W60" s="245"/>
      <c r="X60" s="245"/>
      <c r="Y60" s="245"/>
      <c r="Z60" s="245"/>
    </row>
    <row r="61" spans="1:26" ht="34.9" customHeight="1" x14ac:dyDescent="0.35">
      <c r="A61" s="231" t="s">
        <v>33</v>
      </c>
      <c r="B61" s="231"/>
      <c r="C61" s="231"/>
      <c r="D61" s="231"/>
      <c r="E61" s="113">
        <v>102.48799999999997</v>
      </c>
      <c r="F61" s="48">
        <v>15.436999999999555</v>
      </c>
      <c r="G61" s="113">
        <v>116.83500000000004</v>
      </c>
      <c r="H61" s="48">
        <v>79.896999999999821</v>
      </c>
      <c r="I61" s="48">
        <v>65.279999999999916</v>
      </c>
      <c r="J61" s="48">
        <v>-59.528999999999797</v>
      </c>
      <c r="K61" s="48">
        <v>65.595000000000027</v>
      </c>
      <c r="M61" s="245"/>
      <c r="N61" s="245"/>
      <c r="O61" s="245"/>
      <c r="P61" s="245"/>
      <c r="Q61" s="245"/>
      <c r="R61" s="245"/>
      <c r="S61" s="245"/>
      <c r="T61" s="245"/>
      <c r="U61" s="245"/>
      <c r="V61" s="245"/>
      <c r="W61" s="245"/>
      <c r="X61" s="245"/>
      <c r="Y61" s="245"/>
      <c r="Z61" s="245"/>
    </row>
    <row r="62" spans="1:26" ht="15" customHeight="1" x14ac:dyDescent="0.35">
      <c r="A62" s="232" t="s">
        <v>34</v>
      </c>
      <c r="B62" s="232"/>
      <c r="C62" s="233"/>
      <c r="D62" s="233"/>
      <c r="E62" s="114">
        <v>120.02900000000002</v>
      </c>
      <c r="F62" s="52">
        <v>159.31400000000002</v>
      </c>
      <c r="G62" s="114">
        <v>88.708000000000013</v>
      </c>
      <c r="H62" s="52">
        <v>62.651999999999973</v>
      </c>
      <c r="I62" s="52">
        <v>-203.07499999999999</v>
      </c>
      <c r="J62" s="52">
        <v>86.522000000000006</v>
      </c>
      <c r="K62" s="52">
        <v>5.720999999999993</v>
      </c>
      <c r="M62" s="245"/>
      <c r="N62" s="245"/>
      <c r="O62" s="245"/>
      <c r="P62" s="245"/>
      <c r="Q62" s="245"/>
      <c r="R62" s="245"/>
      <c r="S62" s="245"/>
      <c r="T62" s="245"/>
      <c r="U62" s="245"/>
      <c r="V62" s="245"/>
      <c r="W62" s="245"/>
      <c r="X62" s="245"/>
      <c r="Y62" s="245"/>
      <c r="Z62" s="245"/>
    </row>
    <row r="63" spans="1:26" ht="15" customHeight="1" x14ac:dyDescent="0.35">
      <c r="A63" s="293" t="s">
        <v>35</v>
      </c>
      <c r="B63" s="234"/>
      <c r="C63" s="235"/>
      <c r="D63" s="235"/>
      <c r="E63" s="120">
        <f t="shared" ref="E63:K63" si="6">SUM(E61:E62)</f>
        <v>222.517</v>
      </c>
      <c r="F63" s="43">
        <f t="shared" si="6"/>
        <v>174.75099999999958</v>
      </c>
      <c r="G63" s="112">
        <f t="shared" si="6"/>
        <v>205.54300000000006</v>
      </c>
      <c r="H63" s="44">
        <f t="shared" si="6"/>
        <v>142.54899999999981</v>
      </c>
      <c r="I63" s="45">
        <f t="shared" si="6"/>
        <v>-137.79500000000007</v>
      </c>
      <c r="J63" s="45">
        <f t="shared" si="6"/>
        <v>26.993000000000208</v>
      </c>
      <c r="K63" s="45">
        <f t="shared" si="6"/>
        <v>71.316000000000017</v>
      </c>
      <c r="M63" s="245"/>
      <c r="N63" s="245"/>
      <c r="O63" s="245"/>
      <c r="P63" s="245"/>
      <c r="Q63" s="245"/>
      <c r="R63" s="245"/>
      <c r="S63" s="245"/>
      <c r="T63" s="245"/>
      <c r="U63" s="245"/>
      <c r="V63" s="245"/>
      <c r="W63" s="245"/>
      <c r="X63" s="245"/>
      <c r="Y63" s="245"/>
      <c r="Z63" s="245"/>
    </row>
    <row r="64" spans="1:26" ht="15" customHeight="1" x14ac:dyDescent="0.35">
      <c r="A64" s="231" t="s">
        <v>270</v>
      </c>
      <c r="B64" s="231"/>
      <c r="C64" s="94"/>
      <c r="D64" s="94"/>
      <c r="E64" s="113">
        <v>-15.684000000000001</v>
      </c>
      <c r="F64" s="48">
        <v>-15.11</v>
      </c>
      <c r="G64" s="113">
        <v>-78.927000000000007</v>
      </c>
      <c r="H64" s="48">
        <v>-30.631999999999998</v>
      </c>
      <c r="I64" s="48">
        <v>-25.451999999999998</v>
      </c>
      <c r="J64" s="48">
        <v>-108.57899999999999</v>
      </c>
      <c r="K64" s="48">
        <v>-54.214000000000006</v>
      </c>
      <c r="M64" s="245"/>
      <c r="N64" s="245"/>
      <c r="O64" s="245"/>
      <c r="P64" s="245"/>
      <c r="Q64" s="245"/>
      <c r="R64" s="245"/>
      <c r="S64" s="245"/>
      <c r="T64" s="245"/>
      <c r="U64" s="245"/>
      <c r="V64" s="245"/>
      <c r="W64" s="245"/>
      <c r="X64" s="245"/>
      <c r="Y64" s="245"/>
      <c r="Z64" s="245"/>
    </row>
    <row r="65" spans="1:26" ht="15" customHeight="1" x14ac:dyDescent="0.35">
      <c r="A65" s="232" t="s">
        <v>271</v>
      </c>
      <c r="B65" s="232"/>
      <c r="C65" s="98"/>
      <c r="D65" s="98"/>
      <c r="E65" s="114">
        <v>7.0660000000000007</v>
      </c>
      <c r="F65" s="52">
        <v>0.32199999999999995</v>
      </c>
      <c r="G65" s="114">
        <v>18.185000000000002</v>
      </c>
      <c r="H65" s="52">
        <v>0.34899999999999998</v>
      </c>
      <c r="I65" s="52">
        <v>172.447</v>
      </c>
      <c r="J65" s="52">
        <v>0.70899999999999996</v>
      </c>
      <c r="K65" s="52">
        <v>9.3620000000000001</v>
      </c>
      <c r="M65" s="245"/>
      <c r="N65" s="245"/>
      <c r="O65" s="245"/>
      <c r="P65" s="245"/>
      <c r="Q65" s="245"/>
      <c r="R65" s="245"/>
      <c r="S65" s="245"/>
      <c r="T65" s="245"/>
      <c r="U65" s="245"/>
      <c r="V65" s="245"/>
      <c r="W65" s="245"/>
      <c r="X65" s="245"/>
      <c r="Y65" s="245"/>
      <c r="Z65" s="245"/>
    </row>
    <row r="66" spans="1:26" ht="15" customHeight="1" x14ac:dyDescent="0.35">
      <c r="A66" s="236" t="s">
        <v>276</v>
      </c>
      <c r="B66" s="236"/>
      <c r="C66" s="237"/>
      <c r="D66" s="237"/>
      <c r="E66" s="120">
        <f t="shared" ref="E66:K66" si="7">SUM(E63:E65)</f>
        <v>213.899</v>
      </c>
      <c r="F66" s="43">
        <f t="shared" si="7"/>
        <v>159.96299999999957</v>
      </c>
      <c r="G66" s="112">
        <f t="shared" si="7"/>
        <v>144.80100000000004</v>
      </c>
      <c r="H66" s="44">
        <f t="shared" si="7"/>
        <v>112.26599999999981</v>
      </c>
      <c r="I66" s="45">
        <f t="shared" si="7"/>
        <v>9.1999999999999318</v>
      </c>
      <c r="J66" s="45">
        <f t="shared" si="7"/>
        <v>-80.876999999999782</v>
      </c>
      <c r="K66" s="45">
        <f t="shared" si="7"/>
        <v>26.464000000000013</v>
      </c>
      <c r="M66" s="245"/>
      <c r="N66" s="245"/>
      <c r="O66" s="245"/>
      <c r="P66" s="245"/>
      <c r="Q66" s="245"/>
      <c r="R66" s="245"/>
      <c r="S66" s="245"/>
      <c r="T66" s="245"/>
      <c r="U66" s="245"/>
      <c r="V66" s="245"/>
      <c r="W66" s="245"/>
      <c r="X66" s="245"/>
      <c r="Y66" s="245"/>
      <c r="Z66" s="245"/>
    </row>
    <row r="67" spans="1:26" ht="15" customHeight="1" x14ac:dyDescent="0.35">
      <c r="A67" s="232" t="s">
        <v>36</v>
      </c>
      <c r="B67" s="232"/>
      <c r="C67" s="238"/>
      <c r="D67" s="238"/>
      <c r="E67" s="114">
        <v>-1.6020000000000003</v>
      </c>
      <c r="F67" s="52">
        <v>0</v>
      </c>
      <c r="G67" s="114">
        <v>-29.782999999999998</v>
      </c>
      <c r="H67" s="52">
        <v>0</v>
      </c>
      <c r="I67" s="52">
        <v>-680.83500000000004</v>
      </c>
      <c r="J67" s="52">
        <v>0</v>
      </c>
      <c r="K67" s="52">
        <v>-48.633000000000003</v>
      </c>
      <c r="M67" s="245"/>
      <c r="N67" s="245"/>
      <c r="O67" s="245"/>
      <c r="P67" s="245"/>
      <c r="Q67" s="245"/>
      <c r="R67" s="245"/>
      <c r="S67" s="245"/>
      <c r="T67" s="245"/>
      <c r="U67" s="245"/>
      <c r="V67" s="245"/>
      <c r="W67" s="245"/>
      <c r="X67" s="245"/>
      <c r="Y67" s="245"/>
      <c r="Z67" s="245"/>
    </row>
    <row r="68" spans="1:26" ht="15" customHeight="1" x14ac:dyDescent="0.35">
      <c r="A68" s="293" t="s">
        <v>37</v>
      </c>
      <c r="B68" s="234"/>
      <c r="C68" s="110"/>
      <c r="D68" s="110"/>
      <c r="E68" s="120">
        <f t="shared" ref="E68:K68" si="8">SUM(E66:E67)</f>
        <v>212.297</v>
      </c>
      <c r="F68" s="43">
        <f t="shared" si="8"/>
        <v>159.96299999999957</v>
      </c>
      <c r="G68" s="112">
        <f t="shared" si="8"/>
        <v>115.01800000000004</v>
      </c>
      <c r="H68" s="44">
        <f t="shared" si="8"/>
        <v>112.26599999999981</v>
      </c>
      <c r="I68" s="45">
        <f t="shared" si="8"/>
        <v>-671.6350000000001</v>
      </c>
      <c r="J68" s="45">
        <f t="shared" si="8"/>
        <v>-80.876999999999782</v>
      </c>
      <c r="K68" s="45">
        <f t="shared" si="8"/>
        <v>-22.16899999999999</v>
      </c>
      <c r="M68" s="245"/>
      <c r="N68" s="245"/>
      <c r="O68" s="245"/>
      <c r="P68" s="245"/>
      <c r="Q68" s="245"/>
      <c r="R68" s="245"/>
      <c r="S68" s="245"/>
      <c r="T68" s="245"/>
      <c r="U68" s="245"/>
      <c r="V68" s="245"/>
      <c r="W68" s="245"/>
      <c r="X68" s="245"/>
      <c r="Y68" s="245"/>
      <c r="Z68" s="245"/>
    </row>
    <row r="69" spans="1:26" ht="15" customHeight="1" x14ac:dyDescent="0.35">
      <c r="A69" s="231" t="s">
        <v>38</v>
      </c>
      <c r="B69" s="231"/>
      <c r="C69" s="94"/>
      <c r="D69" s="94"/>
      <c r="E69" s="113">
        <v>-169.23400000000001</v>
      </c>
      <c r="F69" s="48">
        <v>-136.43200000000002</v>
      </c>
      <c r="G69" s="113">
        <v>-25.513000000000005</v>
      </c>
      <c r="H69" s="48">
        <v>-63.181000000000004</v>
      </c>
      <c r="I69" s="48">
        <v>454.02800000000002</v>
      </c>
      <c r="J69" s="48">
        <v>48.579000000000001</v>
      </c>
      <c r="K69" s="48">
        <v>251.96100000000001</v>
      </c>
      <c r="M69" s="245"/>
      <c r="N69" s="245"/>
      <c r="O69" s="245"/>
      <c r="P69" s="245"/>
      <c r="Q69" s="245"/>
      <c r="R69" s="245"/>
      <c r="S69" s="245"/>
      <c r="T69" s="245"/>
      <c r="U69" s="245"/>
      <c r="V69" s="245"/>
      <c r="W69" s="245"/>
      <c r="X69" s="245"/>
      <c r="Y69" s="245"/>
      <c r="Z69" s="245"/>
    </row>
    <row r="70" spans="1:26" ht="15" customHeight="1" x14ac:dyDescent="0.35">
      <c r="A70" s="231" t="s">
        <v>39</v>
      </c>
      <c r="B70" s="231"/>
      <c r="C70" s="94"/>
      <c r="D70" s="94"/>
      <c r="E70" s="113">
        <v>0</v>
      </c>
      <c r="F70" s="48">
        <v>0</v>
      </c>
      <c r="G70" s="113">
        <v>0</v>
      </c>
      <c r="H70" s="48">
        <v>0</v>
      </c>
      <c r="I70" s="48">
        <v>0</v>
      </c>
      <c r="J70" s="48">
        <v>0</v>
      </c>
      <c r="K70" s="48">
        <v>0</v>
      </c>
      <c r="M70" s="245"/>
      <c r="N70" s="245"/>
      <c r="O70" s="245"/>
      <c r="P70" s="245"/>
      <c r="Q70" s="245"/>
      <c r="R70" s="245"/>
      <c r="S70" s="245"/>
      <c r="T70" s="245"/>
      <c r="U70" s="245"/>
      <c r="V70" s="245"/>
      <c r="W70" s="245"/>
      <c r="X70" s="245"/>
      <c r="Y70" s="245"/>
      <c r="Z70" s="245"/>
    </row>
    <row r="71" spans="1:26" ht="15" customHeight="1" x14ac:dyDescent="0.35">
      <c r="A71" s="231" t="s">
        <v>40</v>
      </c>
      <c r="B71" s="231"/>
      <c r="C71" s="94"/>
      <c r="D71" s="94"/>
      <c r="E71" s="113">
        <v>0</v>
      </c>
      <c r="F71" s="48">
        <v>-2.9170000000000016</v>
      </c>
      <c r="G71" s="113">
        <v>-19.155000000000001</v>
      </c>
      <c r="H71" s="48">
        <v>-21.977</v>
      </c>
      <c r="I71" s="48">
        <v>-32.792000000000002</v>
      </c>
      <c r="J71" s="48">
        <v>-20.895</v>
      </c>
      <c r="K71" s="48">
        <v>-148.839</v>
      </c>
      <c r="M71" s="245"/>
      <c r="N71" s="245"/>
      <c r="O71" s="245"/>
      <c r="P71" s="245"/>
      <c r="Q71" s="245"/>
      <c r="R71" s="245"/>
      <c r="S71" s="245"/>
      <c r="T71" s="245"/>
      <c r="U71" s="245"/>
      <c r="V71" s="245"/>
      <c r="W71" s="245"/>
      <c r="X71" s="245"/>
      <c r="Y71" s="245"/>
      <c r="Z71" s="245"/>
    </row>
    <row r="72" spans="1:26" ht="15" customHeight="1" x14ac:dyDescent="0.35">
      <c r="A72" s="232" t="s">
        <v>41</v>
      </c>
      <c r="B72" s="232"/>
      <c r="C72" s="98"/>
      <c r="D72" s="98"/>
      <c r="E72" s="114">
        <v>-9.463000000000001</v>
      </c>
      <c r="F72" s="52">
        <v>1.2009999999999996</v>
      </c>
      <c r="G72" s="114">
        <v>-71.63300000000001</v>
      </c>
      <c r="H72" s="52">
        <v>-17.669</v>
      </c>
      <c r="I72" s="52">
        <v>6.4489999999999998</v>
      </c>
      <c r="J72" s="52">
        <v>3.34</v>
      </c>
      <c r="K72" s="52">
        <v>-97.569000000000003</v>
      </c>
      <c r="M72" s="245"/>
      <c r="N72" s="245"/>
      <c r="O72" s="245"/>
      <c r="P72" s="245"/>
      <c r="Q72" s="245"/>
      <c r="R72" s="245"/>
      <c r="S72" s="245"/>
      <c r="T72" s="245"/>
      <c r="U72" s="245"/>
      <c r="V72" s="245"/>
      <c r="W72" s="245"/>
      <c r="X72" s="245"/>
      <c r="Y72" s="245"/>
      <c r="Z72" s="245"/>
    </row>
    <row r="73" spans="1:26" ht="15" customHeight="1" x14ac:dyDescent="0.35">
      <c r="A73" s="317" t="s">
        <v>42</v>
      </c>
      <c r="B73" s="316"/>
      <c r="C73" s="240"/>
      <c r="D73" s="240"/>
      <c r="E73" s="121">
        <f t="shared" ref="E73:K73" si="9">SUM(E69:E72)</f>
        <v>-178.697</v>
      </c>
      <c r="F73" s="63">
        <f t="shared" si="9"/>
        <v>-138.14800000000002</v>
      </c>
      <c r="G73" s="121">
        <f t="shared" si="9"/>
        <v>-116.30100000000002</v>
      </c>
      <c r="H73" s="256">
        <f t="shared" si="9"/>
        <v>-102.827</v>
      </c>
      <c r="I73" s="281">
        <f t="shared" si="9"/>
        <v>427.685</v>
      </c>
      <c r="J73" s="281">
        <f t="shared" si="9"/>
        <v>31.024000000000001</v>
      </c>
      <c r="K73" s="281">
        <f t="shared" si="9"/>
        <v>5.5530000000000115</v>
      </c>
      <c r="M73" s="245"/>
      <c r="N73" s="245"/>
      <c r="O73" s="245"/>
      <c r="P73" s="245"/>
      <c r="Q73" s="245"/>
      <c r="R73" s="245"/>
      <c r="S73" s="245"/>
      <c r="T73" s="245"/>
      <c r="U73" s="245"/>
      <c r="V73" s="245"/>
      <c r="W73" s="245"/>
      <c r="X73" s="245"/>
      <c r="Y73" s="245"/>
      <c r="Z73" s="245"/>
    </row>
    <row r="74" spans="1:26" ht="15" customHeight="1" x14ac:dyDescent="0.35">
      <c r="A74" s="234" t="s">
        <v>43</v>
      </c>
      <c r="B74" s="234"/>
      <c r="C74" s="110"/>
      <c r="D74" s="110"/>
      <c r="E74" s="120">
        <f t="shared" ref="E74:K74" si="10">SUM(E73+E68)</f>
        <v>33.599999999999994</v>
      </c>
      <c r="F74" s="43">
        <f t="shared" si="10"/>
        <v>21.814999999999543</v>
      </c>
      <c r="G74" s="112">
        <f t="shared" si="10"/>
        <v>-1.2829999999999728</v>
      </c>
      <c r="H74" s="44">
        <f t="shared" si="10"/>
        <v>9.4389999999998082</v>
      </c>
      <c r="I74" s="45">
        <f t="shared" si="10"/>
        <v>-243.9500000000001</v>
      </c>
      <c r="J74" s="45">
        <f t="shared" si="10"/>
        <v>-49.852999999999781</v>
      </c>
      <c r="K74" s="45">
        <f t="shared" si="10"/>
        <v>-16.615999999999978</v>
      </c>
      <c r="M74" s="245"/>
      <c r="N74" s="245"/>
      <c r="O74" s="245"/>
      <c r="P74" s="245"/>
      <c r="Q74" s="245"/>
      <c r="R74" s="245"/>
      <c r="S74" s="245"/>
      <c r="T74" s="245"/>
      <c r="U74" s="245"/>
      <c r="V74" s="245"/>
      <c r="W74" s="245"/>
      <c r="X74" s="245"/>
      <c r="Y74" s="245"/>
      <c r="Z74" s="245"/>
    </row>
    <row r="75" spans="1:26" ht="15" customHeight="1" x14ac:dyDescent="0.35">
      <c r="A75" s="232" t="s">
        <v>234</v>
      </c>
      <c r="B75" s="232"/>
      <c r="C75" s="98"/>
      <c r="D75" s="98"/>
      <c r="E75" s="114">
        <v>0</v>
      </c>
      <c r="F75" s="52">
        <v>0</v>
      </c>
      <c r="G75" s="114">
        <v>0</v>
      </c>
      <c r="H75" s="52">
        <v>1.3</v>
      </c>
      <c r="I75" s="52">
        <v>0</v>
      </c>
      <c r="J75" s="52">
        <v>0</v>
      </c>
      <c r="K75" s="52">
        <v>0</v>
      </c>
      <c r="L75" s="286"/>
      <c r="M75" s="245"/>
      <c r="N75" s="245"/>
      <c r="O75" s="245"/>
      <c r="P75" s="245"/>
      <c r="Q75" s="245"/>
      <c r="R75" s="245"/>
      <c r="S75" s="245"/>
      <c r="T75" s="245"/>
      <c r="U75" s="245"/>
      <c r="V75" s="245"/>
      <c r="W75" s="245"/>
      <c r="X75" s="245"/>
      <c r="Y75" s="245"/>
      <c r="Z75" s="245"/>
    </row>
    <row r="76" spans="1:26" ht="15" customHeight="1" x14ac:dyDescent="0.35">
      <c r="A76" s="293" t="s">
        <v>235</v>
      </c>
      <c r="B76" s="237"/>
      <c r="C76" s="110"/>
      <c r="D76" s="110"/>
      <c r="E76" s="120">
        <f t="shared" ref="E76:K76" si="11">SUM(E74:E75)</f>
        <v>33.599999999999994</v>
      </c>
      <c r="F76" s="43">
        <f t="shared" si="11"/>
        <v>21.814999999999543</v>
      </c>
      <c r="G76" s="112">
        <f t="shared" si="11"/>
        <v>-1.2829999999999728</v>
      </c>
      <c r="H76" s="44">
        <f t="shared" si="11"/>
        <v>10.738999999999809</v>
      </c>
      <c r="I76" s="45">
        <f t="shared" si="11"/>
        <v>-243.9500000000001</v>
      </c>
      <c r="J76" s="45">
        <f t="shared" si="11"/>
        <v>-49.852999999999781</v>
      </c>
      <c r="K76" s="45">
        <f t="shared" si="11"/>
        <v>-16.615999999999978</v>
      </c>
      <c r="M76" s="245"/>
      <c r="N76" s="245"/>
      <c r="O76" s="245"/>
      <c r="P76" s="245"/>
      <c r="Q76" s="245"/>
      <c r="R76" s="245"/>
      <c r="S76" s="245"/>
      <c r="T76" s="245"/>
      <c r="U76" s="245"/>
      <c r="V76" s="245"/>
      <c r="W76" s="245"/>
      <c r="X76" s="245"/>
      <c r="Y76" s="245"/>
      <c r="Z76" s="245"/>
    </row>
    <row r="77" spans="1:26" ht="16.5" x14ac:dyDescent="0.35">
      <c r="A77" s="221"/>
      <c r="B77" s="110"/>
      <c r="C77" s="110"/>
      <c r="D77" s="110"/>
      <c r="E77" s="111"/>
      <c r="F77" s="111"/>
      <c r="G77" s="111"/>
      <c r="H77" s="111"/>
      <c r="I77" s="111"/>
      <c r="J77" s="111"/>
      <c r="K77" s="111"/>
      <c r="M77" s="245"/>
      <c r="N77" s="245"/>
      <c r="O77" s="245"/>
      <c r="P77" s="245"/>
      <c r="Q77" s="245"/>
      <c r="R77" s="245"/>
      <c r="S77" s="245"/>
      <c r="T77" s="245"/>
      <c r="U77" s="245"/>
      <c r="V77" s="245"/>
      <c r="W77" s="245"/>
      <c r="X77" s="245"/>
      <c r="Y77" s="245"/>
      <c r="Z77" s="245"/>
    </row>
    <row r="78" spans="1:26" ht="16.5" x14ac:dyDescent="0.35">
      <c r="A78" s="108"/>
      <c r="B78" s="99"/>
      <c r="C78" s="101"/>
      <c r="D78" s="101"/>
      <c r="E78" s="102">
        <v>2015</v>
      </c>
      <c r="F78" s="102">
        <v>2014</v>
      </c>
      <c r="G78" s="102">
        <v>2015</v>
      </c>
      <c r="H78" s="102">
        <v>2014</v>
      </c>
      <c r="I78" s="102">
        <v>2013</v>
      </c>
      <c r="J78" s="102">
        <v>2012</v>
      </c>
      <c r="K78" s="102">
        <v>2011</v>
      </c>
      <c r="M78" s="245"/>
      <c r="N78" s="245"/>
      <c r="O78" s="245"/>
      <c r="P78" s="245"/>
      <c r="Q78" s="245"/>
      <c r="R78" s="245"/>
      <c r="S78" s="245"/>
      <c r="T78" s="245"/>
      <c r="U78" s="245"/>
      <c r="V78" s="245"/>
      <c r="W78" s="245"/>
      <c r="X78" s="245"/>
      <c r="Y78" s="245"/>
      <c r="Z78" s="245"/>
    </row>
    <row r="79" spans="1:26" ht="16.5" x14ac:dyDescent="0.35">
      <c r="A79" s="103"/>
      <c r="B79" s="103"/>
      <c r="C79" s="101"/>
      <c r="D79" s="101"/>
      <c r="E79" s="102" t="s">
        <v>201</v>
      </c>
      <c r="F79" s="102" t="s">
        <v>201</v>
      </c>
      <c r="G79" s="105">
        <v>0</v>
      </c>
      <c r="H79" s="102"/>
      <c r="I79" s="102"/>
      <c r="J79" s="102"/>
      <c r="K79" s="102"/>
      <c r="M79" s="245"/>
      <c r="N79" s="245"/>
      <c r="O79" s="245"/>
      <c r="P79" s="245"/>
      <c r="Q79" s="245"/>
      <c r="R79" s="245"/>
      <c r="S79" s="245"/>
      <c r="T79" s="245"/>
      <c r="U79" s="245"/>
      <c r="V79" s="245"/>
      <c r="W79" s="245"/>
      <c r="X79" s="245"/>
      <c r="Y79" s="245"/>
      <c r="Z79" s="245"/>
    </row>
    <row r="80" spans="1:26" ht="16.5" x14ac:dyDescent="0.35">
      <c r="A80" s="100" t="s">
        <v>204</v>
      </c>
      <c r="B80" s="106"/>
      <c r="C80" s="100"/>
      <c r="D80" s="100"/>
      <c r="E80" s="104"/>
      <c r="F80" s="104"/>
      <c r="G80" s="104"/>
      <c r="H80" s="104"/>
      <c r="I80" s="104"/>
      <c r="J80" s="104"/>
      <c r="K80" s="104"/>
      <c r="M80" s="245"/>
      <c r="N80" s="245"/>
      <c r="O80" s="245"/>
      <c r="P80" s="245"/>
      <c r="Q80" s="245"/>
      <c r="R80" s="245"/>
      <c r="S80" s="245"/>
      <c r="T80" s="245"/>
      <c r="U80" s="245"/>
      <c r="V80" s="245"/>
      <c r="W80" s="245"/>
      <c r="X80" s="245"/>
      <c r="Y80" s="245"/>
      <c r="Z80" s="245"/>
    </row>
    <row r="81" spans="1:26" ht="1.5" customHeight="1" x14ac:dyDescent="0.35">
      <c r="A81" s="221" t="s">
        <v>46</v>
      </c>
      <c r="B81" s="97"/>
      <c r="C81" s="97"/>
      <c r="D81" s="97"/>
      <c r="E81" s="97"/>
      <c r="F81" s="97"/>
      <c r="G81" s="97"/>
      <c r="H81" s="97"/>
      <c r="I81" s="97"/>
      <c r="J81" s="97"/>
      <c r="K81" s="97"/>
      <c r="M81" s="245"/>
      <c r="N81" s="245"/>
      <c r="O81" s="245"/>
      <c r="P81" s="245"/>
      <c r="Q81" s="245"/>
      <c r="R81" s="245"/>
      <c r="S81" s="245"/>
      <c r="T81" s="245"/>
      <c r="U81" s="245"/>
      <c r="V81" s="245"/>
      <c r="W81" s="245"/>
      <c r="X81" s="245"/>
      <c r="Y81" s="245"/>
      <c r="Z81" s="245"/>
    </row>
    <row r="82" spans="1:26" ht="15" customHeight="1" x14ac:dyDescent="0.35">
      <c r="A82" s="257" t="s">
        <v>44</v>
      </c>
      <c r="B82" s="231"/>
      <c r="C82" s="222"/>
      <c r="D82" s="222"/>
      <c r="E82" s="116">
        <v>15.074742428972845</v>
      </c>
      <c r="F82" s="90">
        <v>12.82849216029863</v>
      </c>
      <c r="G82" s="116">
        <v>8.3806324310649991</v>
      </c>
      <c r="H82" s="90">
        <v>9.6295263742569404</v>
      </c>
      <c r="I82" s="90">
        <v>10.88958008645602</v>
      </c>
      <c r="J82" s="90">
        <v>0.21168178959249231</v>
      </c>
      <c r="K82" s="90">
        <v>7.0420897323148406</v>
      </c>
      <c r="M82" s="245"/>
      <c r="N82" s="245"/>
      <c r="O82" s="245"/>
      <c r="P82" s="245"/>
      <c r="Q82" s="245"/>
      <c r="R82" s="245"/>
      <c r="S82" s="245"/>
      <c r="T82" s="245"/>
      <c r="U82" s="245"/>
      <c r="V82" s="245"/>
      <c r="W82" s="245"/>
      <c r="X82" s="245"/>
      <c r="Y82" s="245"/>
      <c r="Z82" s="245"/>
    </row>
    <row r="83" spans="1:26" ht="15" customHeight="1" x14ac:dyDescent="0.35">
      <c r="A83" s="221" t="s">
        <v>228</v>
      </c>
      <c r="B83" s="231"/>
      <c r="C83" s="222"/>
      <c r="D83" s="222"/>
      <c r="E83" s="116">
        <v>18.228570053075245</v>
      </c>
      <c r="F83" s="90">
        <v>15.632736989753687</v>
      </c>
      <c r="G83" s="116">
        <v>9.2250011758158301</v>
      </c>
      <c r="H83" s="90">
        <v>9.3804972202291754</v>
      </c>
      <c r="I83" s="90">
        <v>9.7643731496932471</v>
      </c>
      <c r="J83" s="90">
        <v>8.9793851673553338</v>
      </c>
      <c r="K83" s="90">
        <v>9.4586306510398295</v>
      </c>
      <c r="M83" s="245"/>
      <c r="N83" s="245"/>
      <c r="O83" s="245"/>
      <c r="P83" s="245"/>
      <c r="Q83" s="245"/>
      <c r="R83" s="245"/>
      <c r="S83" s="245"/>
      <c r="T83" s="245"/>
      <c r="U83" s="245"/>
      <c r="V83" s="245"/>
      <c r="W83" s="245"/>
      <c r="X83" s="245"/>
      <c r="Y83" s="245"/>
      <c r="Z83" s="245"/>
    </row>
    <row r="84" spans="1:26" ht="15" customHeight="1" x14ac:dyDescent="0.35">
      <c r="A84" s="221" t="s">
        <v>45</v>
      </c>
      <c r="B84" s="231"/>
      <c r="C84" s="222"/>
      <c r="D84" s="222"/>
      <c r="E84" s="116">
        <v>15.059881361223852</v>
      </c>
      <c r="F84" s="90">
        <v>1.9509485776378215</v>
      </c>
      <c r="G84" s="116">
        <v>4.1171363521376003</v>
      </c>
      <c r="H84" s="90">
        <v>4.5768086469216405</v>
      </c>
      <c r="I84" s="90">
        <v>2.9822701210869242</v>
      </c>
      <c r="J84" s="90">
        <v>-3.2033284572776224</v>
      </c>
      <c r="K84" s="90">
        <v>3.7438130055892014</v>
      </c>
      <c r="M84" s="245"/>
      <c r="N84" s="245"/>
      <c r="O84" s="245"/>
      <c r="P84" s="245"/>
      <c r="Q84" s="245"/>
      <c r="R84" s="245"/>
      <c r="S84" s="245"/>
      <c r="T84" s="245"/>
      <c r="U84" s="245"/>
      <c r="V84" s="245"/>
      <c r="W84" s="245"/>
      <c r="X84" s="245"/>
      <c r="Y84" s="245"/>
      <c r="Z84" s="245"/>
    </row>
    <row r="85" spans="1:26" ht="15" customHeight="1" x14ac:dyDescent="0.35">
      <c r="A85" s="221" t="s">
        <v>46</v>
      </c>
      <c r="B85" s="231"/>
      <c r="C85" s="229"/>
      <c r="D85" s="229"/>
      <c r="E85" s="123" t="s">
        <v>67</v>
      </c>
      <c r="F85" s="76" t="s">
        <v>67</v>
      </c>
      <c r="G85" s="116">
        <v>7.5780913744631206</v>
      </c>
      <c r="H85" s="90">
        <v>9.009771762223318</v>
      </c>
      <c r="I85" s="90">
        <v>7.1644571093572988</v>
      </c>
      <c r="J85" s="90">
        <v>-15.924547340674716</v>
      </c>
      <c r="K85" s="90" t="s">
        <v>67</v>
      </c>
      <c r="M85" s="245"/>
      <c r="N85" s="245"/>
      <c r="O85" s="245"/>
      <c r="P85" s="245"/>
      <c r="Q85" s="245"/>
      <c r="R85" s="245"/>
      <c r="S85" s="245"/>
      <c r="T85" s="245"/>
      <c r="U85" s="245"/>
      <c r="V85" s="245"/>
      <c r="W85" s="245"/>
      <c r="X85" s="245"/>
      <c r="Y85" s="245"/>
      <c r="Z85" s="245"/>
    </row>
    <row r="86" spans="1:26" ht="15" customHeight="1" x14ac:dyDescent="0.35">
      <c r="A86" s="221" t="s">
        <v>47</v>
      </c>
      <c r="B86" s="231"/>
      <c r="C86" s="229"/>
      <c r="D86" s="229"/>
      <c r="E86" s="123" t="s">
        <v>67</v>
      </c>
      <c r="F86" s="76" t="s">
        <v>67</v>
      </c>
      <c r="G86" s="116">
        <v>11.06736255751648</v>
      </c>
      <c r="H86" s="90">
        <v>12.579695151372231</v>
      </c>
      <c r="I86" s="90">
        <v>16.001295100309832</v>
      </c>
      <c r="J86" s="90">
        <v>0.68101679337910448</v>
      </c>
      <c r="K86" s="90" t="s">
        <v>67</v>
      </c>
      <c r="M86" s="245"/>
      <c r="N86" s="245"/>
      <c r="O86" s="245"/>
      <c r="P86" s="245"/>
      <c r="Q86" s="245"/>
      <c r="R86" s="245"/>
      <c r="S86" s="245"/>
      <c r="T86" s="245"/>
      <c r="U86" s="245"/>
      <c r="V86" s="245"/>
      <c r="W86" s="245"/>
      <c r="X86" s="245"/>
      <c r="Y86" s="245"/>
      <c r="Z86" s="245"/>
    </row>
    <row r="87" spans="1:26" ht="15" customHeight="1" x14ac:dyDescent="0.35">
      <c r="A87" s="221" t="s">
        <v>48</v>
      </c>
      <c r="B87" s="231"/>
      <c r="C87" s="222"/>
      <c r="D87" s="222"/>
      <c r="E87" s="124" t="s">
        <v>67</v>
      </c>
      <c r="F87" s="78" t="s">
        <v>67</v>
      </c>
      <c r="G87" s="113">
        <v>22.374149047759328</v>
      </c>
      <c r="H87" s="48">
        <v>19.964876085727994</v>
      </c>
      <c r="I87" s="48">
        <v>17.129323775913253</v>
      </c>
      <c r="J87" s="48">
        <v>15.794283719452054</v>
      </c>
      <c r="K87" s="48">
        <v>18.670437035750453</v>
      </c>
      <c r="M87" s="245"/>
      <c r="N87" s="245"/>
      <c r="O87" s="245"/>
      <c r="P87" s="245"/>
      <c r="Q87" s="245"/>
      <c r="R87" s="245"/>
      <c r="S87" s="245"/>
      <c r="T87" s="245"/>
      <c r="U87" s="245"/>
      <c r="V87" s="245"/>
      <c r="W87" s="245"/>
      <c r="X87" s="245"/>
      <c r="Y87" s="245"/>
      <c r="Z87" s="245"/>
    </row>
    <row r="88" spans="1:26" ht="15" customHeight="1" x14ac:dyDescent="0.35">
      <c r="A88" s="221" t="s">
        <v>49</v>
      </c>
      <c r="B88" s="231"/>
      <c r="C88" s="222"/>
      <c r="D88" s="222"/>
      <c r="E88" s="125" t="s">
        <v>67</v>
      </c>
      <c r="F88" s="80" t="s">
        <v>67</v>
      </c>
      <c r="G88" s="113">
        <v>1055.5630000000001</v>
      </c>
      <c r="H88" s="48">
        <v>1046.24</v>
      </c>
      <c r="I88" s="48">
        <v>1114.6790000000001</v>
      </c>
      <c r="J88" s="48">
        <v>373.21999999999997</v>
      </c>
      <c r="K88" s="48">
        <v>14.265000000000015</v>
      </c>
      <c r="M88" s="245"/>
      <c r="N88" s="245"/>
      <c r="O88" s="245"/>
      <c r="P88" s="245"/>
      <c r="Q88" s="245"/>
      <c r="R88" s="245"/>
      <c r="S88" s="245"/>
      <c r="T88" s="245"/>
      <c r="U88" s="245"/>
      <c r="V88" s="245"/>
      <c r="W88" s="245"/>
      <c r="X88" s="245"/>
      <c r="Y88" s="245"/>
      <c r="Z88" s="245"/>
    </row>
    <row r="89" spans="1:26" ht="15" customHeight="1" x14ac:dyDescent="0.35">
      <c r="A89" s="221" t="s">
        <v>50</v>
      </c>
      <c r="B89" s="231"/>
      <c r="C89" s="94"/>
      <c r="D89" s="94"/>
      <c r="E89" s="126" t="s">
        <v>67</v>
      </c>
      <c r="F89" s="82" t="s">
        <v>67</v>
      </c>
      <c r="G89" s="116">
        <v>1.3728531385934839</v>
      </c>
      <c r="H89" s="90">
        <v>1.5440712614237879</v>
      </c>
      <c r="I89" s="90">
        <v>1.9016169362062145</v>
      </c>
      <c r="J89" s="90">
        <v>1.5369469118812296</v>
      </c>
      <c r="K89" s="90">
        <v>0.77937298936243504</v>
      </c>
      <c r="M89" s="245"/>
      <c r="N89" s="245"/>
      <c r="O89" s="245"/>
      <c r="P89" s="245"/>
      <c r="Q89" s="245"/>
      <c r="R89" s="245"/>
      <c r="S89" s="245"/>
      <c r="T89" s="245"/>
      <c r="U89" s="245"/>
      <c r="V89" s="245"/>
      <c r="W89" s="245"/>
      <c r="X89" s="245"/>
      <c r="Y89" s="245"/>
      <c r="Z89" s="245"/>
    </row>
    <row r="90" spans="1:26" ht="15" customHeight="1" x14ac:dyDescent="0.35">
      <c r="A90" s="223" t="s">
        <v>51</v>
      </c>
      <c r="B90" s="232"/>
      <c r="C90" s="98"/>
      <c r="D90" s="98"/>
      <c r="E90" s="127" t="s">
        <v>67</v>
      </c>
      <c r="F90" s="84" t="s">
        <v>67</v>
      </c>
      <c r="G90" s="128">
        <v>435</v>
      </c>
      <c r="H90" s="48">
        <v>448</v>
      </c>
      <c r="I90" s="48">
        <v>460</v>
      </c>
      <c r="J90" s="48">
        <v>441</v>
      </c>
      <c r="K90" s="48">
        <v>469</v>
      </c>
      <c r="M90" s="245"/>
      <c r="N90" s="245"/>
      <c r="O90" s="245"/>
      <c r="P90" s="245"/>
      <c r="Q90" s="245"/>
      <c r="R90" s="245"/>
      <c r="S90" s="245"/>
      <c r="T90" s="245"/>
      <c r="U90" s="245"/>
      <c r="V90" s="245"/>
      <c r="W90" s="245"/>
      <c r="X90" s="245"/>
      <c r="Y90" s="245"/>
      <c r="Z90" s="245"/>
    </row>
    <row r="91" spans="1:26" ht="16.5" x14ac:dyDescent="0.35">
      <c r="A91" s="225" t="s">
        <v>149</v>
      </c>
      <c r="B91" s="96"/>
      <c r="C91" s="96"/>
      <c r="D91" s="96"/>
      <c r="E91" s="96"/>
      <c r="F91" s="96"/>
      <c r="G91" s="96"/>
      <c r="H91" s="96"/>
      <c r="I91" s="96"/>
      <c r="J91" s="96"/>
      <c r="K91" s="96"/>
    </row>
    <row r="92" spans="1:26" ht="16.5" x14ac:dyDescent="0.35">
      <c r="A92" s="54"/>
      <c r="B92" s="241"/>
      <c r="C92" s="241"/>
      <c r="D92" s="241"/>
      <c r="E92" s="241"/>
      <c r="F92" s="241"/>
      <c r="G92" s="241"/>
      <c r="H92" s="241"/>
      <c r="I92" s="241"/>
      <c r="J92" s="241"/>
      <c r="K92" s="241"/>
    </row>
    <row r="93" spans="1:26" ht="16.5" x14ac:dyDescent="0.35">
      <c r="A93" s="225"/>
      <c r="B93" s="241"/>
      <c r="C93" s="241"/>
      <c r="D93" s="241"/>
      <c r="E93" s="241"/>
      <c r="F93" s="241"/>
      <c r="G93" s="241"/>
      <c r="H93" s="241"/>
      <c r="I93" s="241"/>
      <c r="J93" s="241"/>
      <c r="K93" s="241"/>
    </row>
    <row r="94" spans="1:26" ht="16.5" x14ac:dyDescent="0.35">
      <c r="A94" s="242"/>
      <c r="B94" s="242"/>
      <c r="C94" s="242"/>
      <c r="D94" s="242"/>
      <c r="E94" s="242"/>
      <c r="F94" s="242"/>
      <c r="G94" s="242"/>
      <c r="H94" s="242"/>
      <c r="I94" s="242"/>
      <c r="J94" s="242"/>
      <c r="K94" s="242"/>
    </row>
    <row r="95" spans="1:26" x14ac:dyDescent="0.25">
      <c r="C95" s="35"/>
      <c r="D95" s="213"/>
      <c r="E95" s="213"/>
      <c r="F95" s="213"/>
      <c r="G95" s="213"/>
      <c r="H95" s="213"/>
      <c r="I95" s="213"/>
      <c r="J95" s="213"/>
      <c r="K95" s="213"/>
    </row>
    <row r="96" spans="1:26" ht="16.5" x14ac:dyDescent="0.35">
      <c r="A96" s="242"/>
      <c r="B96" s="242"/>
      <c r="C96" s="242"/>
      <c r="D96" s="242"/>
      <c r="E96" s="242"/>
      <c r="F96" s="242"/>
      <c r="G96" s="242"/>
      <c r="H96" s="242"/>
      <c r="I96" s="242"/>
      <c r="J96" s="242"/>
      <c r="K96" s="242"/>
    </row>
    <row r="97" spans="1:11" ht="16.5" x14ac:dyDescent="0.35">
      <c r="A97" s="242"/>
      <c r="B97" s="242"/>
      <c r="C97" s="242"/>
      <c r="D97" s="242"/>
      <c r="E97" s="242"/>
      <c r="F97" s="242"/>
      <c r="G97" s="242"/>
      <c r="H97" s="242"/>
      <c r="I97" s="242"/>
      <c r="J97" s="242"/>
      <c r="K97" s="242"/>
    </row>
    <row r="98" spans="1:11" ht="16.5" x14ac:dyDescent="0.35">
      <c r="A98" s="242"/>
      <c r="B98" s="242"/>
      <c r="C98" s="242"/>
      <c r="D98" s="242"/>
      <c r="E98" s="242"/>
      <c r="F98" s="242"/>
      <c r="G98" s="242"/>
      <c r="H98" s="242"/>
      <c r="I98" s="242"/>
      <c r="J98" s="242"/>
      <c r="K98" s="242"/>
    </row>
    <row r="99" spans="1:11" ht="16.5" x14ac:dyDescent="0.35">
      <c r="A99" s="242"/>
      <c r="B99" s="242"/>
      <c r="C99" s="242"/>
      <c r="D99" s="242"/>
      <c r="E99" s="242"/>
      <c r="F99" s="242"/>
      <c r="G99" s="242"/>
      <c r="H99" s="242"/>
      <c r="I99" s="242"/>
      <c r="J99" s="242"/>
      <c r="K99" s="242"/>
    </row>
    <row r="100" spans="1:11" x14ac:dyDescent="0.25">
      <c r="A100" s="243"/>
      <c r="B100" s="243"/>
      <c r="C100" s="243"/>
      <c r="D100" s="243"/>
      <c r="E100" s="243"/>
      <c r="F100" s="243"/>
      <c r="G100" s="243"/>
      <c r="H100" s="243"/>
      <c r="I100" s="243"/>
      <c r="J100" s="243"/>
      <c r="K100" s="243"/>
    </row>
    <row r="101" spans="1:11" x14ac:dyDescent="0.25">
      <c r="A101" s="243"/>
      <c r="B101" s="243"/>
      <c r="C101" s="243"/>
      <c r="D101" s="243"/>
      <c r="E101" s="243"/>
      <c r="F101" s="243"/>
      <c r="G101" s="243"/>
      <c r="H101" s="243"/>
      <c r="I101" s="243"/>
      <c r="J101" s="243"/>
      <c r="K101" s="243"/>
    </row>
    <row r="102" spans="1:11" x14ac:dyDescent="0.25">
      <c r="A102" s="243"/>
      <c r="B102" s="243"/>
      <c r="C102" s="243"/>
      <c r="D102" s="243"/>
      <c r="E102" s="243"/>
      <c r="F102" s="243"/>
      <c r="G102" s="243"/>
      <c r="H102" s="243"/>
      <c r="I102" s="243"/>
      <c r="J102" s="243"/>
      <c r="K102" s="243"/>
    </row>
    <row r="103" spans="1:11" x14ac:dyDescent="0.25">
      <c r="A103" s="243"/>
      <c r="B103" s="243"/>
      <c r="C103" s="243"/>
      <c r="D103" s="243"/>
      <c r="E103" s="243"/>
      <c r="F103" s="243"/>
      <c r="G103" s="243"/>
      <c r="H103" s="243"/>
      <c r="I103" s="243"/>
      <c r="J103" s="243"/>
      <c r="K103" s="243"/>
    </row>
    <row r="104" spans="1:11" x14ac:dyDescent="0.25">
      <c r="A104" s="243"/>
      <c r="B104" s="243"/>
      <c r="C104" s="243"/>
      <c r="D104" s="243"/>
      <c r="E104" s="243"/>
      <c r="F104" s="243"/>
      <c r="G104" s="243"/>
      <c r="H104" s="243"/>
      <c r="I104" s="243"/>
      <c r="J104" s="243"/>
      <c r="K104" s="243"/>
    </row>
    <row r="105" spans="1:11" x14ac:dyDescent="0.25">
      <c r="A105" s="213"/>
      <c r="B105" s="213"/>
      <c r="C105" s="213"/>
      <c r="D105" s="213"/>
      <c r="E105" s="213"/>
      <c r="F105" s="213"/>
      <c r="G105" s="213"/>
      <c r="H105" s="213"/>
      <c r="I105" s="213"/>
      <c r="J105" s="213"/>
      <c r="K105" s="213"/>
    </row>
    <row r="106" spans="1:11" x14ac:dyDescent="0.25">
      <c r="A106" s="213"/>
      <c r="B106" s="213"/>
      <c r="C106" s="213"/>
      <c r="D106" s="213"/>
      <c r="E106" s="213"/>
      <c r="F106" s="213"/>
      <c r="G106" s="213"/>
      <c r="H106" s="213"/>
      <c r="I106" s="213"/>
      <c r="J106" s="213"/>
      <c r="K106" s="213"/>
    </row>
    <row r="107" spans="1:11" x14ac:dyDescent="0.25">
      <c r="A107" s="213"/>
      <c r="B107" s="213"/>
      <c r="C107" s="213"/>
      <c r="D107" s="213"/>
      <c r="E107" s="213"/>
      <c r="F107" s="213"/>
      <c r="G107" s="213"/>
      <c r="H107" s="213"/>
      <c r="I107" s="213"/>
      <c r="J107" s="213"/>
      <c r="K107" s="213"/>
    </row>
    <row r="108" spans="1:11" x14ac:dyDescent="0.25">
      <c r="A108" s="213"/>
      <c r="B108" s="213"/>
      <c r="C108" s="213"/>
      <c r="D108" s="213"/>
      <c r="E108" s="213"/>
      <c r="F108" s="213"/>
      <c r="G108" s="213"/>
      <c r="H108" s="213"/>
      <c r="I108" s="213"/>
      <c r="J108" s="213"/>
      <c r="K108" s="213"/>
    </row>
    <row r="109" spans="1:11" x14ac:dyDescent="0.25">
      <c r="A109" s="213"/>
      <c r="B109" s="213"/>
      <c r="C109" s="213"/>
      <c r="D109" s="213"/>
      <c r="E109" s="213"/>
      <c r="F109" s="213"/>
      <c r="G109" s="213"/>
      <c r="H109" s="213"/>
      <c r="I109" s="213"/>
      <c r="J109" s="213"/>
      <c r="K109" s="213"/>
    </row>
    <row r="110" spans="1:11" x14ac:dyDescent="0.25">
      <c r="A110" s="213"/>
      <c r="B110" s="213"/>
      <c r="C110" s="213"/>
      <c r="D110" s="213"/>
      <c r="E110" s="213"/>
      <c r="F110" s="213"/>
      <c r="G110" s="213"/>
      <c r="H110" s="213"/>
      <c r="I110" s="213"/>
      <c r="J110" s="213"/>
      <c r="K110" s="213"/>
    </row>
    <row r="111" spans="1:11" x14ac:dyDescent="0.25">
      <c r="A111" s="213"/>
      <c r="B111" s="213"/>
      <c r="C111" s="213"/>
      <c r="D111" s="213"/>
      <c r="E111" s="213"/>
      <c r="F111" s="213"/>
      <c r="G111" s="213"/>
      <c r="H111" s="213"/>
      <c r="I111" s="213"/>
      <c r="J111" s="213"/>
      <c r="K111" s="213"/>
    </row>
    <row r="112" spans="1:11" x14ac:dyDescent="0.25">
      <c r="A112" s="213"/>
      <c r="B112" s="213"/>
      <c r="C112" s="213"/>
      <c r="D112" s="213"/>
      <c r="E112" s="213"/>
      <c r="F112" s="213"/>
      <c r="G112" s="213"/>
      <c r="H112" s="213"/>
      <c r="I112" s="213"/>
      <c r="J112" s="213"/>
      <c r="K112" s="213"/>
    </row>
    <row r="113" spans="1:11" x14ac:dyDescent="0.25">
      <c r="A113" s="213"/>
      <c r="B113" s="213"/>
      <c r="C113" s="213"/>
      <c r="D113" s="213"/>
      <c r="E113" s="213"/>
      <c r="F113" s="213"/>
      <c r="G113" s="213"/>
      <c r="H113" s="213"/>
      <c r="I113" s="213"/>
      <c r="J113" s="213"/>
      <c r="K113" s="213"/>
    </row>
    <row r="114" spans="1:11" x14ac:dyDescent="0.25">
      <c r="A114" s="213"/>
      <c r="B114" s="213"/>
      <c r="C114" s="213"/>
      <c r="D114" s="213"/>
      <c r="E114" s="213"/>
      <c r="F114" s="213"/>
      <c r="G114" s="213"/>
      <c r="H114" s="213"/>
      <c r="I114" s="213"/>
      <c r="J114" s="213"/>
      <c r="K114" s="213"/>
    </row>
    <row r="115" spans="1:11" x14ac:dyDescent="0.25">
      <c r="A115" s="213"/>
      <c r="B115" s="213"/>
      <c r="C115" s="213"/>
      <c r="D115" s="213"/>
      <c r="E115" s="213"/>
      <c r="F115" s="213"/>
      <c r="G115" s="213"/>
      <c r="H115" s="213"/>
      <c r="I115" s="213"/>
      <c r="J115" s="213"/>
      <c r="K115" s="213"/>
    </row>
    <row r="116" spans="1:11" x14ac:dyDescent="0.25">
      <c r="A116" s="213"/>
      <c r="B116" s="213"/>
      <c r="C116" s="213"/>
      <c r="D116" s="213"/>
      <c r="E116" s="213"/>
      <c r="F116" s="213"/>
      <c r="G116" s="213"/>
      <c r="H116" s="213"/>
      <c r="I116" s="213"/>
      <c r="J116" s="213"/>
      <c r="K116" s="213"/>
    </row>
    <row r="117" spans="1:11" x14ac:dyDescent="0.25">
      <c r="A117" s="213"/>
      <c r="B117" s="213"/>
      <c r="C117" s="213"/>
      <c r="D117" s="213"/>
      <c r="E117" s="213"/>
      <c r="F117" s="213"/>
      <c r="G117" s="213"/>
      <c r="H117" s="213"/>
      <c r="I117" s="213"/>
      <c r="J117" s="213"/>
      <c r="K117" s="213"/>
    </row>
  </sheetData>
  <mergeCells count="2">
    <mergeCell ref="A1:K1"/>
    <mergeCell ref="A73:B73"/>
  </mergeCells>
  <pageMargins left="0.7" right="0.7" top="0.75" bottom="0.75" header="0.3" footer="0.3"/>
  <pageSetup paperSize="9" scale="53" orientation="portrait" r:id="rId1"/>
  <rowBreaks count="1" manualBreakCount="1">
    <brk id="92" max="11" man="1"/>
  </rowBreaks>
  <colBreaks count="1" manualBreakCount="1">
    <brk id="11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18"/>
  <sheetViews>
    <sheetView showZeros="0" zoomScaleNormal="100" workbookViewId="0">
      <selection sqref="A1:K1"/>
    </sheetView>
  </sheetViews>
  <sheetFormatPr defaultColWidth="9.140625" defaultRowHeight="15" outlineLevelRow="1" x14ac:dyDescent="0.25"/>
  <cols>
    <col min="1" max="1" width="26" style="209" customWidth="1"/>
    <col min="2" max="2" width="16" style="209" customWidth="1"/>
    <col min="3" max="3" width="8.28515625" style="209" customWidth="1"/>
    <col min="4" max="4" width="4.7109375" style="209" customWidth="1"/>
    <col min="5" max="12" width="9.7109375" style="209" customWidth="1"/>
    <col min="13" max="16384" width="9.140625" style="209"/>
  </cols>
  <sheetData>
    <row r="1" spans="1:14" ht="21" x14ac:dyDescent="0.35">
      <c r="A1" s="314" t="s">
        <v>243</v>
      </c>
      <c r="B1" s="314"/>
      <c r="C1" s="314"/>
      <c r="D1" s="314"/>
      <c r="E1" s="314"/>
      <c r="F1" s="314"/>
      <c r="G1" s="314"/>
      <c r="H1" s="314"/>
      <c r="I1" s="314"/>
      <c r="J1" s="314"/>
      <c r="K1" s="314"/>
      <c r="L1" s="314"/>
    </row>
    <row r="2" spans="1:14" ht="15.95" x14ac:dyDescent="0.5">
      <c r="A2" s="218" t="s">
        <v>0</v>
      </c>
      <c r="B2" s="219"/>
      <c r="C2" s="219"/>
      <c r="D2" s="219"/>
      <c r="E2" s="213"/>
      <c r="F2" s="213"/>
      <c r="G2" s="213"/>
      <c r="H2" s="213"/>
      <c r="I2" s="213"/>
      <c r="J2" s="213"/>
      <c r="K2" s="213"/>
      <c r="L2" s="213"/>
    </row>
    <row r="3" spans="1:14" ht="15.95" x14ac:dyDescent="0.5">
      <c r="A3" s="99"/>
      <c r="B3" s="99"/>
      <c r="C3" s="100"/>
      <c r="D3" s="101"/>
      <c r="E3" s="102">
        <v>2015</v>
      </c>
      <c r="F3" s="102">
        <v>2014</v>
      </c>
      <c r="G3" s="102">
        <v>2015</v>
      </c>
      <c r="H3" s="102">
        <v>2014</v>
      </c>
      <c r="I3" s="102">
        <v>2013</v>
      </c>
      <c r="J3" s="102">
        <v>2013</v>
      </c>
      <c r="K3" s="102">
        <v>2012</v>
      </c>
      <c r="L3" s="102">
        <v>2011</v>
      </c>
      <c r="N3" s="268"/>
    </row>
    <row r="4" spans="1:14" ht="15.95" x14ac:dyDescent="0.5">
      <c r="A4" s="103"/>
      <c r="B4" s="103"/>
      <c r="C4" s="100"/>
      <c r="D4" s="101"/>
      <c r="E4" s="102" t="s">
        <v>201</v>
      </c>
      <c r="F4" s="102" t="s">
        <v>201</v>
      </c>
      <c r="G4" s="102">
        <v>0</v>
      </c>
      <c r="H4" s="102"/>
      <c r="I4" s="102"/>
      <c r="J4" s="102"/>
      <c r="K4" s="102"/>
      <c r="L4" s="102"/>
      <c r="N4" s="210"/>
    </row>
    <row r="5" spans="1:14" ht="15.95" x14ac:dyDescent="0.5">
      <c r="A5" s="100" t="s">
        <v>1</v>
      </c>
      <c r="B5" s="103"/>
      <c r="C5" s="100"/>
      <c r="D5" s="100" t="s">
        <v>202</v>
      </c>
      <c r="E5" s="104"/>
      <c r="F5" s="104" t="s">
        <v>56</v>
      </c>
      <c r="G5" s="104">
        <v>0</v>
      </c>
      <c r="H5" s="104" t="s">
        <v>56</v>
      </c>
      <c r="I5" s="104" t="s">
        <v>224</v>
      </c>
      <c r="J5" s="104"/>
      <c r="K5" s="104"/>
      <c r="L5" s="104" t="s">
        <v>241</v>
      </c>
      <c r="N5" s="210"/>
    </row>
    <row r="6" spans="1:14" ht="3.75" customHeight="1" x14ac:dyDescent="0.35">
      <c r="A6" s="97"/>
      <c r="B6" s="97"/>
      <c r="C6" s="97"/>
      <c r="D6" s="97"/>
      <c r="E6" s="97"/>
      <c r="F6" s="97"/>
      <c r="G6" s="97"/>
      <c r="H6" s="97"/>
      <c r="I6" s="97"/>
      <c r="J6" s="97"/>
      <c r="K6" s="97"/>
      <c r="L6" s="97"/>
      <c r="N6" s="210" t="s">
        <v>225</v>
      </c>
    </row>
    <row r="7" spans="1:14" ht="15.95" x14ac:dyDescent="0.5">
      <c r="A7" s="221" t="s">
        <v>2</v>
      </c>
      <c r="B7" s="222"/>
      <c r="C7" s="222"/>
      <c r="D7" s="222"/>
      <c r="E7" s="112">
        <v>62.210739999999994</v>
      </c>
      <c r="F7" s="44">
        <v>67.453000000000003</v>
      </c>
      <c r="G7" s="112">
        <v>227.41482999999999</v>
      </c>
      <c r="H7" s="44">
        <v>215.07900000000001</v>
      </c>
      <c r="I7" s="44">
        <v>197.36699999999999</v>
      </c>
      <c r="J7" s="44">
        <v>232.72899999999998</v>
      </c>
      <c r="K7" s="44">
        <v>235.482</v>
      </c>
      <c r="L7" s="44">
        <v>232.11799999999999</v>
      </c>
      <c r="N7" s="269"/>
    </row>
    <row r="8" spans="1:14" ht="15.95" x14ac:dyDescent="0.5">
      <c r="A8" s="221" t="s">
        <v>3</v>
      </c>
      <c r="B8" s="94"/>
      <c r="C8" s="94"/>
      <c r="D8" s="94"/>
      <c r="E8" s="113">
        <v>-52.338180000000001</v>
      </c>
      <c r="F8" s="48">
        <v>-51.038000000000011</v>
      </c>
      <c r="G8" s="113">
        <v>-207.04474000000002</v>
      </c>
      <c r="H8" s="48">
        <v>-184.905</v>
      </c>
      <c r="I8" s="48">
        <v>-174.89699999999999</v>
      </c>
      <c r="J8" s="48">
        <v>-207.41</v>
      </c>
      <c r="K8" s="48">
        <v>-211.92</v>
      </c>
      <c r="L8" s="48">
        <v>-223.64900000000003</v>
      </c>
    </row>
    <row r="9" spans="1:14" ht="15.95" x14ac:dyDescent="0.5">
      <c r="A9" s="221" t="s">
        <v>4</v>
      </c>
      <c r="B9" s="94"/>
      <c r="C9" s="94"/>
      <c r="D9" s="94"/>
      <c r="E9" s="113">
        <v>-0.35632999999999987</v>
      </c>
      <c r="F9" s="48">
        <v>2.4980000000000007</v>
      </c>
      <c r="G9" s="113">
        <v>3.4373</v>
      </c>
      <c r="H9" s="48">
        <v>8.7259999999999991</v>
      </c>
      <c r="I9" s="48">
        <v>6.61</v>
      </c>
      <c r="J9" s="48">
        <v>7.2600000000000007</v>
      </c>
      <c r="K9" s="48">
        <v>7.81</v>
      </c>
      <c r="L9" s="48">
        <v>13.141999999999999</v>
      </c>
    </row>
    <row r="10" spans="1:14" ht="15.95" x14ac:dyDescent="0.5">
      <c r="A10" s="221" t="s">
        <v>5</v>
      </c>
      <c r="B10" s="94"/>
      <c r="C10" s="94"/>
      <c r="D10" s="94"/>
      <c r="E10" s="113">
        <v>0</v>
      </c>
      <c r="F10" s="48">
        <v>0</v>
      </c>
      <c r="G10" s="113">
        <v>0</v>
      </c>
      <c r="H10" s="48">
        <v>0</v>
      </c>
      <c r="I10" s="48">
        <v>0</v>
      </c>
      <c r="J10" s="48">
        <v>0</v>
      </c>
      <c r="K10" s="48">
        <v>0</v>
      </c>
      <c r="L10" s="48">
        <v>0</v>
      </c>
    </row>
    <row r="11" spans="1:14" ht="15.95" x14ac:dyDescent="0.5">
      <c r="A11" s="223" t="s">
        <v>6</v>
      </c>
      <c r="B11" s="98"/>
      <c r="C11" s="98"/>
      <c r="D11" s="98"/>
      <c r="E11" s="114">
        <v>0</v>
      </c>
      <c r="F11" s="52">
        <v>0</v>
      </c>
      <c r="G11" s="114">
        <v>-0.88861999999999997</v>
      </c>
      <c r="H11" s="52">
        <v>0</v>
      </c>
      <c r="I11" s="52">
        <v>0</v>
      </c>
      <c r="J11" s="52">
        <v>0</v>
      </c>
      <c r="K11" s="52">
        <v>0</v>
      </c>
      <c r="L11" s="52">
        <v>0</v>
      </c>
    </row>
    <row r="12" spans="1:14" x14ac:dyDescent="0.35">
      <c r="A12" s="224" t="s">
        <v>7</v>
      </c>
      <c r="B12" s="224"/>
      <c r="C12" s="224"/>
      <c r="D12" s="224"/>
      <c r="E12" s="112">
        <f t="shared" ref="E12:L12" si="0">SUM(E7:E11)</f>
        <v>9.5162299999999931</v>
      </c>
      <c r="F12" s="44">
        <f t="shared" si="0"/>
        <v>18.912999999999993</v>
      </c>
      <c r="G12" s="112">
        <f t="shared" si="0"/>
        <v>22.918769999999977</v>
      </c>
      <c r="H12" s="44">
        <f t="shared" si="0"/>
        <v>38.900000000000006</v>
      </c>
      <c r="I12" s="45">
        <f t="shared" si="0"/>
        <v>29.08</v>
      </c>
      <c r="J12" s="45">
        <f t="shared" si="0"/>
        <v>32.578999999999986</v>
      </c>
      <c r="K12" s="45">
        <f t="shared" si="0"/>
        <v>31.372000000000011</v>
      </c>
      <c r="L12" s="45">
        <f t="shared" si="0"/>
        <v>21.610999999999965</v>
      </c>
    </row>
    <row r="13" spans="1:14" ht="15.95" x14ac:dyDescent="0.5">
      <c r="A13" s="223" t="s">
        <v>132</v>
      </c>
      <c r="B13" s="98"/>
      <c r="C13" s="98"/>
      <c r="D13" s="98"/>
      <c r="E13" s="114">
        <v>-3.7867999999999991</v>
      </c>
      <c r="F13" s="52">
        <v>-1.9609999999999999</v>
      </c>
      <c r="G13" s="114">
        <v>-14.91976</v>
      </c>
      <c r="H13" s="52">
        <v>-7.3669999999999991</v>
      </c>
      <c r="I13" s="52">
        <v>-7.6310000000000002</v>
      </c>
      <c r="J13" s="52">
        <v>-9.3789999999999996</v>
      </c>
      <c r="K13" s="52">
        <v>-7.899</v>
      </c>
      <c r="L13" s="52">
        <v>-6.8040000000000003</v>
      </c>
    </row>
    <row r="14" spans="1:14" x14ac:dyDescent="0.35">
      <c r="A14" s="224" t="s">
        <v>8</v>
      </c>
      <c r="B14" s="224"/>
      <c r="C14" s="224"/>
      <c r="D14" s="224"/>
      <c r="E14" s="112">
        <f t="shared" ref="E14:L14" si="1">SUM(E12:E13)</f>
        <v>5.7294299999999936</v>
      </c>
      <c r="F14" s="44">
        <f t="shared" si="1"/>
        <v>16.951999999999995</v>
      </c>
      <c r="G14" s="112">
        <f t="shared" si="1"/>
        <v>7.9990099999999771</v>
      </c>
      <c r="H14" s="44">
        <f t="shared" si="1"/>
        <v>31.533000000000008</v>
      </c>
      <c r="I14" s="45">
        <f t="shared" si="1"/>
        <v>21.448999999999998</v>
      </c>
      <c r="J14" s="45">
        <f t="shared" si="1"/>
        <v>23.199999999999989</v>
      </c>
      <c r="K14" s="45">
        <f t="shared" si="1"/>
        <v>23.47300000000001</v>
      </c>
      <c r="L14" s="45">
        <f t="shared" si="1"/>
        <v>14.806999999999965</v>
      </c>
    </row>
    <row r="15" spans="1:14" ht="16.5" x14ac:dyDescent="0.35">
      <c r="A15" s="221" t="s">
        <v>9</v>
      </c>
      <c r="B15" s="225"/>
      <c r="C15" s="225"/>
      <c r="D15" s="225"/>
      <c r="E15" s="113">
        <v>0</v>
      </c>
      <c r="F15" s="48">
        <v>0</v>
      </c>
      <c r="G15" s="113">
        <v>0</v>
      </c>
      <c r="H15" s="48">
        <v>0</v>
      </c>
      <c r="I15" s="48">
        <v>-0.73299999999999998</v>
      </c>
      <c r="J15" s="48">
        <v>-0.73299999999999998</v>
      </c>
      <c r="K15" s="48">
        <v>-0.77800000000000002</v>
      </c>
      <c r="L15" s="48">
        <v>-0.72599999999999998</v>
      </c>
    </row>
    <row r="16" spans="1:14" ht="16.5" x14ac:dyDescent="0.35">
      <c r="A16" s="223" t="s">
        <v>10</v>
      </c>
      <c r="B16" s="98"/>
      <c r="C16" s="98"/>
      <c r="D16" s="98"/>
      <c r="E16" s="114">
        <v>0</v>
      </c>
      <c r="F16" s="52">
        <v>0</v>
      </c>
      <c r="G16" s="114">
        <v>0</v>
      </c>
      <c r="H16" s="52">
        <v>0</v>
      </c>
      <c r="I16" s="52">
        <v>0</v>
      </c>
      <c r="J16" s="52">
        <v>0</v>
      </c>
      <c r="K16" s="52">
        <v>0</v>
      </c>
      <c r="L16" s="52">
        <v>0</v>
      </c>
    </row>
    <row r="17" spans="1:12" ht="15.75" x14ac:dyDescent="0.25">
      <c r="A17" s="224" t="s">
        <v>11</v>
      </c>
      <c r="B17" s="224"/>
      <c r="C17" s="224"/>
      <c r="D17" s="224"/>
      <c r="E17" s="112">
        <f t="shared" ref="E17:L17" si="2">SUM(E14:E16)</f>
        <v>5.7294299999999936</v>
      </c>
      <c r="F17" s="44">
        <f t="shared" si="2"/>
        <v>16.951999999999995</v>
      </c>
      <c r="G17" s="112">
        <f t="shared" si="2"/>
        <v>7.9990099999999771</v>
      </c>
      <c r="H17" s="44">
        <f t="shared" si="2"/>
        <v>31.533000000000008</v>
      </c>
      <c r="I17" s="45">
        <f t="shared" si="2"/>
        <v>20.715999999999998</v>
      </c>
      <c r="J17" s="45">
        <f t="shared" si="2"/>
        <v>22.466999999999988</v>
      </c>
      <c r="K17" s="45">
        <f t="shared" si="2"/>
        <v>22.695000000000011</v>
      </c>
      <c r="L17" s="45">
        <f t="shared" si="2"/>
        <v>14.080999999999964</v>
      </c>
    </row>
    <row r="18" spans="1:12" ht="16.5" x14ac:dyDescent="0.35">
      <c r="A18" s="221" t="s">
        <v>12</v>
      </c>
      <c r="B18" s="94"/>
      <c r="C18" s="94"/>
      <c r="D18" s="94"/>
      <c r="E18" s="113">
        <v>1.91906</v>
      </c>
      <c r="F18" s="48">
        <v>5.7999999999999996E-2</v>
      </c>
      <c r="G18" s="113">
        <v>2.6779000000000002</v>
      </c>
      <c r="H18" s="48">
        <v>1E-3</v>
      </c>
      <c r="I18" s="48">
        <v>1.5249999999999999</v>
      </c>
      <c r="J18" s="48">
        <v>1.5259999999999998</v>
      </c>
      <c r="K18" s="48">
        <v>4.5039999999999996</v>
      </c>
      <c r="L18" s="48">
        <v>0.45700000000000002</v>
      </c>
    </row>
    <row r="19" spans="1:12" ht="16.5" x14ac:dyDescent="0.35">
      <c r="A19" s="223" t="s">
        <v>13</v>
      </c>
      <c r="B19" s="98"/>
      <c r="C19" s="98"/>
      <c r="D19" s="98"/>
      <c r="E19" s="114">
        <v>-0.47606000000000015</v>
      </c>
      <c r="F19" s="52">
        <v>-6.2830000000000004</v>
      </c>
      <c r="G19" s="114">
        <v>-7.3053800000000004</v>
      </c>
      <c r="H19" s="52">
        <v>-16.214999999999996</v>
      </c>
      <c r="I19" s="52">
        <v>-13.281000000000001</v>
      </c>
      <c r="J19" s="52">
        <v>-13.242000000000001</v>
      </c>
      <c r="K19" s="52">
        <v>-13.288</v>
      </c>
      <c r="L19" s="52">
        <v>-14.542</v>
      </c>
    </row>
    <row r="20" spans="1:12" ht="15.75" x14ac:dyDescent="0.25">
      <c r="A20" s="224" t="s">
        <v>14</v>
      </c>
      <c r="B20" s="224"/>
      <c r="C20" s="224"/>
      <c r="D20" s="224"/>
      <c r="E20" s="112">
        <f t="shared" ref="E20:L20" si="3">SUM(E17:E19)</f>
        <v>7.1724299999999932</v>
      </c>
      <c r="F20" s="44">
        <f t="shared" si="3"/>
        <v>10.726999999999993</v>
      </c>
      <c r="G20" s="112">
        <f t="shared" si="3"/>
        <v>3.3715299999999777</v>
      </c>
      <c r="H20" s="44">
        <f t="shared" si="3"/>
        <v>15.319000000000013</v>
      </c>
      <c r="I20" s="45">
        <f t="shared" si="3"/>
        <v>8.9599999999999955</v>
      </c>
      <c r="J20" s="45">
        <f t="shared" si="3"/>
        <v>10.750999999999987</v>
      </c>
      <c r="K20" s="45">
        <f t="shared" si="3"/>
        <v>13.911000000000012</v>
      </c>
      <c r="L20" s="45">
        <f t="shared" si="3"/>
        <v>-4.0000000000350866E-3</v>
      </c>
    </row>
    <row r="21" spans="1:12" ht="16.5" x14ac:dyDescent="0.35">
      <c r="A21" s="221" t="s">
        <v>15</v>
      </c>
      <c r="B21" s="94"/>
      <c r="C21" s="94"/>
      <c r="D21" s="94"/>
      <c r="E21" s="113">
        <v>-10.759589999999999</v>
      </c>
      <c r="F21" s="48">
        <v>14.964</v>
      </c>
      <c r="G21" s="113">
        <v>-11.540800000000001</v>
      </c>
      <c r="H21" s="48">
        <v>1.9620000000000002</v>
      </c>
      <c r="I21" s="48">
        <v>-16.21</v>
      </c>
      <c r="J21" s="48">
        <v>-16.240000000000002</v>
      </c>
      <c r="K21" s="48">
        <v>-4.8979999999999997</v>
      </c>
      <c r="L21" s="48">
        <v>0.3230000000000004</v>
      </c>
    </row>
    <row r="22" spans="1:12" ht="16.5" x14ac:dyDescent="0.35">
      <c r="A22" s="223" t="s">
        <v>16</v>
      </c>
      <c r="B22" s="226"/>
      <c r="C22" s="226"/>
      <c r="D22" s="226"/>
      <c r="E22" s="114">
        <v>0</v>
      </c>
      <c r="F22" s="52">
        <v>0</v>
      </c>
      <c r="G22" s="114">
        <v>0</v>
      </c>
      <c r="H22" s="52">
        <v>-5.5229999999999997</v>
      </c>
      <c r="I22" s="52">
        <v>-19.684000000000001</v>
      </c>
      <c r="J22" s="52">
        <v>-21.445</v>
      </c>
      <c r="K22" s="52">
        <v>0</v>
      </c>
      <c r="L22" s="52">
        <v>-17.379000000000001</v>
      </c>
    </row>
    <row r="23" spans="1:12" ht="16.5" x14ac:dyDescent="0.35">
      <c r="A23" s="227" t="s">
        <v>262</v>
      </c>
      <c r="B23" s="228"/>
      <c r="C23" s="228"/>
      <c r="D23" s="228"/>
      <c r="E23" s="112">
        <f t="shared" ref="E23:L23" si="4">SUM(E20:E22)</f>
        <v>-3.5871600000000061</v>
      </c>
      <c r="F23" s="44">
        <f t="shared" si="4"/>
        <v>25.690999999999995</v>
      </c>
      <c r="G23" s="112">
        <f t="shared" si="4"/>
        <v>-8.1692700000000222</v>
      </c>
      <c r="H23" s="44">
        <f t="shared" si="4"/>
        <v>11.758000000000013</v>
      </c>
      <c r="I23" s="45">
        <f t="shared" si="4"/>
        <v>-26.934000000000005</v>
      </c>
      <c r="J23" s="45">
        <f t="shared" si="4"/>
        <v>-26.934000000000015</v>
      </c>
      <c r="K23" s="45">
        <f t="shared" si="4"/>
        <v>9.0130000000000123</v>
      </c>
      <c r="L23" s="45">
        <f t="shared" si="4"/>
        <v>-17.060000000000038</v>
      </c>
    </row>
    <row r="24" spans="1:12" ht="16.5" x14ac:dyDescent="0.35">
      <c r="A24" s="221" t="s">
        <v>279</v>
      </c>
      <c r="B24" s="94"/>
      <c r="C24" s="94"/>
      <c r="D24" s="94"/>
      <c r="E24" s="113">
        <v>-3.5871599999999901</v>
      </c>
      <c r="F24" s="48">
        <v>25.690999999999995</v>
      </c>
      <c r="G24" s="113">
        <v>-8.1692700000000098</v>
      </c>
      <c r="H24" s="48">
        <v>11.757999999999996</v>
      </c>
      <c r="I24" s="48">
        <v>-26.934000000000001</v>
      </c>
      <c r="J24" s="48">
        <v>-26.934000000000015</v>
      </c>
      <c r="K24" s="48">
        <v>9.0130000000000052</v>
      </c>
      <c r="L24" s="48">
        <v>-17.059999999999974</v>
      </c>
    </row>
    <row r="25" spans="1:12" ht="16.5" x14ac:dyDescent="0.35">
      <c r="A25" s="221" t="s">
        <v>274</v>
      </c>
      <c r="B25" s="94"/>
      <c r="C25" s="94"/>
      <c r="D25" s="94"/>
      <c r="E25" s="113">
        <v>0</v>
      </c>
      <c r="F25" s="48">
        <v>0</v>
      </c>
      <c r="G25" s="113">
        <v>0</v>
      </c>
      <c r="H25" s="48">
        <v>0</v>
      </c>
      <c r="I25" s="48">
        <v>0</v>
      </c>
      <c r="J25" s="48">
        <v>0</v>
      </c>
      <c r="K25" s="48">
        <v>0</v>
      </c>
      <c r="L25" s="48">
        <v>0</v>
      </c>
    </row>
    <row r="26" spans="1:12" ht="16.5" x14ac:dyDescent="0.35">
      <c r="A26" s="259"/>
      <c r="B26" s="259"/>
      <c r="C26" s="259"/>
      <c r="D26" s="259"/>
      <c r="E26" s="260"/>
      <c r="F26" s="261"/>
      <c r="G26" s="260"/>
      <c r="H26" s="261"/>
      <c r="I26" s="261"/>
      <c r="J26" s="261"/>
      <c r="K26" s="261"/>
      <c r="L26" s="261"/>
    </row>
    <row r="27" spans="1:12" ht="16.5" x14ac:dyDescent="0.35">
      <c r="A27" s="257" t="s">
        <v>148</v>
      </c>
      <c r="B27" s="94"/>
      <c r="C27" s="94"/>
      <c r="D27" s="94"/>
      <c r="E27" s="113">
        <v>-0.129</v>
      </c>
      <c r="F27" s="48">
        <v>0</v>
      </c>
      <c r="G27" s="113">
        <v>-1.806</v>
      </c>
      <c r="H27" s="48">
        <v>0</v>
      </c>
      <c r="I27" s="48">
        <v>-3.2559999999999998</v>
      </c>
      <c r="J27" s="48">
        <v>-3.2559999999999998</v>
      </c>
      <c r="K27" s="48">
        <v>0</v>
      </c>
      <c r="L27" s="48">
        <v>-1.212</v>
      </c>
    </row>
    <row r="28" spans="1:12" ht="16.5" x14ac:dyDescent="0.35">
      <c r="A28" s="258" t="s">
        <v>273</v>
      </c>
      <c r="B28" s="259"/>
      <c r="C28" s="259"/>
      <c r="D28" s="259"/>
      <c r="E28" s="276">
        <f t="shared" ref="E28:L28" si="5">E14-E27</f>
        <v>5.8584299999999931</v>
      </c>
      <c r="F28" s="277">
        <f t="shared" si="5"/>
        <v>16.951999999999995</v>
      </c>
      <c r="G28" s="276">
        <f t="shared" si="5"/>
        <v>9.805009999999978</v>
      </c>
      <c r="H28" s="277">
        <f t="shared" si="5"/>
        <v>31.533000000000008</v>
      </c>
      <c r="I28" s="277">
        <f t="shared" si="5"/>
        <v>24.704999999999998</v>
      </c>
      <c r="J28" s="277">
        <f t="shared" si="5"/>
        <v>26.455999999999989</v>
      </c>
      <c r="K28" s="277">
        <f t="shared" si="5"/>
        <v>23.47300000000001</v>
      </c>
      <c r="L28" s="277">
        <f t="shared" si="5"/>
        <v>16.018999999999966</v>
      </c>
    </row>
    <row r="29" spans="1:12" ht="16.5" x14ac:dyDescent="0.35">
      <c r="A29" s="221"/>
      <c r="B29" s="94"/>
      <c r="C29" s="94"/>
      <c r="D29" s="94"/>
      <c r="E29" s="49"/>
      <c r="F29" s="49"/>
      <c r="G29" s="49"/>
      <c r="H29" s="49"/>
      <c r="I29" s="49"/>
      <c r="J29" s="49"/>
      <c r="K29" s="49"/>
      <c r="L29" s="49"/>
    </row>
    <row r="30" spans="1:12" ht="16.5" x14ac:dyDescent="0.35">
      <c r="A30" s="99"/>
      <c r="B30" s="99"/>
      <c r="C30" s="100"/>
      <c r="D30" s="101"/>
      <c r="E30" s="102">
        <v>2015</v>
      </c>
      <c r="F30" s="102">
        <v>2014</v>
      </c>
      <c r="G30" s="102">
        <v>2015</v>
      </c>
      <c r="H30" s="102">
        <v>2014</v>
      </c>
      <c r="I30" s="102">
        <v>2013</v>
      </c>
      <c r="J30" s="102">
        <v>2013</v>
      </c>
      <c r="K30" s="102">
        <v>2012</v>
      </c>
      <c r="L30" s="102">
        <v>2011</v>
      </c>
    </row>
    <row r="31" spans="1:12" ht="16.5" x14ac:dyDescent="0.35">
      <c r="A31" s="103"/>
      <c r="B31" s="103"/>
      <c r="C31" s="100"/>
      <c r="D31" s="101"/>
      <c r="E31" s="105" t="s">
        <v>201</v>
      </c>
      <c r="F31" s="105" t="s">
        <v>201</v>
      </c>
      <c r="G31" s="105">
        <v>0</v>
      </c>
      <c r="H31" s="105"/>
      <c r="I31" s="105"/>
      <c r="J31" s="105"/>
      <c r="K31" s="105"/>
      <c r="L31" s="105"/>
    </row>
    <row r="32" spans="1:12" ht="16.5" x14ac:dyDescent="0.35">
      <c r="A32" s="100" t="s">
        <v>259</v>
      </c>
      <c r="B32" s="106"/>
      <c r="C32" s="100"/>
      <c r="D32" s="100"/>
      <c r="E32" s="107"/>
      <c r="F32" s="107"/>
      <c r="G32" s="107"/>
      <c r="H32" s="107"/>
      <c r="I32" s="107"/>
      <c r="J32" s="107"/>
      <c r="K32" s="107"/>
      <c r="L32" s="107"/>
    </row>
    <row r="33" spans="1:12" ht="3" customHeight="1" x14ac:dyDescent="0.35">
      <c r="A33" s="221"/>
      <c r="B33" s="97"/>
      <c r="C33" s="97"/>
      <c r="D33" s="97"/>
      <c r="E33" s="95"/>
      <c r="F33" s="95"/>
      <c r="G33" s="95"/>
      <c r="H33" s="95"/>
      <c r="I33" s="95"/>
      <c r="J33" s="95"/>
      <c r="K33" s="95"/>
      <c r="L33" s="95"/>
    </row>
    <row r="34" spans="1:12" ht="15" customHeight="1" x14ac:dyDescent="0.35">
      <c r="A34" s="221" t="s">
        <v>17</v>
      </c>
      <c r="B34" s="229"/>
      <c r="C34" s="229"/>
      <c r="D34" s="229"/>
      <c r="E34" s="113"/>
      <c r="F34" s="48"/>
      <c r="G34" s="113">
        <v>298.70800000000003</v>
      </c>
      <c r="H34" s="48">
        <v>305.87599999999998</v>
      </c>
      <c r="I34" s="48">
        <v>0</v>
      </c>
      <c r="J34" s="48">
        <v>306.24</v>
      </c>
      <c r="K34" s="48">
        <v>299.22500000000002</v>
      </c>
      <c r="L34" s="48">
        <v>306.67700000000002</v>
      </c>
    </row>
    <row r="35" spans="1:12" ht="15" customHeight="1" x14ac:dyDescent="0.35">
      <c r="A35" s="221" t="s">
        <v>18</v>
      </c>
      <c r="B35" s="222"/>
      <c r="C35" s="222"/>
      <c r="D35" s="222"/>
      <c r="E35" s="113"/>
      <c r="F35" s="48"/>
      <c r="G35" s="113">
        <v>102.79349999999999</v>
      </c>
      <c r="H35" s="48">
        <v>108.20400000000001</v>
      </c>
      <c r="I35" s="48">
        <v>0</v>
      </c>
      <c r="J35" s="48">
        <v>96.19</v>
      </c>
      <c r="K35" s="48">
        <v>97.88</v>
      </c>
      <c r="L35" s="48">
        <v>79.673000000000002</v>
      </c>
    </row>
    <row r="36" spans="1:12" ht="15" customHeight="1" x14ac:dyDescent="0.35">
      <c r="A36" s="221" t="s">
        <v>272</v>
      </c>
      <c r="B36" s="222"/>
      <c r="C36" s="222"/>
      <c r="D36" s="222"/>
      <c r="E36" s="113"/>
      <c r="F36" s="48"/>
      <c r="G36" s="113">
        <v>7.718</v>
      </c>
      <c r="H36" s="48">
        <v>7.5399999999999991</v>
      </c>
      <c r="I36" s="48">
        <v>0</v>
      </c>
      <c r="J36" s="48">
        <v>10.295999999999999</v>
      </c>
      <c r="K36" s="48">
        <v>6.9720000000000004</v>
      </c>
      <c r="L36" s="48">
        <v>9.2830000000000013</v>
      </c>
    </row>
    <row r="37" spans="1:12" ht="15" customHeight="1" x14ac:dyDescent="0.35">
      <c r="A37" s="221" t="s">
        <v>19</v>
      </c>
      <c r="B37" s="222"/>
      <c r="C37" s="222"/>
      <c r="D37" s="222"/>
      <c r="E37" s="113"/>
      <c r="F37" s="48"/>
      <c r="G37" s="113">
        <v>0.26826</v>
      </c>
      <c r="H37" s="48">
        <v>0.26600000000000001</v>
      </c>
      <c r="I37" s="48">
        <v>0</v>
      </c>
      <c r="J37" s="48">
        <v>0.26100000000000001</v>
      </c>
      <c r="K37" s="48">
        <v>0.32900000000000001</v>
      </c>
      <c r="L37" s="48">
        <v>0.316</v>
      </c>
    </row>
    <row r="38" spans="1:12" ht="15" customHeight="1" x14ac:dyDescent="0.35">
      <c r="A38" s="223" t="s">
        <v>20</v>
      </c>
      <c r="B38" s="98"/>
      <c r="C38" s="98"/>
      <c r="D38" s="98"/>
      <c r="E38" s="114"/>
      <c r="F38" s="52"/>
      <c r="G38" s="114">
        <v>41.950220000000002</v>
      </c>
      <c r="H38" s="52">
        <v>56.823999999999998</v>
      </c>
      <c r="I38" s="52">
        <v>0</v>
      </c>
      <c r="J38" s="52">
        <v>52.021000000000001</v>
      </c>
      <c r="K38" s="52">
        <v>67.536000000000001</v>
      </c>
      <c r="L38" s="52">
        <v>73.924000000000007</v>
      </c>
    </row>
    <row r="39" spans="1:12" ht="15" customHeight="1" x14ac:dyDescent="0.35">
      <c r="A39" s="218" t="s">
        <v>21</v>
      </c>
      <c r="B39" s="224"/>
      <c r="C39" s="224"/>
      <c r="D39" s="224"/>
      <c r="E39" s="118"/>
      <c r="F39" s="43"/>
      <c r="G39" s="118">
        <f>SUM(G34:G38)</f>
        <v>451.43798000000004</v>
      </c>
      <c r="H39" s="308">
        <f>SUM(H34:H38)</f>
        <v>478.71000000000004</v>
      </c>
      <c r="I39" s="45" t="s">
        <v>67</v>
      </c>
      <c r="J39" s="45">
        <f>SUM(J34:J38)</f>
        <v>465.00800000000004</v>
      </c>
      <c r="K39" s="45">
        <f>SUM(K34:K38)</f>
        <v>471.94200000000001</v>
      </c>
      <c r="L39" s="45">
        <f>SUM(L34:L38)</f>
        <v>469.87300000000005</v>
      </c>
    </row>
    <row r="40" spans="1:12" ht="15" customHeight="1" x14ac:dyDescent="0.35">
      <c r="A40" s="221" t="s">
        <v>22</v>
      </c>
      <c r="B40" s="94"/>
      <c r="C40" s="94"/>
      <c r="D40" s="94"/>
      <c r="E40" s="113"/>
      <c r="F40" s="48"/>
      <c r="G40" s="113">
        <v>35.690219999999997</v>
      </c>
      <c r="H40" s="48">
        <v>27.957999999999998</v>
      </c>
      <c r="I40" s="48">
        <v>0</v>
      </c>
      <c r="J40" s="48">
        <v>30.14</v>
      </c>
      <c r="K40" s="48">
        <v>30.291</v>
      </c>
      <c r="L40" s="48">
        <v>34.378999999999998</v>
      </c>
    </row>
    <row r="41" spans="1:12" ht="15" customHeight="1" x14ac:dyDescent="0.35">
      <c r="A41" s="221" t="s">
        <v>23</v>
      </c>
      <c r="B41" s="94"/>
      <c r="C41" s="94"/>
      <c r="D41" s="94"/>
      <c r="E41" s="113"/>
      <c r="F41" s="48"/>
      <c r="G41" s="113">
        <v>0</v>
      </c>
      <c r="H41" s="48">
        <v>0</v>
      </c>
      <c r="I41" s="48">
        <v>0</v>
      </c>
      <c r="J41" s="48">
        <v>0</v>
      </c>
      <c r="K41" s="48">
        <v>0</v>
      </c>
      <c r="L41" s="48">
        <v>0</v>
      </c>
    </row>
    <row r="42" spans="1:12" ht="15" customHeight="1" x14ac:dyDescent="0.35">
      <c r="A42" s="221" t="s">
        <v>24</v>
      </c>
      <c r="B42" s="94"/>
      <c r="C42" s="94"/>
      <c r="D42" s="94"/>
      <c r="E42" s="113"/>
      <c r="F42" s="48"/>
      <c r="G42" s="113">
        <v>80.297970000000007</v>
      </c>
      <c r="H42" s="48">
        <v>67.759</v>
      </c>
      <c r="I42" s="48">
        <v>0</v>
      </c>
      <c r="J42" s="48">
        <v>72.991</v>
      </c>
      <c r="K42" s="48">
        <v>71.177000000000007</v>
      </c>
      <c r="L42" s="48">
        <v>68.680999999999997</v>
      </c>
    </row>
    <row r="43" spans="1:12" ht="15" customHeight="1" x14ac:dyDescent="0.35">
      <c r="A43" s="221" t="s">
        <v>25</v>
      </c>
      <c r="B43" s="94"/>
      <c r="C43" s="94"/>
      <c r="D43" s="94"/>
      <c r="E43" s="113"/>
      <c r="F43" s="48"/>
      <c r="G43" s="113">
        <v>14.60253</v>
      </c>
      <c r="H43" s="48">
        <v>13.808</v>
      </c>
      <c r="I43" s="48">
        <v>0</v>
      </c>
      <c r="J43" s="48">
        <v>9.3420000000000005</v>
      </c>
      <c r="K43" s="48">
        <v>16.780999999999999</v>
      </c>
      <c r="L43" s="48">
        <v>33.998000000000005</v>
      </c>
    </row>
    <row r="44" spans="1:12" ht="15" customHeight="1" x14ac:dyDescent="0.35">
      <c r="A44" s="223" t="s">
        <v>26</v>
      </c>
      <c r="B44" s="98"/>
      <c r="C44" s="98"/>
      <c r="D44" s="98"/>
      <c r="E44" s="114"/>
      <c r="F44" s="52"/>
      <c r="G44" s="114">
        <v>0</v>
      </c>
      <c r="H44" s="52">
        <v>0</v>
      </c>
      <c r="I44" s="52">
        <v>0</v>
      </c>
      <c r="J44" s="52">
        <v>0</v>
      </c>
      <c r="K44" s="52">
        <v>0</v>
      </c>
      <c r="L44" s="52">
        <v>0</v>
      </c>
    </row>
    <row r="45" spans="1:12" ht="15" customHeight="1" x14ac:dyDescent="0.35">
      <c r="A45" s="230" t="s">
        <v>27</v>
      </c>
      <c r="B45" s="109"/>
      <c r="C45" s="109"/>
      <c r="D45" s="109"/>
      <c r="E45" s="119"/>
      <c r="F45" s="63"/>
      <c r="G45" s="119">
        <f>SUM(G40:G44)</f>
        <v>130.59072</v>
      </c>
      <c r="H45" s="309">
        <f>SUM(H40:H44)</f>
        <v>109.52500000000001</v>
      </c>
      <c r="I45" s="64" t="s">
        <v>67</v>
      </c>
      <c r="J45" s="64">
        <f>SUM(J40:J44)</f>
        <v>112.473</v>
      </c>
      <c r="K45" s="64">
        <f>SUM(K40:K44)</f>
        <v>118.249</v>
      </c>
      <c r="L45" s="64">
        <f>SUM(L40:L44)</f>
        <v>137.05799999999999</v>
      </c>
    </row>
    <row r="46" spans="1:12" ht="15" customHeight="1" x14ac:dyDescent="0.35">
      <c r="A46" s="218" t="s">
        <v>260</v>
      </c>
      <c r="B46" s="110"/>
      <c r="C46" s="110"/>
      <c r="D46" s="110"/>
      <c r="E46" s="118"/>
      <c r="F46" s="43"/>
      <c r="G46" s="118">
        <f>G39+G45</f>
        <v>582.02870000000007</v>
      </c>
      <c r="H46" s="308">
        <f>H39+H45</f>
        <v>588.23500000000001</v>
      </c>
      <c r="I46" s="45" t="s">
        <v>67</v>
      </c>
      <c r="J46" s="45">
        <f>J39+J45</f>
        <v>577.48099999999999</v>
      </c>
      <c r="K46" s="45">
        <f>K39+K45</f>
        <v>590.19100000000003</v>
      </c>
      <c r="L46" s="45">
        <f>L39+L45</f>
        <v>606.93100000000004</v>
      </c>
    </row>
    <row r="47" spans="1:12" ht="15" customHeight="1" x14ac:dyDescent="0.35">
      <c r="A47" s="221" t="s">
        <v>280</v>
      </c>
      <c r="B47" s="94"/>
      <c r="C47" s="94"/>
      <c r="D47" s="94"/>
      <c r="E47" s="113"/>
      <c r="F47" s="48"/>
      <c r="G47" s="113">
        <v>366.54428999999999</v>
      </c>
      <c r="H47" s="48">
        <v>376.39699999999993</v>
      </c>
      <c r="I47" s="48"/>
      <c r="J47" s="48">
        <v>334.04699999999991</v>
      </c>
      <c r="K47" s="48">
        <v>348.84400000000005</v>
      </c>
      <c r="L47" s="48">
        <v>351.17399999999998</v>
      </c>
    </row>
    <row r="48" spans="1:12" ht="15" customHeight="1" x14ac:dyDescent="0.35">
      <c r="A48" s="221" t="s">
        <v>275</v>
      </c>
      <c r="B48" s="94"/>
      <c r="C48" s="94"/>
      <c r="D48" s="94"/>
      <c r="E48" s="113"/>
      <c r="F48" s="48"/>
      <c r="G48" s="113">
        <v>0</v>
      </c>
      <c r="H48" s="48">
        <v>0</v>
      </c>
      <c r="I48" s="48">
        <v>0</v>
      </c>
      <c r="J48" s="48">
        <v>0</v>
      </c>
      <c r="K48" s="48">
        <v>0</v>
      </c>
      <c r="L48" s="48">
        <v>0</v>
      </c>
    </row>
    <row r="49" spans="1:12" ht="15" customHeight="1" x14ac:dyDescent="0.35">
      <c r="A49" s="221" t="s">
        <v>28</v>
      </c>
      <c r="B49" s="94"/>
      <c r="C49" s="94"/>
      <c r="D49" s="94"/>
      <c r="E49" s="113"/>
      <c r="F49" s="48"/>
      <c r="G49" s="113">
        <v>0</v>
      </c>
      <c r="H49" s="48">
        <v>0</v>
      </c>
      <c r="I49" s="48">
        <v>0</v>
      </c>
      <c r="J49" s="48">
        <v>0</v>
      </c>
      <c r="K49" s="48">
        <v>0</v>
      </c>
      <c r="L49" s="48">
        <v>0</v>
      </c>
    </row>
    <row r="50" spans="1:12" ht="15" customHeight="1" x14ac:dyDescent="0.35">
      <c r="A50" s="221" t="s">
        <v>29</v>
      </c>
      <c r="B50" s="94"/>
      <c r="C50" s="94"/>
      <c r="D50" s="94"/>
      <c r="E50" s="113"/>
      <c r="F50" s="48"/>
      <c r="G50" s="113">
        <v>12.24503</v>
      </c>
      <c r="H50" s="48">
        <v>0.84899999999999998</v>
      </c>
      <c r="I50" s="48">
        <v>0</v>
      </c>
      <c r="J50" s="48">
        <v>0.81200000000000006</v>
      </c>
      <c r="K50" s="48">
        <v>4.3109999999999999</v>
      </c>
      <c r="L50" s="48">
        <v>5.1189999999999998</v>
      </c>
    </row>
    <row r="51" spans="1:12" ht="15" customHeight="1" x14ac:dyDescent="0.35">
      <c r="A51" s="221" t="s">
        <v>30</v>
      </c>
      <c r="B51" s="94"/>
      <c r="C51" s="94"/>
      <c r="D51" s="94"/>
      <c r="E51" s="113"/>
      <c r="F51" s="48"/>
      <c r="G51" s="113">
        <v>149.54018000000002</v>
      </c>
      <c r="H51" s="48">
        <v>156.745</v>
      </c>
      <c r="I51" s="48">
        <v>0</v>
      </c>
      <c r="J51" s="48">
        <v>178.42200000000003</v>
      </c>
      <c r="K51" s="48">
        <v>172.137</v>
      </c>
      <c r="L51" s="48">
        <v>183.37900000000002</v>
      </c>
    </row>
    <row r="52" spans="1:12" ht="15" customHeight="1" x14ac:dyDescent="0.35">
      <c r="A52" s="221" t="s">
        <v>31</v>
      </c>
      <c r="B52" s="94"/>
      <c r="C52" s="94"/>
      <c r="D52" s="94"/>
      <c r="E52" s="113"/>
      <c r="F52" s="48"/>
      <c r="G52" s="113">
        <v>49.427940000000007</v>
      </c>
      <c r="H52" s="48">
        <v>49.908000000000001</v>
      </c>
      <c r="I52" s="48">
        <v>0</v>
      </c>
      <c r="J52" s="48">
        <v>57.592999999999996</v>
      </c>
      <c r="K52" s="48">
        <v>58.563000000000002</v>
      </c>
      <c r="L52" s="48">
        <v>60.209000000000003</v>
      </c>
    </row>
    <row r="53" spans="1:12" ht="15" customHeight="1" x14ac:dyDescent="0.35">
      <c r="A53" s="221" t="s">
        <v>32</v>
      </c>
      <c r="B53" s="94"/>
      <c r="C53" s="94"/>
      <c r="D53" s="94"/>
      <c r="E53" s="113"/>
      <c r="F53" s="48"/>
      <c r="G53" s="113">
        <v>4.2711099999999993</v>
      </c>
      <c r="H53" s="48">
        <v>4.3360000000000003</v>
      </c>
      <c r="I53" s="48">
        <v>0</v>
      </c>
      <c r="J53" s="48">
        <v>6.6070000000000002</v>
      </c>
      <c r="K53" s="48">
        <v>6.3360000000000003</v>
      </c>
      <c r="L53" s="48">
        <v>7.05</v>
      </c>
    </row>
    <row r="54" spans="1:12" ht="15" customHeight="1" x14ac:dyDescent="0.35">
      <c r="A54" s="223" t="s">
        <v>278</v>
      </c>
      <c r="B54" s="98"/>
      <c r="C54" s="98"/>
      <c r="D54" s="98"/>
      <c r="E54" s="114"/>
      <c r="F54" s="52"/>
      <c r="G54" s="114">
        <v>0</v>
      </c>
      <c r="H54" s="52">
        <v>0</v>
      </c>
      <c r="I54" s="52">
        <v>0</v>
      </c>
      <c r="J54" s="52">
        <v>0</v>
      </c>
      <c r="K54" s="52">
        <v>0</v>
      </c>
      <c r="L54" s="52">
        <v>0</v>
      </c>
    </row>
    <row r="55" spans="1:12" ht="15" customHeight="1" x14ac:dyDescent="0.35">
      <c r="A55" s="218" t="s">
        <v>261</v>
      </c>
      <c r="B55" s="110"/>
      <c r="C55" s="110"/>
      <c r="D55" s="110"/>
      <c r="E55" s="118"/>
      <c r="F55" s="43"/>
      <c r="G55" s="118">
        <f>SUM(G47:G54)</f>
        <v>582.02855000000011</v>
      </c>
      <c r="H55" s="308">
        <f>SUM(H47:H54)</f>
        <v>588.23500000000001</v>
      </c>
      <c r="I55" s="45" t="s">
        <v>67</v>
      </c>
      <c r="J55" s="45">
        <f>SUM(J47:J54)</f>
        <v>577.48099999999988</v>
      </c>
      <c r="K55" s="45">
        <f>SUM(K47:K54)</f>
        <v>590.19100000000003</v>
      </c>
      <c r="L55" s="45">
        <f>SUM(L47:L54)</f>
        <v>606.93100000000004</v>
      </c>
    </row>
    <row r="56" spans="1:12" ht="16.5" x14ac:dyDescent="0.35">
      <c r="A56" s="221"/>
      <c r="B56" s="110"/>
      <c r="C56" s="110"/>
      <c r="D56" s="110"/>
      <c r="E56" s="49"/>
      <c r="F56" s="49"/>
      <c r="G56" s="49"/>
      <c r="H56" s="49"/>
      <c r="I56" s="49"/>
      <c r="J56" s="49"/>
      <c r="K56" s="49"/>
      <c r="L56" s="49"/>
    </row>
    <row r="57" spans="1:12" ht="16.5" x14ac:dyDescent="0.35">
      <c r="A57" s="108"/>
      <c r="B57" s="99"/>
      <c r="C57" s="101"/>
      <c r="D57" s="101"/>
      <c r="E57" s="102">
        <v>2015</v>
      </c>
      <c r="F57" s="102">
        <v>2014</v>
      </c>
      <c r="G57" s="102">
        <v>2015</v>
      </c>
      <c r="H57" s="102">
        <v>2014</v>
      </c>
      <c r="I57" s="102">
        <v>2013</v>
      </c>
      <c r="J57" s="102">
        <v>2013</v>
      </c>
      <c r="K57" s="102">
        <v>2012</v>
      </c>
      <c r="L57" s="102">
        <v>2011</v>
      </c>
    </row>
    <row r="58" spans="1:12" ht="16.5" x14ac:dyDescent="0.35">
      <c r="A58" s="103"/>
      <c r="B58" s="103"/>
      <c r="C58" s="101"/>
      <c r="D58" s="101"/>
      <c r="E58" s="105" t="s">
        <v>201</v>
      </c>
      <c r="F58" s="105" t="s">
        <v>201</v>
      </c>
      <c r="G58" s="105">
        <v>0</v>
      </c>
      <c r="H58" s="105"/>
      <c r="I58" s="105"/>
      <c r="J58" s="105"/>
      <c r="K58" s="105"/>
      <c r="L58" s="105"/>
    </row>
    <row r="59" spans="1:12" ht="16.5" x14ac:dyDescent="0.35">
      <c r="A59" s="100" t="s">
        <v>277</v>
      </c>
      <c r="B59" s="106"/>
      <c r="C59" s="100"/>
      <c r="D59" s="100"/>
      <c r="E59" s="107"/>
      <c r="F59" s="107"/>
      <c r="G59" s="107"/>
      <c r="H59" s="107"/>
      <c r="I59" s="107"/>
      <c r="J59" s="107"/>
      <c r="K59" s="107"/>
      <c r="L59" s="107"/>
    </row>
    <row r="60" spans="1:12" ht="3" customHeight="1" x14ac:dyDescent="0.35">
      <c r="A60" s="221"/>
      <c r="B60" s="97"/>
      <c r="C60" s="97"/>
      <c r="D60" s="97"/>
      <c r="E60" s="95"/>
      <c r="F60" s="95"/>
      <c r="G60" s="95"/>
      <c r="H60" s="95"/>
      <c r="I60" s="95"/>
      <c r="J60" s="95"/>
      <c r="K60" s="95"/>
      <c r="L60" s="95"/>
    </row>
    <row r="61" spans="1:12" ht="34.9" customHeight="1" x14ac:dyDescent="0.35">
      <c r="A61" s="231" t="s">
        <v>33</v>
      </c>
      <c r="B61" s="231"/>
      <c r="C61" s="231"/>
      <c r="D61" s="231"/>
      <c r="E61" s="113">
        <v>10.058229999999995</v>
      </c>
      <c r="F61" s="48"/>
      <c r="G61" s="113">
        <v>17.408290000000022</v>
      </c>
      <c r="H61" s="48"/>
      <c r="I61" s="48"/>
      <c r="J61" s="48"/>
      <c r="K61" s="48">
        <v>18.802999999999997</v>
      </c>
      <c r="L61" s="48"/>
    </row>
    <row r="62" spans="1:12" ht="15" customHeight="1" x14ac:dyDescent="0.35">
      <c r="A62" s="232" t="s">
        <v>34</v>
      </c>
      <c r="B62" s="232"/>
      <c r="C62" s="233"/>
      <c r="D62" s="233"/>
      <c r="E62" s="114">
        <v>-14.867999999999999</v>
      </c>
      <c r="F62" s="52">
        <v>0</v>
      </c>
      <c r="G62" s="114">
        <v>-1.4009999999999989</v>
      </c>
      <c r="H62" s="52">
        <v>0</v>
      </c>
      <c r="I62" s="52">
        <v>0</v>
      </c>
      <c r="J62" s="52">
        <v>0</v>
      </c>
      <c r="K62" s="52">
        <v>-3.1120000000000001</v>
      </c>
      <c r="L62" s="52">
        <v>0</v>
      </c>
    </row>
    <row r="63" spans="1:12" ht="15" customHeight="1" x14ac:dyDescent="0.35">
      <c r="A63" s="293" t="s">
        <v>35</v>
      </c>
      <c r="B63" s="234"/>
      <c r="C63" s="235"/>
      <c r="D63" s="235"/>
      <c r="E63" s="120">
        <f>SUM(E61:E62)</f>
        <v>-4.8097700000000039</v>
      </c>
      <c r="F63" s="43" t="s">
        <v>67</v>
      </c>
      <c r="G63" s="112">
        <f>SUM(G61:G62)</f>
        <v>16.007290000000022</v>
      </c>
      <c r="H63" s="44" t="s">
        <v>67</v>
      </c>
      <c r="I63" s="45" t="s">
        <v>67</v>
      </c>
      <c r="J63" s="45" t="s">
        <v>67</v>
      </c>
      <c r="K63" s="45">
        <f>SUM(K61:K62)</f>
        <v>15.690999999999997</v>
      </c>
      <c r="L63" s="43" t="s">
        <v>67</v>
      </c>
    </row>
    <row r="64" spans="1:12" ht="15" customHeight="1" x14ac:dyDescent="0.35">
      <c r="A64" s="231" t="s">
        <v>270</v>
      </c>
      <c r="B64" s="231"/>
      <c r="C64" s="94"/>
      <c r="D64" s="94"/>
      <c r="E64" s="113">
        <v>-3.3370000000000006</v>
      </c>
      <c r="F64" s="48">
        <v>0</v>
      </c>
      <c r="G64" s="113">
        <v>-13.267999999999999</v>
      </c>
      <c r="H64" s="48">
        <v>0</v>
      </c>
      <c r="I64" s="48">
        <v>0</v>
      </c>
      <c r="J64" s="48">
        <v>0</v>
      </c>
      <c r="K64" s="48">
        <v>-26.369</v>
      </c>
      <c r="L64" s="48">
        <v>0</v>
      </c>
    </row>
    <row r="65" spans="1:12" ht="15" customHeight="1" x14ac:dyDescent="0.35">
      <c r="A65" s="232" t="s">
        <v>271</v>
      </c>
      <c r="B65" s="232"/>
      <c r="C65" s="98"/>
      <c r="D65" s="98"/>
      <c r="E65" s="114">
        <v>-2.200000000000002E-2</v>
      </c>
      <c r="F65" s="52">
        <v>0</v>
      </c>
      <c r="G65" s="114">
        <v>-0.23399999999999999</v>
      </c>
      <c r="H65" s="52">
        <v>0</v>
      </c>
      <c r="I65" s="52">
        <v>0</v>
      </c>
      <c r="J65" s="52">
        <v>0</v>
      </c>
      <c r="K65" s="52">
        <v>0</v>
      </c>
      <c r="L65" s="52">
        <v>0</v>
      </c>
    </row>
    <row r="66" spans="1:12" ht="15" customHeight="1" x14ac:dyDescent="0.35">
      <c r="A66" s="236" t="s">
        <v>276</v>
      </c>
      <c r="B66" s="236"/>
      <c r="C66" s="237"/>
      <c r="D66" s="237"/>
      <c r="E66" s="120">
        <f>SUM(E63:E65)</f>
        <v>-8.1687700000000039</v>
      </c>
      <c r="F66" s="43" t="s">
        <v>67</v>
      </c>
      <c r="G66" s="112">
        <f>SUM(G63:G65)</f>
        <v>2.5052900000000236</v>
      </c>
      <c r="H66" s="44" t="s">
        <v>67</v>
      </c>
      <c r="I66" s="45" t="s">
        <v>67</v>
      </c>
      <c r="J66" s="45" t="s">
        <v>67</v>
      </c>
      <c r="K66" s="45">
        <f>SUM(K63:K65)</f>
        <v>-10.678000000000003</v>
      </c>
      <c r="L66" s="43" t="s">
        <v>67</v>
      </c>
    </row>
    <row r="67" spans="1:12" ht="15" customHeight="1" x14ac:dyDescent="0.35">
      <c r="A67" s="232" t="s">
        <v>36</v>
      </c>
      <c r="B67" s="232"/>
      <c r="C67" s="238"/>
      <c r="D67" s="238"/>
      <c r="E67" s="114">
        <v>0</v>
      </c>
      <c r="F67" s="52"/>
      <c r="G67" s="114">
        <v>0</v>
      </c>
      <c r="H67" s="52">
        <v>0</v>
      </c>
      <c r="I67" s="52">
        <v>0</v>
      </c>
      <c r="J67" s="52">
        <v>0</v>
      </c>
      <c r="K67" s="52">
        <v>0</v>
      </c>
      <c r="L67" s="52">
        <v>0</v>
      </c>
    </row>
    <row r="68" spans="1:12" ht="15" customHeight="1" x14ac:dyDescent="0.35">
      <c r="A68" s="293" t="s">
        <v>37</v>
      </c>
      <c r="B68" s="234"/>
      <c r="C68" s="110"/>
      <c r="D68" s="110"/>
      <c r="E68" s="120">
        <f>SUM(E66:E67)</f>
        <v>-8.1687700000000039</v>
      </c>
      <c r="F68" s="43" t="s">
        <v>67</v>
      </c>
      <c r="G68" s="112">
        <f>SUM(G66:G67)</f>
        <v>2.5052900000000236</v>
      </c>
      <c r="H68" s="44" t="s">
        <v>67</v>
      </c>
      <c r="I68" s="45" t="s">
        <v>67</v>
      </c>
      <c r="J68" s="45" t="s">
        <v>67</v>
      </c>
      <c r="K68" s="45">
        <f>SUM(K66:K67)</f>
        <v>-10.678000000000003</v>
      </c>
      <c r="L68" s="43" t="s">
        <v>67</v>
      </c>
    </row>
    <row r="69" spans="1:12" ht="15" customHeight="1" x14ac:dyDescent="0.35">
      <c r="A69" s="231" t="s">
        <v>38</v>
      </c>
      <c r="B69" s="231"/>
      <c r="C69" s="94"/>
      <c r="D69" s="94"/>
      <c r="E69" s="113">
        <v>9.9999999999944578E-4</v>
      </c>
      <c r="F69" s="48">
        <v>0</v>
      </c>
      <c r="G69" s="113">
        <v>-6.3710000000000004</v>
      </c>
      <c r="H69" s="48">
        <v>0</v>
      </c>
      <c r="I69" s="48">
        <v>0</v>
      </c>
      <c r="J69" s="48">
        <v>0</v>
      </c>
      <c r="K69" s="48">
        <v>-6.09</v>
      </c>
      <c r="L69" s="48">
        <v>0</v>
      </c>
    </row>
    <row r="70" spans="1:12" ht="15" customHeight="1" x14ac:dyDescent="0.35">
      <c r="A70" s="231" t="s">
        <v>39</v>
      </c>
      <c r="B70" s="231"/>
      <c r="C70" s="94"/>
      <c r="D70" s="94"/>
      <c r="E70" s="113">
        <v>0</v>
      </c>
      <c r="F70" s="48">
        <v>0</v>
      </c>
      <c r="G70" s="113">
        <v>0</v>
      </c>
      <c r="H70" s="48">
        <v>0</v>
      </c>
      <c r="I70" s="48">
        <v>0</v>
      </c>
      <c r="J70" s="48">
        <v>0</v>
      </c>
      <c r="K70" s="48">
        <v>0</v>
      </c>
      <c r="L70" s="48">
        <v>0</v>
      </c>
    </row>
    <row r="71" spans="1:12" ht="15" customHeight="1" x14ac:dyDescent="0.35">
      <c r="A71" s="231" t="s">
        <v>40</v>
      </c>
      <c r="B71" s="231"/>
      <c r="C71" s="94"/>
      <c r="D71" s="94"/>
      <c r="E71" s="113">
        <v>0</v>
      </c>
      <c r="F71" s="48">
        <v>0</v>
      </c>
      <c r="G71" s="113">
        <v>0</v>
      </c>
      <c r="H71" s="48">
        <v>0</v>
      </c>
      <c r="I71" s="48">
        <v>0</v>
      </c>
      <c r="J71" s="48">
        <v>0</v>
      </c>
      <c r="K71" s="48">
        <v>0</v>
      </c>
      <c r="L71" s="48">
        <v>0</v>
      </c>
    </row>
    <row r="72" spans="1:12" ht="15" customHeight="1" x14ac:dyDescent="0.35">
      <c r="A72" s="232" t="s">
        <v>41</v>
      </c>
      <c r="B72" s="232"/>
      <c r="C72" s="98"/>
      <c r="D72" s="98"/>
      <c r="E72" s="114">
        <v>5</v>
      </c>
      <c r="F72" s="52">
        <v>0</v>
      </c>
      <c r="G72" s="114">
        <v>4.9349999999999996</v>
      </c>
      <c r="H72" s="52">
        <v>0</v>
      </c>
      <c r="I72" s="52">
        <v>0</v>
      </c>
      <c r="J72" s="52">
        <v>0</v>
      </c>
      <c r="K72" s="52">
        <v>0</v>
      </c>
      <c r="L72" s="52">
        <v>0</v>
      </c>
    </row>
    <row r="73" spans="1:12" ht="15" customHeight="1" x14ac:dyDescent="0.35">
      <c r="A73" s="317" t="s">
        <v>42</v>
      </c>
      <c r="B73" s="316"/>
      <c r="C73" s="240"/>
      <c r="D73" s="240"/>
      <c r="E73" s="121">
        <f>SUM(E69:E72)</f>
        <v>5.0009999999999994</v>
      </c>
      <c r="F73" s="63" t="s">
        <v>67</v>
      </c>
      <c r="G73" s="121">
        <f>SUM(G69:G72)</f>
        <v>-1.4360000000000008</v>
      </c>
      <c r="H73" s="256" t="s">
        <v>67</v>
      </c>
      <c r="I73" s="281" t="s">
        <v>67</v>
      </c>
      <c r="J73" s="281" t="s">
        <v>67</v>
      </c>
      <c r="K73" s="281">
        <f>SUM(K69:K72)</f>
        <v>-6.09</v>
      </c>
      <c r="L73" s="63" t="s">
        <v>67</v>
      </c>
    </row>
    <row r="74" spans="1:12" ht="15" customHeight="1" x14ac:dyDescent="0.35">
      <c r="A74" s="234" t="s">
        <v>43</v>
      </c>
      <c r="B74" s="234"/>
      <c r="C74" s="110"/>
      <c r="D74" s="110"/>
      <c r="E74" s="120">
        <f>SUM(E73+E68)</f>
        <v>-3.1677700000000044</v>
      </c>
      <c r="F74" s="43" t="s">
        <v>67</v>
      </c>
      <c r="G74" s="112">
        <f>SUM(G73+G68)</f>
        <v>1.0692900000000227</v>
      </c>
      <c r="H74" s="44" t="s">
        <v>67</v>
      </c>
      <c r="I74" s="45" t="s">
        <v>67</v>
      </c>
      <c r="J74" s="45" t="s">
        <v>67</v>
      </c>
      <c r="K74" s="45">
        <f>SUM(K73+K68)</f>
        <v>-16.768000000000001</v>
      </c>
      <c r="L74" s="43" t="s">
        <v>67</v>
      </c>
    </row>
    <row r="75" spans="1:12" ht="15" customHeight="1" x14ac:dyDescent="0.35">
      <c r="A75" s="232" t="s">
        <v>234</v>
      </c>
      <c r="B75" s="232"/>
      <c r="C75" s="98"/>
      <c r="D75" s="98"/>
      <c r="E75" s="114">
        <v>0</v>
      </c>
      <c r="F75" s="52">
        <v>0</v>
      </c>
      <c r="G75" s="114">
        <v>0</v>
      </c>
      <c r="H75" s="52">
        <v>1.3</v>
      </c>
      <c r="I75" s="52">
        <v>0</v>
      </c>
      <c r="J75" s="52">
        <v>0</v>
      </c>
      <c r="K75" s="52">
        <v>0</v>
      </c>
      <c r="L75" s="52"/>
    </row>
    <row r="76" spans="1:12" ht="15" customHeight="1" x14ac:dyDescent="0.35">
      <c r="A76" s="293" t="s">
        <v>235</v>
      </c>
      <c r="B76" s="237"/>
      <c r="C76" s="110"/>
      <c r="D76" s="110"/>
      <c r="E76" s="120">
        <f>SUM(E74:E75)</f>
        <v>-3.1677700000000044</v>
      </c>
      <c r="F76" s="43" t="s">
        <v>67</v>
      </c>
      <c r="G76" s="112">
        <f>SUM(G74:G75)</f>
        <v>1.0692900000000227</v>
      </c>
      <c r="H76" s="44" t="s">
        <v>67</v>
      </c>
      <c r="I76" s="45" t="s">
        <v>67</v>
      </c>
      <c r="J76" s="45" t="s">
        <v>67</v>
      </c>
      <c r="K76" s="45">
        <f>SUM(K74:K75)</f>
        <v>-16.768000000000001</v>
      </c>
      <c r="L76" s="45" t="s">
        <v>67</v>
      </c>
    </row>
    <row r="77" spans="1:12" ht="16.5" x14ac:dyDescent="0.35">
      <c r="A77" s="221"/>
      <c r="B77" s="110"/>
      <c r="C77" s="110"/>
      <c r="D77" s="110"/>
      <c r="E77" s="111"/>
      <c r="F77" s="111"/>
      <c r="G77" s="111"/>
      <c r="H77" s="111"/>
      <c r="I77" s="111"/>
      <c r="J77" s="111"/>
      <c r="K77" s="111"/>
      <c r="L77" s="111"/>
    </row>
    <row r="78" spans="1:12" ht="16.5" x14ac:dyDescent="0.35">
      <c r="A78" s="108"/>
      <c r="B78" s="99"/>
      <c r="C78" s="101"/>
      <c r="D78" s="101"/>
      <c r="E78" s="102">
        <v>2015</v>
      </c>
      <c r="F78" s="102">
        <v>2014</v>
      </c>
      <c r="G78" s="102">
        <v>2015</v>
      </c>
      <c r="H78" s="102">
        <v>2014</v>
      </c>
      <c r="I78" s="102">
        <v>2013</v>
      </c>
      <c r="J78" s="102">
        <v>2013</v>
      </c>
      <c r="K78" s="102">
        <v>2012</v>
      </c>
      <c r="L78" s="102">
        <v>2011</v>
      </c>
    </row>
    <row r="79" spans="1:12" ht="16.5" x14ac:dyDescent="0.35">
      <c r="A79" s="103"/>
      <c r="B79" s="103"/>
      <c r="C79" s="101"/>
      <c r="D79" s="101"/>
      <c r="E79" s="102" t="s">
        <v>201</v>
      </c>
      <c r="F79" s="102" t="s">
        <v>201</v>
      </c>
      <c r="G79" s="105">
        <v>0</v>
      </c>
      <c r="H79" s="102"/>
      <c r="I79" s="102"/>
      <c r="J79" s="102"/>
      <c r="K79" s="102"/>
      <c r="L79" s="102"/>
    </row>
    <row r="80" spans="1:12" ht="16.5" x14ac:dyDescent="0.35">
      <c r="A80" s="100" t="s">
        <v>204</v>
      </c>
      <c r="B80" s="106"/>
      <c r="C80" s="100"/>
      <c r="D80" s="100"/>
      <c r="E80" s="104"/>
      <c r="F80" s="104"/>
      <c r="G80" s="104"/>
      <c r="H80" s="104"/>
      <c r="I80" s="104"/>
      <c r="J80" s="104"/>
      <c r="K80" s="104"/>
      <c r="L80" s="104"/>
    </row>
    <row r="81" spans="1:12" ht="1.5" customHeight="1" x14ac:dyDescent="0.35">
      <c r="A81" s="221" t="s">
        <v>46</v>
      </c>
      <c r="B81" s="97"/>
      <c r="C81" s="97"/>
      <c r="D81" s="97"/>
      <c r="E81" s="97"/>
      <c r="F81" s="97"/>
      <c r="G81" s="97"/>
      <c r="H81" s="97"/>
      <c r="I81" s="97"/>
      <c r="J81" s="97"/>
      <c r="K81" s="97"/>
      <c r="L81" s="97"/>
    </row>
    <row r="82" spans="1:12" ht="15" customHeight="1" x14ac:dyDescent="0.35">
      <c r="A82" s="257" t="s">
        <v>44</v>
      </c>
      <c r="B82" s="231"/>
      <c r="C82" s="222"/>
      <c r="D82" s="222"/>
      <c r="E82" s="116">
        <v>9.2097120207861263</v>
      </c>
      <c r="F82" s="90">
        <v>25.131573095340453</v>
      </c>
      <c r="G82" s="116">
        <v>3.5173651603987319</v>
      </c>
      <c r="H82" s="90">
        <v>14.661124517037912</v>
      </c>
      <c r="I82" s="90">
        <v>10.867571579848711</v>
      </c>
      <c r="J82" s="90">
        <v>9.9686760137327077</v>
      </c>
      <c r="K82" s="90">
        <v>9.9680654996984952</v>
      </c>
      <c r="L82" s="90">
        <v>6.3790830525853135</v>
      </c>
    </row>
    <row r="83" spans="1:12" ht="15" customHeight="1" x14ac:dyDescent="0.35">
      <c r="A83" s="221" t="s">
        <v>228</v>
      </c>
      <c r="B83" s="231"/>
      <c r="C83" s="222"/>
      <c r="D83" s="222"/>
      <c r="E83" s="116">
        <v>9.4170717146267702</v>
      </c>
      <c r="F83" s="90">
        <v>25.131573095340453</v>
      </c>
      <c r="G83" s="116">
        <v>4.3115086206119395</v>
      </c>
      <c r="H83" s="90">
        <v>14.661124517037912</v>
      </c>
      <c r="I83" s="90">
        <v>12.5172901244889</v>
      </c>
      <c r="J83" s="90">
        <v>11.367728130142781</v>
      </c>
      <c r="K83" s="90">
        <v>9.9680654996984952</v>
      </c>
      <c r="L83" s="90">
        <v>6.9012312703021701</v>
      </c>
    </row>
    <row r="84" spans="1:12" ht="15" customHeight="1" x14ac:dyDescent="0.35">
      <c r="A84" s="221" t="s">
        <v>45</v>
      </c>
      <c r="B84" s="231"/>
      <c r="C84" s="222"/>
      <c r="D84" s="222"/>
      <c r="E84" s="116">
        <v>11.529247200724523</v>
      </c>
      <c r="F84" s="90">
        <v>15.902924999629361</v>
      </c>
      <c r="G84" s="116">
        <v>1.482546235001466</v>
      </c>
      <c r="H84" s="90">
        <v>7.1224991747218471</v>
      </c>
      <c r="I84" s="90">
        <v>4.5397660196486767</v>
      </c>
      <c r="J84" s="90">
        <v>4.6195360268810504</v>
      </c>
      <c r="K84" s="90">
        <v>5.9074578948709577</v>
      </c>
      <c r="L84" s="90">
        <v>-1.7232614446045223E-3</v>
      </c>
    </row>
    <row r="85" spans="1:12" ht="15" customHeight="1" x14ac:dyDescent="0.35">
      <c r="A85" s="221" t="s">
        <v>46</v>
      </c>
      <c r="B85" s="231"/>
      <c r="C85" s="229"/>
      <c r="D85" s="229"/>
      <c r="E85" s="123" t="s">
        <v>67</v>
      </c>
      <c r="F85" s="76" t="s">
        <v>67</v>
      </c>
      <c r="G85" s="123">
        <v>-2.1991697352020942</v>
      </c>
      <c r="H85" s="310">
        <v>3.3</v>
      </c>
      <c r="I85" s="90" t="s">
        <v>67</v>
      </c>
      <c r="J85" s="90">
        <v>-7.8882281359689967</v>
      </c>
      <c r="K85" s="90">
        <v>2.5750766408863783</v>
      </c>
      <c r="L85" s="90" t="s">
        <v>67</v>
      </c>
    </row>
    <row r="86" spans="1:12" ht="15" customHeight="1" x14ac:dyDescent="0.35">
      <c r="A86" s="221" t="s">
        <v>47</v>
      </c>
      <c r="B86" s="231"/>
      <c r="C86" s="229"/>
      <c r="D86" s="229"/>
      <c r="E86" s="123" t="s">
        <v>67</v>
      </c>
      <c r="F86" s="76" t="s">
        <v>67</v>
      </c>
      <c r="G86" s="123">
        <v>2.0351964623995809</v>
      </c>
      <c r="H86" s="310">
        <v>6</v>
      </c>
      <c r="I86" s="90" t="s">
        <v>67</v>
      </c>
      <c r="J86" s="90">
        <v>4.6432822100730586</v>
      </c>
      <c r="K86" s="90">
        <v>5.1535999787785185</v>
      </c>
      <c r="L86" s="90" t="s">
        <v>67</v>
      </c>
    </row>
    <row r="87" spans="1:12" ht="15" customHeight="1" x14ac:dyDescent="0.35">
      <c r="A87" s="221" t="s">
        <v>48</v>
      </c>
      <c r="B87" s="231"/>
      <c r="C87" s="222"/>
      <c r="D87" s="222"/>
      <c r="E87" s="124" t="s">
        <v>67</v>
      </c>
      <c r="F87" s="78" t="s">
        <v>67</v>
      </c>
      <c r="G87" s="113">
        <v>62.977029219614764</v>
      </c>
      <c r="H87" s="48">
        <v>63.987521993760986</v>
      </c>
      <c r="I87" s="48" t="s">
        <v>67</v>
      </c>
      <c r="J87" s="48">
        <v>57.845539506927501</v>
      </c>
      <c r="K87" s="48">
        <v>59.106967066593697</v>
      </c>
      <c r="L87" s="48">
        <v>57.86061347995075</v>
      </c>
    </row>
    <row r="88" spans="1:12" ht="15" customHeight="1" x14ac:dyDescent="0.35">
      <c r="A88" s="221" t="s">
        <v>49</v>
      </c>
      <c r="B88" s="231"/>
      <c r="C88" s="222"/>
      <c r="D88" s="222"/>
      <c r="E88" s="125" t="s">
        <v>67</v>
      </c>
      <c r="F88" s="80" t="s">
        <v>67</v>
      </c>
      <c r="G88" s="113">
        <v>134.66939000000002</v>
      </c>
      <c r="H88" s="48">
        <v>142.67099999999999</v>
      </c>
      <c r="I88" s="48" t="s">
        <v>67</v>
      </c>
      <c r="J88" s="48">
        <v>168.81900000000002</v>
      </c>
      <c r="K88" s="48">
        <v>155.02699999999999</v>
      </c>
      <c r="L88" s="48">
        <v>149.065</v>
      </c>
    </row>
    <row r="89" spans="1:12" ht="15" customHeight="1" x14ac:dyDescent="0.35">
      <c r="A89" s="221" t="s">
        <v>50</v>
      </c>
      <c r="B89" s="231"/>
      <c r="C89" s="94"/>
      <c r="D89" s="94"/>
      <c r="E89" s="126" t="s">
        <v>67</v>
      </c>
      <c r="F89" s="82" t="s">
        <v>67</v>
      </c>
      <c r="G89" s="116">
        <v>0.40797301739443287</v>
      </c>
      <c r="H89" s="90">
        <v>0.41643530633878589</v>
      </c>
      <c r="I89" s="90" t="s">
        <v>67</v>
      </c>
      <c r="J89" s="90">
        <v>0.53412244384772223</v>
      </c>
      <c r="K89" s="90">
        <v>0.49344979417734003</v>
      </c>
      <c r="L89" s="90">
        <v>0.52218843080638078</v>
      </c>
    </row>
    <row r="90" spans="1:12" ht="15" customHeight="1" x14ac:dyDescent="0.35">
      <c r="A90" s="223" t="s">
        <v>51</v>
      </c>
      <c r="B90" s="232"/>
      <c r="C90" s="98"/>
      <c r="D90" s="98"/>
      <c r="E90" s="127" t="s">
        <v>67</v>
      </c>
      <c r="F90" s="84" t="s">
        <v>67</v>
      </c>
      <c r="G90" s="128">
        <v>115</v>
      </c>
      <c r="H90" s="48">
        <v>123</v>
      </c>
      <c r="I90" s="48" t="s">
        <v>67</v>
      </c>
      <c r="J90" s="48">
        <v>134</v>
      </c>
      <c r="K90" s="48">
        <v>136</v>
      </c>
      <c r="L90" s="48">
        <v>141</v>
      </c>
    </row>
    <row r="91" spans="1:12" ht="16.5" x14ac:dyDescent="0.35">
      <c r="A91" s="225" t="s">
        <v>254</v>
      </c>
      <c r="B91" s="96"/>
      <c r="C91" s="96"/>
      <c r="D91" s="96"/>
      <c r="E91" s="96"/>
      <c r="F91" s="96"/>
      <c r="G91" s="96"/>
      <c r="H91" s="96"/>
      <c r="I91" s="96"/>
      <c r="J91" s="96"/>
      <c r="K91" s="96"/>
      <c r="L91" s="96"/>
    </row>
    <row r="92" spans="1:12" ht="16.5" x14ac:dyDescent="0.35">
      <c r="A92" s="225" t="s">
        <v>256</v>
      </c>
      <c r="B92" s="241"/>
      <c r="C92" s="241"/>
      <c r="D92" s="241"/>
      <c r="E92" s="241"/>
      <c r="F92" s="241"/>
      <c r="G92" s="241"/>
      <c r="H92" s="241"/>
      <c r="I92" s="241"/>
      <c r="J92" s="241"/>
      <c r="K92" s="241"/>
      <c r="L92" s="241"/>
    </row>
    <row r="93" spans="1:12" ht="16.5" x14ac:dyDescent="0.35">
      <c r="A93" s="225" t="s">
        <v>252</v>
      </c>
      <c r="B93" s="241"/>
      <c r="C93" s="241"/>
      <c r="D93" s="241"/>
      <c r="E93" s="241"/>
      <c r="F93" s="241"/>
      <c r="G93" s="241"/>
      <c r="H93" s="241"/>
      <c r="I93" s="241"/>
      <c r="J93" s="241"/>
      <c r="K93" s="241"/>
      <c r="L93" s="241"/>
    </row>
    <row r="94" spans="1:12" ht="16.5" x14ac:dyDescent="0.35">
      <c r="A94" s="225" t="s">
        <v>145</v>
      </c>
      <c r="B94" s="242"/>
      <c r="C94" s="242"/>
      <c r="D94" s="242"/>
      <c r="E94" s="242"/>
      <c r="F94" s="242"/>
      <c r="G94" s="242"/>
      <c r="H94" s="242"/>
      <c r="I94" s="242"/>
      <c r="J94" s="242"/>
      <c r="K94" s="242"/>
      <c r="L94" s="242"/>
    </row>
    <row r="96" spans="1:12" ht="14.45" hidden="1" outlineLevel="1" x14ac:dyDescent="0.35"/>
    <row r="97" spans="1:12" ht="14.45" hidden="1" outlineLevel="1" x14ac:dyDescent="0.35"/>
    <row r="98" spans="1:12" ht="14.45" hidden="1" outlineLevel="1" x14ac:dyDescent="0.35">
      <c r="A98" s="213"/>
      <c r="B98" s="213"/>
      <c r="C98" s="29" t="s">
        <v>255</v>
      </c>
      <c r="D98" s="213"/>
      <c r="E98" s="213"/>
      <c r="F98" s="213"/>
      <c r="G98" s="213"/>
      <c r="H98" s="213"/>
      <c r="I98" s="213"/>
      <c r="J98" s="213"/>
      <c r="K98" s="213"/>
      <c r="L98" s="213"/>
    </row>
    <row r="99" spans="1:12" ht="14.45" hidden="1" outlineLevel="1" x14ac:dyDescent="0.35">
      <c r="A99" s="213"/>
      <c r="B99" s="213"/>
      <c r="C99" s="29" t="s">
        <v>257</v>
      </c>
      <c r="D99" s="213"/>
      <c r="E99" s="213"/>
      <c r="F99" s="213"/>
      <c r="G99" s="213"/>
      <c r="H99" s="213"/>
      <c r="I99" s="213"/>
      <c r="J99" s="213"/>
      <c r="K99" s="213"/>
      <c r="L99" s="213"/>
    </row>
    <row r="100" spans="1:12" ht="15.95" hidden="1" outlineLevel="1" x14ac:dyDescent="0.5">
      <c r="A100" s="242"/>
      <c r="B100" s="242"/>
      <c r="C100" s="29" t="s">
        <v>253</v>
      </c>
      <c r="D100" s="242"/>
      <c r="E100" s="242"/>
      <c r="F100" s="242"/>
      <c r="G100" s="242"/>
      <c r="H100" s="242"/>
      <c r="I100" s="242"/>
      <c r="J100" s="242"/>
      <c r="K100" s="242"/>
      <c r="L100" s="242"/>
    </row>
    <row r="101" spans="1:12" ht="15.95" hidden="1" outlineLevel="1" x14ac:dyDescent="0.5">
      <c r="A101" s="242"/>
      <c r="B101" s="242"/>
      <c r="C101" s="29" t="s">
        <v>144</v>
      </c>
      <c r="D101" s="242"/>
      <c r="E101" s="242"/>
      <c r="F101" s="242"/>
      <c r="G101" s="242"/>
      <c r="H101" s="242"/>
      <c r="I101" s="242"/>
      <c r="J101" s="242"/>
      <c r="K101" s="242"/>
      <c r="L101" s="242"/>
    </row>
    <row r="102" spans="1:12" ht="14.45" hidden="1" outlineLevel="1" x14ac:dyDescent="0.35">
      <c r="A102" s="243"/>
      <c r="B102" s="243"/>
      <c r="C102" s="243"/>
      <c r="D102" s="243"/>
      <c r="E102" s="243"/>
      <c r="F102" s="243"/>
      <c r="G102" s="243"/>
      <c r="H102" s="243"/>
      <c r="I102" s="243"/>
      <c r="J102" s="243"/>
      <c r="K102" s="243"/>
      <c r="L102" s="243"/>
    </row>
    <row r="103" spans="1:12" collapsed="1" x14ac:dyDescent="0.25">
      <c r="A103" s="243"/>
      <c r="B103" s="243"/>
      <c r="C103" s="243"/>
      <c r="D103" s="243"/>
      <c r="E103" s="243"/>
      <c r="F103" s="243"/>
      <c r="G103" s="243"/>
      <c r="H103" s="243"/>
      <c r="I103" s="243"/>
      <c r="J103" s="243"/>
      <c r="K103" s="243"/>
      <c r="L103" s="243"/>
    </row>
    <row r="104" spans="1:12" x14ac:dyDescent="0.25">
      <c r="A104" s="243"/>
      <c r="B104" s="243"/>
      <c r="C104" s="243"/>
      <c r="D104" s="243"/>
      <c r="E104" s="243"/>
      <c r="F104" s="243"/>
      <c r="G104" s="243"/>
      <c r="H104" s="243"/>
      <c r="I104" s="243"/>
      <c r="J104" s="243"/>
      <c r="K104" s="243"/>
      <c r="L104" s="243"/>
    </row>
    <row r="105" spans="1:12" x14ac:dyDescent="0.25">
      <c r="A105" s="243"/>
      <c r="B105" s="243"/>
      <c r="C105" s="243"/>
      <c r="D105" s="243"/>
      <c r="E105" s="243"/>
      <c r="F105" s="243"/>
      <c r="G105" s="243"/>
      <c r="H105" s="243"/>
      <c r="I105" s="243"/>
      <c r="J105" s="243"/>
      <c r="K105" s="243"/>
      <c r="L105" s="243"/>
    </row>
    <row r="106" spans="1:12" x14ac:dyDescent="0.25">
      <c r="A106" s="213"/>
      <c r="B106" s="213"/>
      <c r="C106" s="213"/>
      <c r="D106" s="213"/>
      <c r="E106" s="213"/>
      <c r="F106" s="213"/>
      <c r="G106" s="213"/>
      <c r="H106" s="213"/>
      <c r="I106" s="213"/>
      <c r="J106" s="213"/>
      <c r="K106" s="213"/>
      <c r="L106" s="213"/>
    </row>
    <row r="107" spans="1:12" x14ac:dyDescent="0.25">
      <c r="C107" s="35"/>
      <c r="D107" s="213"/>
      <c r="E107" s="213"/>
      <c r="F107" s="213"/>
      <c r="G107" s="213"/>
      <c r="H107" s="213"/>
      <c r="I107" s="213"/>
      <c r="J107" s="213"/>
      <c r="K107" s="213"/>
      <c r="L107" s="213"/>
    </row>
    <row r="108" spans="1:12" x14ac:dyDescent="0.25">
      <c r="C108" s="35"/>
      <c r="D108" s="213"/>
      <c r="E108" s="213"/>
      <c r="F108" s="213"/>
      <c r="G108" s="213"/>
      <c r="H108" s="213"/>
      <c r="I108" s="213"/>
      <c r="J108" s="213"/>
      <c r="K108" s="213"/>
      <c r="L108" s="213"/>
    </row>
    <row r="109" spans="1:12" x14ac:dyDescent="0.25">
      <c r="C109" s="35"/>
      <c r="D109" s="213"/>
      <c r="E109" s="213"/>
      <c r="F109" s="213"/>
      <c r="G109" s="213"/>
      <c r="H109" s="213"/>
      <c r="I109" s="213"/>
      <c r="J109" s="213"/>
      <c r="K109" s="213"/>
      <c r="L109" s="213"/>
    </row>
    <row r="110" spans="1:12" x14ac:dyDescent="0.25">
      <c r="C110" s="35"/>
      <c r="D110" s="213"/>
      <c r="E110" s="213"/>
      <c r="F110" s="213"/>
      <c r="G110" s="213"/>
      <c r="H110" s="213"/>
      <c r="I110" s="213"/>
      <c r="J110" s="213"/>
      <c r="K110" s="213"/>
      <c r="L110" s="213"/>
    </row>
    <row r="111" spans="1:12" x14ac:dyDescent="0.25">
      <c r="A111" s="213"/>
      <c r="B111" s="213"/>
      <c r="C111" s="213"/>
      <c r="D111" s="213"/>
      <c r="E111" s="213"/>
      <c r="F111" s="213"/>
      <c r="G111" s="213"/>
      <c r="H111" s="213"/>
      <c r="I111" s="213"/>
      <c r="J111" s="213"/>
      <c r="K111" s="213"/>
      <c r="L111" s="213"/>
    </row>
    <row r="112" spans="1:12" x14ac:dyDescent="0.25">
      <c r="A112" s="213"/>
      <c r="B112" s="213"/>
      <c r="C112" s="213"/>
      <c r="D112" s="213"/>
      <c r="E112" s="213"/>
      <c r="F112" s="213"/>
      <c r="G112" s="213"/>
      <c r="H112" s="213"/>
      <c r="I112" s="213"/>
      <c r="J112" s="213"/>
      <c r="K112" s="213"/>
      <c r="L112" s="213"/>
    </row>
    <row r="113" spans="1:12" x14ac:dyDescent="0.25">
      <c r="A113" s="213"/>
      <c r="B113" s="213"/>
      <c r="C113" s="213"/>
      <c r="D113" s="213"/>
      <c r="E113" s="213"/>
      <c r="F113" s="213"/>
      <c r="G113" s="213"/>
      <c r="H113" s="213"/>
      <c r="I113" s="213"/>
      <c r="J113" s="213"/>
      <c r="K113" s="213"/>
      <c r="L113" s="213"/>
    </row>
    <row r="114" spans="1:12" x14ac:dyDescent="0.25">
      <c r="A114" s="213"/>
      <c r="B114" s="213"/>
      <c r="C114" s="213"/>
      <c r="D114" s="213"/>
      <c r="E114" s="213"/>
      <c r="F114" s="213"/>
      <c r="G114" s="213"/>
      <c r="H114" s="213"/>
      <c r="I114" s="213"/>
      <c r="J114" s="213"/>
      <c r="K114" s="213"/>
      <c r="L114" s="213"/>
    </row>
    <row r="115" spans="1:12" x14ac:dyDescent="0.25">
      <c r="A115" s="213"/>
      <c r="B115" s="213"/>
      <c r="C115" s="213"/>
      <c r="D115" s="213"/>
      <c r="E115" s="213"/>
      <c r="F115" s="213"/>
      <c r="G115" s="213"/>
      <c r="H115" s="213"/>
      <c r="I115" s="213"/>
      <c r="J115" s="213"/>
      <c r="K115" s="213"/>
      <c r="L115" s="213"/>
    </row>
    <row r="116" spans="1:12" x14ac:dyDescent="0.25">
      <c r="A116" s="213"/>
      <c r="B116" s="213"/>
      <c r="C116" s="213"/>
      <c r="D116" s="213"/>
      <c r="E116" s="213"/>
      <c r="F116" s="213"/>
      <c r="G116" s="213"/>
      <c r="H116" s="213"/>
      <c r="I116" s="213"/>
      <c r="J116" s="213"/>
      <c r="K116" s="213"/>
      <c r="L116" s="213"/>
    </row>
    <row r="117" spans="1:12" x14ac:dyDescent="0.25">
      <c r="A117" s="213"/>
      <c r="B117" s="213"/>
      <c r="C117" s="213"/>
      <c r="D117" s="213"/>
      <c r="E117" s="213"/>
      <c r="F117" s="213"/>
      <c r="G117" s="213"/>
      <c r="H117" s="213"/>
      <c r="I117" s="213"/>
      <c r="J117" s="213"/>
      <c r="K117" s="213"/>
      <c r="L117" s="213"/>
    </row>
    <row r="118" spans="1:12" x14ac:dyDescent="0.25">
      <c r="A118" s="213"/>
      <c r="B118" s="213"/>
      <c r="C118" s="213"/>
      <c r="D118" s="213"/>
      <c r="E118" s="213"/>
      <c r="F118" s="213"/>
      <c r="G118" s="213"/>
      <c r="H118" s="213"/>
      <c r="I118" s="213"/>
      <c r="J118" s="213"/>
      <c r="K118" s="213"/>
      <c r="L118" s="213"/>
    </row>
  </sheetData>
  <mergeCells count="2">
    <mergeCell ref="A1:L1"/>
    <mergeCell ref="A73:B73"/>
  </mergeCells>
  <pageMargins left="0.7" right="0.7" top="0.75" bottom="0.75" header="0.3" footer="0.3"/>
  <pageSetup paperSize="9" scale="51" orientation="portrait" r:id="rId1"/>
  <rowBreaks count="1" manualBreakCount="1">
    <brk id="95" max="12" man="1"/>
  </rowBreaks>
  <colBreaks count="1" manualBreakCount="1">
    <brk id="12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P114"/>
  <sheetViews>
    <sheetView showZeros="0" zoomScaleNormal="100" workbookViewId="0">
      <selection sqref="A1:K1"/>
    </sheetView>
  </sheetViews>
  <sheetFormatPr defaultRowHeight="15" x14ac:dyDescent="0.25"/>
  <cols>
    <col min="1" max="1" width="26" style="209" customWidth="1"/>
    <col min="2" max="2" width="16" style="209" customWidth="1"/>
    <col min="3" max="3" width="8.28515625" style="209" customWidth="1"/>
    <col min="4" max="4" width="4.85546875" style="209" customWidth="1"/>
    <col min="5" max="12" width="9.7109375" style="209" customWidth="1"/>
    <col min="13" max="13" width="4.5703125" style="209" customWidth="1"/>
    <col min="14" max="16" width="9.140625" style="209"/>
    <col min="17" max="17" width="10.7109375" style="209" customWidth="1"/>
    <col min="18" max="18" width="11.7109375" style="209" customWidth="1"/>
    <col min="19" max="68" width="9.140625" style="209"/>
  </cols>
  <sheetData>
    <row r="1" spans="1:14" ht="21" x14ac:dyDescent="0.35">
      <c r="A1" s="314" t="s">
        <v>129</v>
      </c>
      <c r="B1" s="314"/>
      <c r="C1" s="314"/>
      <c r="D1" s="314"/>
      <c r="E1" s="314"/>
      <c r="F1" s="314"/>
      <c r="G1" s="314"/>
      <c r="H1" s="314"/>
      <c r="I1" s="314"/>
      <c r="J1" s="314"/>
      <c r="K1" s="314"/>
      <c r="L1" s="314"/>
    </row>
    <row r="2" spans="1:14" ht="15.95" x14ac:dyDescent="0.5">
      <c r="A2" s="218" t="s">
        <v>0</v>
      </c>
      <c r="B2" s="219"/>
      <c r="C2" s="219"/>
      <c r="D2" s="219"/>
      <c r="E2" s="213"/>
      <c r="F2" s="213"/>
      <c r="G2" s="213"/>
      <c r="H2" s="213"/>
      <c r="I2" s="213"/>
      <c r="J2" s="213"/>
      <c r="K2" s="213"/>
      <c r="L2" s="213"/>
    </row>
    <row r="3" spans="1:14" ht="15.95" x14ac:dyDescent="0.5">
      <c r="A3" s="99"/>
      <c r="B3" s="99"/>
      <c r="C3" s="100"/>
      <c r="D3" s="101"/>
      <c r="E3" s="102">
        <v>2015</v>
      </c>
      <c r="F3" s="102">
        <v>2014</v>
      </c>
      <c r="G3" s="102">
        <v>2015</v>
      </c>
      <c r="H3" s="102">
        <v>2014</v>
      </c>
      <c r="I3" s="102">
        <v>2013</v>
      </c>
      <c r="J3" s="102">
        <v>2012</v>
      </c>
      <c r="K3" s="102">
        <v>2012</v>
      </c>
      <c r="L3" s="102">
        <v>2011</v>
      </c>
      <c r="N3" s="268"/>
    </row>
    <row r="4" spans="1:14" ht="15.95" x14ac:dyDescent="0.5">
      <c r="A4" s="103"/>
      <c r="B4" s="103"/>
      <c r="C4" s="100"/>
      <c r="D4" s="101"/>
      <c r="E4" s="102" t="s">
        <v>201</v>
      </c>
      <c r="F4" s="102" t="s">
        <v>201</v>
      </c>
      <c r="G4" s="102">
        <v>0</v>
      </c>
      <c r="H4" s="102"/>
      <c r="I4" s="102"/>
      <c r="J4" s="102"/>
      <c r="K4" s="102"/>
      <c r="L4" s="102"/>
      <c r="N4" s="210"/>
    </row>
    <row r="5" spans="1:14" ht="15.95" x14ac:dyDescent="0.5">
      <c r="A5" s="100" t="s">
        <v>1</v>
      </c>
      <c r="B5" s="103"/>
      <c r="C5" s="100"/>
      <c r="D5" s="100" t="s">
        <v>202</v>
      </c>
      <c r="E5" s="104"/>
      <c r="F5" s="104" t="s">
        <v>56</v>
      </c>
      <c r="G5" s="104"/>
      <c r="H5" s="104" t="s">
        <v>56</v>
      </c>
      <c r="I5" s="104" t="s">
        <v>56</v>
      </c>
      <c r="J5" s="104" t="s">
        <v>124</v>
      </c>
      <c r="K5" s="104"/>
      <c r="L5" s="104"/>
      <c r="M5" s="220"/>
      <c r="N5" s="210"/>
    </row>
    <row r="6" spans="1:14" ht="3.75" customHeight="1" x14ac:dyDescent="0.5">
      <c r="A6" s="97"/>
      <c r="B6" s="97"/>
      <c r="C6" s="97"/>
      <c r="D6" s="97"/>
      <c r="E6" s="97"/>
      <c r="F6" s="97"/>
      <c r="G6" s="97"/>
      <c r="H6" s="97"/>
      <c r="I6" s="97"/>
      <c r="J6" s="97"/>
      <c r="K6" s="97"/>
      <c r="L6" s="97"/>
      <c r="N6" s="210"/>
    </row>
    <row r="7" spans="1:14" ht="15.95" x14ac:dyDescent="0.5">
      <c r="A7" s="221" t="s">
        <v>2</v>
      </c>
      <c r="B7" s="222"/>
      <c r="C7" s="222"/>
      <c r="D7" s="222"/>
      <c r="E7" s="112">
        <v>963.01755670000011</v>
      </c>
      <c r="F7" s="44">
        <v>954.34700000000021</v>
      </c>
      <c r="G7" s="112">
        <v>3534.7069999999999</v>
      </c>
      <c r="H7" s="44">
        <v>3501.616</v>
      </c>
      <c r="I7" s="44">
        <v>3539.5709999999999</v>
      </c>
      <c r="J7" s="44">
        <v>3869.0210000000002</v>
      </c>
      <c r="K7" s="44">
        <v>3935.4380000000001</v>
      </c>
      <c r="L7" s="44">
        <v>4310.2309999999998</v>
      </c>
      <c r="N7" s="210"/>
    </row>
    <row r="8" spans="1:14" ht="15.95" x14ac:dyDescent="0.5">
      <c r="A8" s="221" t="s">
        <v>3</v>
      </c>
      <c r="B8" s="94"/>
      <c r="C8" s="94"/>
      <c r="D8" s="94"/>
      <c r="E8" s="113">
        <v>-799.14125360000014</v>
      </c>
      <c r="F8" s="48">
        <v>-812.56699999999978</v>
      </c>
      <c r="G8" s="113">
        <v>-3125.7069020000004</v>
      </c>
      <c r="H8" s="48">
        <v>-3109.194</v>
      </c>
      <c r="I8" s="48">
        <v>-3090.4129999999996</v>
      </c>
      <c r="J8" s="48">
        <v>-3402.2470000000003</v>
      </c>
      <c r="K8" s="48">
        <v>-3478.098</v>
      </c>
      <c r="L8" s="48">
        <v>-3744.64</v>
      </c>
    </row>
    <row r="9" spans="1:14" ht="15.95" x14ac:dyDescent="0.5">
      <c r="A9" s="221" t="s">
        <v>4</v>
      </c>
      <c r="B9" s="94"/>
      <c r="C9" s="94"/>
      <c r="D9" s="94"/>
      <c r="E9" s="113">
        <v>19.771584099999998</v>
      </c>
      <c r="F9" s="48">
        <v>3.0049999999999986</v>
      </c>
      <c r="G9" s="113">
        <v>25.3317947</v>
      </c>
      <c r="H9" s="48">
        <v>14.291</v>
      </c>
      <c r="I9" s="48">
        <v>11.778</v>
      </c>
      <c r="J9" s="48">
        <v>13.593999999999998</v>
      </c>
      <c r="K9" s="48">
        <v>34.466999999999999</v>
      </c>
      <c r="L9" s="48">
        <v>16.971</v>
      </c>
    </row>
    <row r="10" spans="1:14" ht="15.95" x14ac:dyDescent="0.5">
      <c r="A10" s="221" t="s">
        <v>5</v>
      </c>
      <c r="B10" s="94"/>
      <c r="C10" s="94"/>
      <c r="D10" s="94"/>
      <c r="E10" s="113">
        <v>0</v>
      </c>
      <c r="F10" s="48">
        <v>0</v>
      </c>
      <c r="G10" s="113">
        <v>0</v>
      </c>
      <c r="H10" s="48">
        <v>0</v>
      </c>
      <c r="I10" s="48">
        <v>0</v>
      </c>
      <c r="J10" s="48">
        <v>0</v>
      </c>
      <c r="K10" s="48">
        <v>0</v>
      </c>
      <c r="L10" s="48">
        <v>0</v>
      </c>
    </row>
    <row r="11" spans="1:14" ht="15.95" x14ac:dyDescent="0.5">
      <c r="A11" s="223" t="s">
        <v>6</v>
      </c>
      <c r="B11" s="98"/>
      <c r="C11" s="98"/>
      <c r="D11" s="98"/>
      <c r="E11" s="114">
        <v>0.164908</v>
      </c>
      <c r="F11" s="52">
        <v>-4.0000000000004476E-3</v>
      </c>
      <c r="G11" s="114">
        <v>-0.10111969999999999</v>
      </c>
      <c r="H11" s="52">
        <v>6.1139999999999999</v>
      </c>
      <c r="I11" s="52">
        <v>-6.73</v>
      </c>
      <c r="J11" s="52">
        <v>1.855</v>
      </c>
      <c r="K11" s="52">
        <v>162.828</v>
      </c>
      <c r="L11" s="52">
        <v>-5.2249999999999996</v>
      </c>
    </row>
    <row r="12" spans="1:14" x14ac:dyDescent="0.35">
      <c r="A12" s="224" t="s">
        <v>7</v>
      </c>
      <c r="B12" s="224"/>
      <c r="C12" s="224"/>
      <c r="D12" s="224"/>
      <c r="E12" s="112">
        <f t="shared" ref="E12:L12" si="0">SUM(E7:E11)</f>
        <v>183.81279519999995</v>
      </c>
      <c r="F12" s="43">
        <f t="shared" si="0"/>
        <v>144.78100000000043</v>
      </c>
      <c r="G12" s="112">
        <f t="shared" si="0"/>
        <v>434.23077299999949</v>
      </c>
      <c r="H12" s="44">
        <f t="shared" si="0"/>
        <v>412.827</v>
      </c>
      <c r="I12" s="45">
        <f t="shared" si="0"/>
        <v>454.20600000000036</v>
      </c>
      <c r="J12" s="45">
        <f t="shared" si="0"/>
        <v>482.2229999999999</v>
      </c>
      <c r="K12" s="45">
        <f t="shared" si="0"/>
        <v>654.6350000000001</v>
      </c>
      <c r="L12" s="45">
        <f t="shared" si="0"/>
        <v>577.33699999999988</v>
      </c>
    </row>
    <row r="13" spans="1:14" ht="23.25" customHeight="1" x14ac:dyDescent="0.5">
      <c r="A13" s="223" t="s">
        <v>132</v>
      </c>
      <c r="B13" s="98"/>
      <c r="C13" s="98"/>
      <c r="D13" s="98"/>
      <c r="E13" s="114">
        <v>-64.522493199999985</v>
      </c>
      <c r="F13" s="52">
        <v>-28.608000000000001</v>
      </c>
      <c r="G13" s="114">
        <v>-154.6327823</v>
      </c>
      <c r="H13" s="52">
        <v>-115.24000000000001</v>
      </c>
      <c r="I13" s="52">
        <v>-110.10600000000001</v>
      </c>
      <c r="J13" s="52">
        <v>-142.84800000000001</v>
      </c>
      <c r="K13" s="52">
        <v>-143.971</v>
      </c>
      <c r="L13" s="52">
        <v>-129.91299999999998</v>
      </c>
    </row>
    <row r="14" spans="1:14" x14ac:dyDescent="0.35">
      <c r="A14" s="224" t="s">
        <v>8</v>
      </c>
      <c r="B14" s="224"/>
      <c r="C14" s="224"/>
      <c r="D14" s="224"/>
      <c r="E14" s="112">
        <f t="shared" ref="E14:L14" si="1">SUM(E12:E13)</f>
        <v>119.29030199999997</v>
      </c>
      <c r="F14" s="43">
        <f t="shared" si="1"/>
        <v>116.17300000000043</v>
      </c>
      <c r="G14" s="112">
        <f t="shared" si="1"/>
        <v>279.59799069999951</v>
      </c>
      <c r="H14" s="44">
        <f t="shared" si="1"/>
        <v>297.58699999999999</v>
      </c>
      <c r="I14" s="45">
        <f t="shared" si="1"/>
        <v>344.10000000000036</v>
      </c>
      <c r="J14" s="45">
        <f t="shared" si="1"/>
        <v>339.37499999999989</v>
      </c>
      <c r="K14" s="45">
        <f t="shared" si="1"/>
        <v>510.6640000000001</v>
      </c>
      <c r="L14" s="45">
        <f t="shared" si="1"/>
        <v>447.42399999999986</v>
      </c>
    </row>
    <row r="15" spans="1:14" ht="16.5" x14ac:dyDescent="0.35">
      <c r="A15" s="221" t="s">
        <v>9</v>
      </c>
      <c r="B15" s="225"/>
      <c r="C15" s="225"/>
      <c r="D15" s="225"/>
      <c r="E15" s="113">
        <v>-6.8737952999999941</v>
      </c>
      <c r="F15" s="48">
        <v>-8.6120000000000019</v>
      </c>
      <c r="G15" s="113">
        <v>-32.479712899999996</v>
      </c>
      <c r="H15" s="48">
        <v>-53.658999999999999</v>
      </c>
      <c r="I15" s="48">
        <v>-53.868000000000002</v>
      </c>
      <c r="J15" s="48">
        <v>-51.643000000000001</v>
      </c>
      <c r="K15" s="48">
        <v>-53.993000000000002</v>
      </c>
      <c r="L15" s="48">
        <v>-84.957999999999998</v>
      </c>
    </row>
    <row r="16" spans="1:14" ht="16.5" x14ac:dyDescent="0.35">
      <c r="A16" s="223" t="s">
        <v>10</v>
      </c>
      <c r="B16" s="98"/>
      <c r="C16" s="98"/>
      <c r="D16" s="98"/>
      <c r="E16" s="114">
        <v>0</v>
      </c>
      <c r="F16" s="52">
        <v>0</v>
      </c>
      <c r="G16" s="114">
        <v>0</v>
      </c>
      <c r="H16" s="52">
        <v>0</v>
      </c>
      <c r="I16" s="52">
        <v>0</v>
      </c>
      <c r="J16" s="52">
        <v>-118.199</v>
      </c>
      <c r="K16" s="52">
        <v>-250.864</v>
      </c>
      <c r="L16" s="52">
        <v>-15</v>
      </c>
    </row>
    <row r="17" spans="1:12" ht="15.75" x14ac:dyDescent="0.25">
      <c r="A17" s="224" t="s">
        <v>11</v>
      </c>
      <c r="B17" s="224"/>
      <c r="C17" s="224"/>
      <c r="D17" s="224"/>
      <c r="E17" s="112">
        <f t="shared" ref="E17:L17" si="2">SUM(E14:E16)</f>
        <v>112.41650669999997</v>
      </c>
      <c r="F17" s="43">
        <f t="shared" si="2"/>
        <v>107.56100000000043</v>
      </c>
      <c r="G17" s="112">
        <f t="shared" si="2"/>
        <v>247.11827779999953</v>
      </c>
      <c r="H17" s="44">
        <f t="shared" si="2"/>
        <v>243.928</v>
      </c>
      <c r="I17" s="45">
        <f t="shared" si="2"/>
        <v>290.23200000000037</v>
      </c>
      <c r="J17" s="45">
        <f t="shared" si="2"/>
        <v>169.53299999999984</v>
      </c>
      <c r="K17" s="45">
        <f t="shared" si="2"/>
        <v>205.8070000000001</v>
      </c>
      <c r="L17" s="45">
        <f t="shared" si="2"/>
        <v>347.46599999999989</v>
      </c>
    </row>
    <row r="18" spans="1:12" ht="16.5" x14ac:dyDescent="0.35">
      <c r="A18" s="221" t="s">
        <v>12</v>
      </c>
      <c r="B18" s="94"/>
      <c r="C18" s="94"/>
      <c r="D18" s="94"/>
      <c r="E18" s="113">
        <v>56.8545631</v>
      </c>
      <c r="F18" s="48">
        <v>1.667</v>
      </c>
      <c r="G18" s="113">
        <v>58.106634700000001</v>
      </c>
      <c r="H18" s="48">
        <v>2.569</v>
      </c>
      <c r="I18" s="48">
        <v>4.7299999999999995</v>
      </c>
      <c r="J18" s="48">
        <v>27.486000000000001</v>
      </c>
      <c r="K18" s="48">
        <v>31.834999999999997</v>
      </c>
      <c r="L18" s="48">
        <v>15.597000000000001</v>
      </c>
    </row>
    <row r="19" spans="1:12" ht="16.5" x14ac:dyDescent="0.35">
      <c r="A19" s="223" t="s">
        <v>13</v>
      </c>
      <c r="B19" s="98"/>
      <c r="C19" s="98"/>
      <c r="D19" s="98"/>
      <c r="E19" s="114">
        <v>-21.985714199999986</v>
      </c>
      <c r="F19" s="52">
        <v>-58.227999999999994</v>
      </c>
      <c r="G19" s="114">
        <v>-104.56863559999998</v>
      </c>
      <c r="H19" s="52">
        <v>-172.68199999999999</v>
      </c>
      <c r="I19" s="52">
        <v>-161.23400000000001</v>
      </c>
      <c r="J19" s="52">
        <v>-166.005</v>
      </c>
      <c r="K19" s="52">
        <v>-167.929</v>
      </c>
      <c r="L19" s="52">
        <v>-159.90600000000001</v>
      </c>
    </row>
    <row r="20" spans="1:12" ht="15.75" x14ac:dyDescent="0.25">
      <c r="A20" s="224" t="s">
        <v>14</v>
      </c>
      <c r="B20" s="224"/>
      <c r="C20" s="224"/>
      <c r="D20" s="224"/>
      <c r="E20" s="112">
        <f t="shared" ref="E20:L20" si="3">SUM(E17:E19)</f>
        <v>147.28535559999997</v>
      </c>
      <c r="F20" s="43">
        <f t="shared" si="3"/>
        <v>51.000000000000441</v>
      </c>
      <c r="G20" s="112">
        <f t="shared" si="3"/>
        <v>200.65627689999951</v>
      </c>
      <c r="H20" s="44">
        <f t="shared" si="3"/>
        <v>73.814999999999998</v>
      </c>
      <c r="I20" s="45">
        <f t="shared" si="3"/>
        <v>133.72800000000038</v>
      </c>
      <c r="J20" s="45">
        <f t="shared" si="3"/>
        <v>31.013999999999839</v>
      </c>
      <c r="K20" s="45">
        <f t="shared" si="3"/>
        <v>69.713000000000108</v>
      </c>
      <c r="L20" s="45">
        <f t="shared" si="3"/>
        <v>203.15699999999987</v>
      </c>
    </row>
    <row r="21" spans="1:12" ht="16.5" x14ac:dyDescent="0.35">
      <c r="A21" s="221" t="s">
        <v>15</v>
      </c>
      <c r="B21" s="94"/>
      <c r="C21" s="94"/>
      <c r="D21" s="94"/>
      <c r="E21" s="113">
        <v>-36.9071608</v>
      </c>
      <c r="F21" s="48">
        <v>-11.127000000000004</v>
      </c>
      <c r="G21" s="113">
        <v>-53.7193063</v>
      </c>
      <c r="H21" s="48">
        <v>-26.028000000000006</v>
      </c>
      <c r="I21" s="48">
        <v>-32.262</v>
      </c>
      <c r="J21" s="48">
        <v>-33.207000000000001</v>
      </c>
      <c r="K21" s="48">
        <v>-33.600999999999999</v>
      </c>
      <c r="L21" s="48">
        <v>-45.600999999999999</v>
      </c>
    </row>
    <row r="22" spans="1:12" ht="16.5" x14ac:dyDescent="0.35">
      <c r="A22" s="223" t="s">
        <v>16</v>
      </c>
      <c r="B22" s="226"/>
      <c r="C22" s="226"/>
      <c r="D22" s="226"/>
      <c r="E22" s="114">
        <v>0</v>
      </c>
      <c r="F22" s="52">
        <v>-44.706999999999994</v>
      </c>
      <c r="G22" s="114">
        <v>0</v>
      </c>
      <c r="H22" s="52">
        <v>-83.028999999999996</v>
      </c>
      <c r="I22" s="52">
        <v>-260.68299999999999</v>
      </c>
      <c r="J22" s="52">
        <v>0</v>
      </c>
      <c r="K22" s="52">
        <v>0</v>
      </c>
      <c r="L22" s="52">
        <v>0</v>
      </c>
    </row>
    <row r="23" spans="1:12" ht="16.5" x14ac:dyDescent="0.35">
      <c r="A23" s="227" t="s">
        <v>262</v>
      </c>
      <c r="B23" s="228"/>
      <c r="C23" s="228"/>
      <c r="D23" s="228"/>
      <c r="E23" s="112">
        <f t="shared" ref="E23:L23" si="4">SUM(E20:E22)</f>
        <v>110.37819479999997</v>
      </c>
      <c r="F23" s="43">
        <f t="shared" si="4"/>
        <v>-4.8339999999995555</v>
      </c>
      <c r="G23" s="112">
        <f t="shared" si="4"/>
        <v>146.93697059999951</v>
      </c>
      <c r="H23" s="44">
        <f t="shared" si="4"/>
        <v>-35.242000000000004</v>
      </c>
      <c r="I23" s="45">
        <f t="shared" si="4"/>
        <v>-159.21699999999962</v>
      </c>
      <c r="J23" s="45">
        <f t="shared" si="4"/>
        <v>-2.1930000000001613</v>
      </c>
      <c r="K23" s="45">
        <f t="shared" si="4"/>
        <v>36.112000000000108</v>
      </c>
      <c r="L23" s="45">
        <f t="shared" si="4"/>
        <v>157.55599999999987</v>
      </c>
    </row>
    <row r="24" spans="1:12" ht="16.5" x14ac:dyDescent="0.35">
      <c r="A24" s="221" t="s">
        <v>279</v>
      </c>
      <c r="B24" s="94"/>
      <c r="C24" s="94"/>
      <c r="D24" s="94"/>
      <c r="E24" s="113">
        <v>110.3569427000008</v>
      </c>
      <c r="F24" s="48">
        <v>-3.9979999999994851</v>
      </c>
      <c r="G24" s="113">
        <v>146.86941880000052</v>
      </c>
      <c r="H24" s="48">
        <v>-35.033999999999537</v>
      </c>
      <c r="I24" s="48">
        <v>-160.98099999999988</v>
      </c>
      <c r="J24" s="48">
        <v>-4.8540000000004326</v>
      </c>
      <c r="K24" s="48">
        <v>33.449999999999591</v>
      </c>
      <c r="L24" s="48">
        <v>156.10900000000012</v>
      </c>
    </row>
    <row r="25" spans="1:12" ht="16.5" x14ac:dyDescent="0.35">
      <c r="A25" s="221" t="s">
        <v>274</v>
      </c>
      <c r="B25" s="94"/>
      <c r="C25" s="94"/>
      <c r="D25" s="94"/>
      <c r="E25" s="113">
        <v>2.1252099999999996E-2</v>
      </c>
      <c r="F25" s="48">
        <v>-0.83599999999999997</v>
      </c>
      <c r="G25" s="113">
        <v>6.7551799999999995E-2</v>
      </c>
      <c r="H25" s="48">
        <v>-0.20799999999999999</v>
      </c>
      <c r="I25" s="48">
        <v>1.764</v>
      </c>
      <c r="J25" s="48">
        <v>2.661</v>
      </c>
      <c r="K25" s="48">
        <v>2.6619999999999999</v>
      </c>
      <c r="L25" s="48">
        <v>1.4470000000000001</v>
      </c>
    </row>
    <row r="26" spans="1:12" ht="16.5" x14ac:dyDescent="0.35">
      <c r="A26" s="259"/>
      <c r="B26" s="259"/>
      <c r="C26" s="259"/>
      <c r="D26" s="259"/>
      <c r="E26" s="260"/>
      <c r="F26" s="261"/>
      <c r="G26" s="260"/>
      <c r="H26" s="261"/>
      <c r="I26" s="261"/>
      <c r="J26" s="261"/>
      <c r="K26" s="261"/>
      <c r="L26" s="261"/>
    </row>
    <row r="27" spans="1:12" ht="16.5" x14ac:dyDescent="0.35">
      <c r="A27" s="257" t="s">
        <v>148</v>
      </c>
      <c r="B27" s="94"/>
      <c r="C27" s="94"/>
      <c r="D27" s="94"/>
      <c r="E27" s="113">
        <v>-39.4</v>
      </c>
      <c r="F27" s="48">
        <v>-23</v>
      </c>
      <c r="G27" s="113">
        <v>-52.9</v>
      </c>
      <c r="H27" s="48">
        <v>-48</v>
      </c>
      <c r="I27" s="48">
        <v>-102.45099999999999</v>
      </c>
      <c r="J27" s="48">
        <v>-76.900000000000006</v>
      </c>
      <c r="K27" s="48">
        <v>85.9</v>
      </c>
      <c r="L27" s="48">
        <v>-78.2</v>
      </c>
    </row>
    <row r="28" spans="1:12" ht="16.5" x14ac:dyDescent="0.35">
      <c r="A28" s="258" t="s">
        <v>273</v>
      </c>
      <c r="B28" s="259"/>
      <c r="C28" s="259"/>
      <c r="D28" s="259"/>
      <c r="E28" s="276">
        <f t="shared" ref="E28:L28" si="5">E14-E27</f>
        <v>158.69030199999997</v>
      </c>
      <c r="F28" s="277">
        <f t="shared" si="5"/>
        <v>139.17300000000043</v>
      </c>
      <c r="G28" s="276">
        <f t="shared" si="5"/>
        <v>332.49799069999949</v>
      </c>
      <c r="H28" s="277">
        <f t="shared" si="5"/>
        <v>345.58699999999999</v>
      </c>
      <c r="I28" s="277">
        <f t="shared" si="5"/>
        <v>446.55100000000039</v>
      </c>
      <c r="J28" s="277">
        <f t="shared" si="5"/>
        <v>416.27499999999986</v>
      </c>
      <c r="K28" s="277">
        <f t="shared" si="5"/>
        <v>424.76400000000012</v>
      </c>
      <c r="L28" s="277">
        <f t="shared" si="5"/>
        <v>525.62399999999991</v>
      </c>
    </row>
    <row r="29" spans="1:12" ht="16.5" x14ac:dyDescent="0.35">
      <c r="A29" s="221"/>
      <c r="B29" s="94"/>
      <c r="C29" s="94"/>
      <c r="D29" s="94"/>
      <c r="E29" s="49"/>
      <c r="F29" s="49"/>
      <c r="G29" s="49"/>
      <c r="H29" s="49"/>
      <c r="I29" s="49"/>
      <c r="J29" s="49"/>
      <c r="K29" s="49"/>
      <c r="L29" s="49"/>
    </row>
    <row r="30" spans="1:12" ht="16.5" x14ac:dyDescent="0.35">
      <c r="A30" s="99"/>
      <c r="B30" s="99"/>
      <c r="C30" s="100"/>
      <c r="D30" s="101"/>
      <c r="E30" s="102">
        <v>2015</v>
      </c>
      <c r="F30" s="102">
        <v>2014</v>
      </c>
      <c r="G30" s="102">
        <v>2015</v>
      </c>
      <c r="H30" s="102">
        <v>2014</v>
      </c>
      <c r="I30" s="102">
        <v>2013</v>
      </c>
      <c r="J30" s="102">
        <v>2012</v>
      </c>
      <c r="K30" s="102">
        <v>2012</v>
      </c>
      <c r="L30" s="102">
        <v>2011</v>
      </c>
    </row>
    <row r="31" spans="1:12" ht="16.5" x14ac:dyDescent="0.35">
      <c r="A31" s="103"/>
      <c r="B31" s="103"/>
      <c r="C31" s="100"/>
      <c r="D31" s="101"/>
      <c r="E31" s="105" t="s">
        <v>201</v>
      </c>
      <c r="F31" s="105" t="s">
        <v>201</v>
      </c>
      <c r="G31" s="105">
        <v>0</v>
      </c>
      <c r="H31" s="105"/>
      <c r="I31" s="105"/>
      <c r="J31" s="105"/>
      <c r="K31" s="105"/>
      <c r="L31" s="105"/>
    </row>
    <row r="32" spans="1:12" ht="16.5" x14ac:dyDescent="0.35">
      <c r="A32" s="100" t="s">
        <v>259</v>
      </c>
      <c r="B32" s="106"/>
      <c r="C32" s="100"/>
      <c r="D32" s="100"/>
      <c r="E32" s="107"/>
      <c r="F32" s="107"/>
      <c r="G32" s="107"/>
      <c r="H32" s="107"/>
      <c r="I32" s="107"/>
      <c r="J32" s="107"/>
      <c r="K32" s="107"/>
      <c r="L32" s="107"/>
    </row>
    <row r="33" spans="1:12" ht="3" customHeight="1" x14ac:dyDescent="0.35">
      <c r="A33" s="221"/>
      <c r="B33" s="97"/>
      <c r="C33" s="97"/>
      <c r="D33" s="97"/>
      <c r="E33" s="95"/>
      <c r="F33" s="95"/>
      <c r="G33" s="95"/>
      <c r="H33" s="95"/>
      <c r="I33" s="95"/>
      <c r="J33" s="95"/>
      <c r="K33" s="95"/>
      <c r="L33" s="95"/>
    </row>
    <row r="34" spans="1:12" ht="15" customHeight="1" x14ac:dyDescent="0.35">
      <c r="A34" s="221" t="s">
        <v>17</v>
      </c>
      <c r="B34" s="229"/>
      <c r="C34" s="229"/>
      <c r="D34" s="229"/>
      <c r="E34" s="113"/>
      <c r="F34" s="48"/>
      <c r="G34" s="113">
        <v>3891.357</v>
      </c>
      <c r="H34" s="48">
        <v>3922.895</v>
      </c>
      <c r="I34" s="48">
        <v>3836.587</v>
      </c>
      <c r="J34" s="48">
        <v>0</v>
      </c>
      <c r="K34" s="48">
        <v>4095.7959999999998</v>
      </c>
      <c r="L34" s="48">
        <v>4767.402</v>
      </c>
    </row>
    <row r="35" spans="1:12" ht="15" customHeight="1" x14ac:dyDescent="0.35">
      <c r="A35" s="221" t="s">
        <v>18</v>
      </c>
      <c r="B35" s="222"/>
      <c r="C35" s="222"/>
      <c r="D35" s="222"/>
      <c r="E35" s="113"/>
      <c r="F35" s="48"/>
      <c r="G35" s="113">
        <v>450.22199999999998</v>
      </c>
      <c r="H35" s="48">
        <v>427.68700000000001</v>
      </c>
      <c r="I35" s="48">
        <v>469.34699999999998</v>
      </c>
      <c r="J35" s="48">
        <v>0</v>
      </c>
      <c r="K35" s="48">
        <v>518.04399999999998</v>
      </c>
      <c r="L35" s="48">
        <v>611.96499999999992</v>
      </c>
    </row>
    <row r="36" spans="1:12" ht="15" customHeight="1" x14ac:dyDescent="0.35">
      <c r="A36" s="221" t="s">
        <v>272</v>
      </c>
      <c r="B36" s="222"/>
      <c r="C36" s="222"/>
      <c r="D36" s="222"/>
      <c r="E36" s="113"/>
      <c r="F36" s="48"/>
      <c r="G36" s="113">
        <v>125.029</v>
      </c>
      <c r="H36" s="48">
        <v>148.352</v>
      </c>
      <c r="I36" s="48">
        <v>152.387</v>
      </c>
      <c r="J36" s="48">
        <v>0</v>
      </c>
      <c r="K36" s="48">
        <v>185.18799999999999</v>
      </c>
      <c r="L36" s="48">
        <v>281.07299999999998</v>
      </c>
    </row>
    <row r="37" spans="1:12" ht="15" customHeight="1" x14ac:dyDescent="0.35">
      <c r="A37" s="221" t="s">
        <v>19</v>
      </c>
      <c r="B37" s="222"/>
      <c r="C37" s="222"/>
      <c r="D37" s="222"/>
      <c r="E37" s="113"/>
      <c r="F37" s="48"/>
      <c r="G37" s="113">
        <v>2.5412355</v>
      </c>
      <c r="H37" s="48">
        <v>15.743</v>
      </c>
      <c r="I37" s="48">
        <v>6.6760000000000002</v>
      </c>
      <c r="J37" s="48">
        <v>0</v>
      </c>
      <c r="K37" s="48">
        <v>6.8869999999999996</v>
      </c>
      <c r="L37" s="48">
        <v>15.603999999999999</v>
      </c>
    </row>
    <row r="38" spans="1:12" ht="15" customHeight="1" x14ac:dyDescent="0.35">
      <c r="A38" s="223" t="s">
        <v>20</v>
      </c>
      <c r="B38" s="98"/>
      <c r="C38" s="98"/>
      <c r="D38" s="98"/>
      <c r="E38" s="114"/>
      <c r="F38" s="52"/>
      <c r="G38" s="114">
        <v>120.71716069999999</v>
      </c>
      <c r="H38" s="52">
        <v>132.44800000000001</v>
      </c>
      <c r="I38" s="52">
        <v>92.341999999999999</v>
      </c>
      <c r="J38" s="52">
        <v>0</v>
      </c>
      <c r="K38" s="52">
        <v>101.16499999999999</v>
      </c>
      <c r="L38" s="52">
        <v>140.74299999999999</v>
      </c>
    </row>
    <row r="39" spans="1:12" ht="15" customHeight="1" x14ac:dyDescent="0.35">
      <c r="A39" s="218" t="s">
        <v>21</v>
      </c>
      <c r="B39" s="224"/>
      <c r="C39" s="224"/>
      <c r="D39" s="224"/>
      <c r="E39" s="118"/>
      <c r="F39" s="43"/>
      <c r="G39" s="118">
        <f>SUM(G34:G38)</f>
        <v>4589.8663962000001</v>
      </c>
      <c r="H39" s="308">
        <f>SUM(H34:H38)</f>
        <v>4647.1250000000009</v>
      </c>
      <c r="I39" s="45">
        <f>SUM(I34:I38)</f>
        <v>4557.3389999999999</v>
      </c>
      <c r="J39" s="45" t="s">
        <v>67</v>
      </c>
      <c r="K39" s="45">
        <f>SUM(K34:K38)</f>
        <v>4907.08</v>
      </c>
      <c r="L39" s="45">
        <f>SUM(L34:L38)</f>
        <v>5816.7870000000012</v>
      </c>
    </row>
    <row r="40" spans="1:12" ht="15" customHeight="1" x14ac:dyDescent="0.35">
      <c r="A40" s="221" t="s">
        <v>22</v>
      </c>
      <c r="B40" s="94"/>
      <c r="C40" s="94"/>
      <c r="D40" s="94"/>
      <c r="E40" s="113"/>
      <c r="F40" s="48"/>
      <c r="G40" s="113">
        <v>0.10403370000000001</v>
      </c>
      <c r="H40" s="48">
        <v>6.6000000000000003E-2</v>
      </c>
      <c r="I40" s="48">
        <v>0.123</v>
      </c>
      <c r="J40" s="48">
        <v>0</v>
      </c>
      <c r="K40" s="48">
        <v>1.4300000000000002</v>
      </c>
      <c r="L40" s="48">
        <v>5.9260000000000002</v>
      </c>
    </row>
    <row r="41" spans="1:12" ht="15" customHeight="1" x14ac:dyDescent="0.35">
      <c r="A41" s="221" t="s">
        <v>23</v>
      </c>
      <c r="B41" s="94"/>
      <c r="C41" s="94"/>
      <c r="D41" s="94"/>
      <c r="E41" s="113"/>
      <c r="F41" s="48"/>
      <c r="G41" s="113">
        <v>-5.8420000000000011E-4</v>
      </c>
      <c r="H41" s="48">
        <v>0.35299999999999998</v>
      </c>
      <c r="I41" s="48">
        <v>3.5179999999999998</v>
      </c>
      <c r="J41" s="48">
        <v>0</v>
      </c>
      <c r="K41" s="48">
        <v>4.9829999999999997</v>
      </c>
      <c r="L41" s="48">
        <v>2.5059999999999998</v>
      </c>
    </row>
    <row r="42" spans="1:12" ht="15" customHeight="1" x14ac:dyDescent="0.35">
      <c r="A42" s="221" t="s">
        <v>24</v>
      </c>
      <c r="B42" s="94"/>
      <c r="C42" s="94"/>
      <c r="D42" s="94"/>
      <c r="E42" s="113"/>
      <c r="F42" s="48"/>
      <c r="G42" s="113">
        <v>816.76121000000012</v>
      </c>
      <c r="H42" s="48">
        <v>716.68900000000008</v>
      </c>
      <c r="I42" s="48">
        <v>765.63900000000001</v>
      </c>
      <c r="J42" s="48">
        <v>0</v>
      </c>
      <c r="K42" s="48">
        <v>812.88800000000003</v>
      </c>
      <c r="L42" s="48">
        <v>865.08999999999992</v>
      </c>
    </row>
    <row r="43" spans="1:12" ht="15" customHeight="1" x14ac:dyDescent="0.35">
      <c r="A43" s="221" t="s">
        <v>25</v>
      </c>
      <c r="B43" s="94"/>
      <c r="C43" s="94"/>
      <c r="D43" s="94"/>
      <c r="E43" s="113"/>
      <c r="F43" s="48"/>
      <c r="G43" s="113">
        <v>245.0871746</v>
      </c>
      <c r="H43" s="48">
        <v>248.054</v>
      </c>
      <c r="I43" s="48">
        <v>228.52600000000001</v>
      </c>
      <c r="J43" s="48">
        <v>0</v>
      </c>
      <c r="K43" s="48">
        <v>185.93100000000001</v>
      </c>
      <c r="L43" s="48">
        <v>206.916</v>
      </c>
    </row>
    <row r="44" spans="1:12" ht="15" customHeight="1" x14ac:dyDescent="0.35">
      <c r="A44" s="223" t="s">
        <v>26</v>
      </c>
      <c r="B44" s="98"/>
      <c r="C44" s="98"/>
      <c r="D44" s="98"/>
      <c r="E44" s="114"/>
      <c r="F44" s="52"/>
      <c r="G44" s="114">
        <v>0</v>
      </c>
      <c r="H44" s="52">
        <v>99.358999999999995</v>
      </c>
      <c r="I44" s="52">
        <v>0</v>
      </c>
      <c r="J44" s="52">
        <v>0</v>
      </c>
      <c r="K44" s="52">
        <v>0</v>
      </c>
      <c r="L44" s="52">
        <v>0</v>
      </c>
    </row>
    <row r="45" spans="1:12" ht="15" customHeight="1" x14ac:dyDescent="0.35">
      <c r="A45" s="230" t="s">
        <v>27</v>
      </c>
      <c r="B45" s="109"/>
      <c r="C45" s="109"/>
      <c r="D45" s="109"/>
      <c r="E45" s="119"/>
      <c r="F45" s="63"/>
      <c r="G45" s="119">
        <f>SUM(G40:G44)</f>
        <v>1061.9518341</v>
      </c>
      <c r="H45" s="309">
        <f>SUM(H40:H44)</f>
        <v>1064.521</v>
      </c>
      <c r="I45" s="64">
        <f>SUM(I40:I44)</f>
        <v>997.80600000000004</v>
      </c>
      <c r="J45" s="64" t="s">
        <v>67</v>
      </c>
      <c r="K45" s="64">
        <f>SUM(K40:K44)</f>
        <v>1005.2320000000001</v>
      </c>
      <c r="L45" s="64">
        <f>SUM(L40:L44)</f>
        <v>1080.4379999999999</v>
      </c>
    </row>
    <row r="46" spans="1:12" ht="15" customHeight="1" x14ac:dyDescent="0.35">
      <c r="A46" s="218" t="s">
        <v>260</v>
      </c>
      <c r="B46" s="110"/>
      <c r="C46" s="110"/>
      <c r="D46" s="110"/>
      <c r="E46" s="118"/>
      <c r="F46" s="43"/>
      <c r="G46" s="118">
        <f>G39+G45</f>
        <v>5651.8182303000003</v>
      </c>
      <c r="H46" s="308">
        <f>H39+H45</f>
        <v>5711.6460000000006</v>
      </c>
      <c r="I46" s="45">
        <f>I39+I45</f>
        <v>5555.1450000000004</v>
      </c>
      <c r="J46" s="45" t="s">
        <v>67</v>
      </c>
      <c r="K46" s="45">
        <f>K39+K45</f>
        <v>5912.3119999999999</v>
      </c>
      <c r="L46" s="45">
        <f>L39+L45</f>
        <v>6897.2250000000013</v>
      </c>
    </row>
    <row r="47" spans="1:12" ht="15" customHeight="1" x14ac:dyDescent="0.35">
      <c r="A47" s="221" t="s">
        <v>280</v>
      </c>
      <c r="B47" s="94"/>
      <c r="C47" s="94"/>
      <c r="D47" s="94"/>
      <c r="E47" s="113"/>
      <c r="F47" s="48"/>
      <c r="G47" s="113">
        <v>1974.0176881000004</v>
      </c>
      <c r="H47" s="48">
        <v>1881.3430000000012</v>
      </c>
      <c r="I47" s="48">
        <v>1969.2430000000004</v>
      </c>
      <c r="J47" s="48"/>
      <c r="K47" s="48">
        <v>2136.4029999999998</v>
      </c>
      <c r="L47" s="48">
        <v>2339.3220000000001</v>
      </c>
    </row>
    <row r="48" spans="1:12" ht="15" customHeight="1" x14ac:dyDescent="0.35">
      <c r="A48" s="221" t="s">
        <v>275</v>
      </c>
      <c r="B48" s="94"/>
      <c r="C48" s="94"/>
      <c r="D48" s="94"/>
      <c r="E48" s="113"/>
      <c r="F48" s="48"/>
      <c r="G48" s="113">
        <v>0.47347939999999999</v>
      </c>
      <c r="H48" s="48">
        <v>0.33100000000000007</v>
      </c>
      <c r="I48" s="48">
        <v>19.983999999999998</v>
      </c>
      <c r="J48" s="48">
        <v>0</v>
      </c>
      <c r="K48" s="48">
        <v>23.898999999999997</v>
      </c>
      <c r="L48" s="48">
        <v>19.567999999999998</v>
      </c>
    </row>
    <row r="49" spans="1:12" ht="15" customHeight="1" x14ac:dyDescent="0.35">
      <c r="A49" s="221" t="s">
        <v>28</v>
      </c>
      <c r="B49" s="94"/>
      <c r="C49" s="94"/>
      <c r="D49" s="94"/>
      <c r="E49" s="113"/>
      <c r="F49" s="48"/>
      <c r="G49" s="113">
        <v>358.30681570000002</v>
      </c>
      <c r="H49" s="48">
        <v>345.459</v>
      </c>
      <c r="I49" s="48">
        <v>237.39699999999999</v>
      </c>
      <c r="J49" s="48">
        <v>0</v>
      </c>
      <c r="K49" s="48">
        <v>175.024</v>
      </c>
      <c r="L49" s="48">
        <v>216.51100000000002</v>
      </c>
    </row>
    <row r="50" spans="1:12" ht="15" customHeight="1" x14ac:dyDescent="0.35">
      <c r="A50" s="221" t="s">
        <v>29</v>
      </c>
      <c r="B50" s="94"/>
      <c r="C50" s="94"/>
      <c r="D50" s="94"/>
      <c r="E50" s="113"/>
      <c r="F50" s="48"/>
      <c r="G50" s="113">
        <v>143.9314531</v>
      </c>
      <c r="H50" s="48">
        <v>251.61500000000001</v>
      </c>
      <c r="I50" s="48">
        <v>195.67099999999999</v>
      </c>
      <c r="J50" s="48">
        <v>0</v>
      </c>
      <c r="K50" s="48">
        <v>217.16800000000001</v>
      </c>
      <c r="L50" s="48">
        <v>275.59800000000001</v>
      </c>
    </row>
    <row r="51" spans="1:12" ht="15" customHeight="1" x14ac:dyDescent="0.35">
      <c r="A51" s="221" t="s">
        <v>30</v>
      </c>
      <c r="B51" s="94"/>
      <c r="C51" s="94"/>
      <c r="D51" s="94"/>
      <c r="E51" s="113"/>
      <c r="F51" s="48"/>
      <c r="G51" s="113">
        <v>1785.494604</v>
      </c>
      <c r="H51" s="48">
        <v>1901.4930000000002</v>
      </c>
      <c r="I51" s="48">
        <v>1862.9859999999999</v>
      </c>
      <c r="J51" s="48">
        <v>0</v>
      </c>
      <c r="K51" s="48">
        <v>2096.9110000000001</v>
      </c>
      <c r="L51" s="48">
        <v>2435.7910000000002</v>
      </c>
    </row>
    <row r="52" spans="1:12" ht="15" customHeight="1" x14ac:dyDescent="0.35">
      <c r="A52" s="221" t="s">
        <v>31</v>
      </c>
      <c r="B52" s="94"/>
      <c r="C52" s="94"/>
      <c r="D52" s="94"/>
      <c r="E52" s="113"/>
      <c r="F52" s="48"/>
      <c r="G52" s="113">
        <v>1384.1670249999997</v>
      </c>
      <c r="H52" s="48">
        <v>1227.5039999999999</v>
      </c>
      <c r="I52" s="48">
        <v>1261.8000000000002</v>
      </c>
      <c r="J52" s="48">
        <v>0</v>
      </c>
      <c r="K52" s="48">
        <v>1250.239</v>
      </c>
      <c r="L52" s="48">
        <v>1605.095</v>
      </c>
    </row>
    <row r="53" spans="1:12" ht="15" customHeight="1" x14ac:dyDescent="0.35">
      <c r="A53" s="221" t="s">
        <v>32</v>
      </c>
      <c r="B53" s="94"/>
      <c r="C53" s="94"/>
      <c r="D53" s="94"/>
      <c r="E53" s="113"/>
      <c r="F53" s="48"/>
      <c r="G53" s="113">
        <v>5.7577509999999998</v>
      </c>
      <c r="H53" s="48">
        <v>4.5739999999999998</v>
      </c>
      <c r="I53" s="48">
        <v>8.0640000000000001</v>
      </c>
      <c r="J53" s="48">
        <v>0</v>
      </c>
      <c r="K53" s="48">
        <v>12.667999999999999</v>
      </c>
      <c r="L53" s="48">
        <v>5.34</v>
      </c>
    </row>
    <row r="54" spans="1:12" ht="15" customHeight="1" x14ac:dyDescent="0.35">
      <c r="A54" s="223" t="s">
        <v>278</v>
      </c>
      <c r="B54" s="98"/>
      <c r="C54" s="98"/>
      <c r="D54" s="98"/>
      <c r="E54" s="114"/>
      <c r="F54" s="52"/>
      <c r="G54" s="114">
        <v>0</v>
      </c>
      <c r="H54" s="52">
        <v>99.326999999999998</v>
      </c>
      <c r="I54" s="52">
        <v>0</v>
      </c>
      <c r="J54" s="52">
        <v>0</v>
      </c>
      <c r="K54" s="52">
        <v>0</v>
      </c>
      <c r="L54" s="52">
        <v>0</v>
      </c>
    </row>
    <row r="55" spans="1:12" ht="15" customHeight="1" x14ac:dyDescent="0.35">
      <c r="A55" s="218" t="s">
        <v>261</v>
      </c>
      <c r="B55" s="110"/>
      <c r="C55" s="110"/>
      <c r="D55" s="110"/>
      <c r="E55" s="118"/>
      <c r="F55" s="43"/>
      <c r="G55" s="118">
        <f>SUM(G47:G54)</f>
        <v>5652.1488163000004</v>
      </c>
      <c r="H55" s="308">
        <f>SUM(H47:H54)</f>
        <v>5711.6460000000015</v>
      </c>
      <c r="I55" s="45">
        <f>SUM(I47:I54)</f>
        <v>5555.1450000000004</v>
      </c>
      <c r="J55" s="45" t="s">
        <v>67</v>
      </c>
      <c r="K55" s="45">
        <f>SUM(K47:K54)</f>
        <v>5912.3119999999999</v>
      </c>
      <c r="L55" s="45">
        <f>SUM(L47:L54)</f>
        <v>6897.2250000000013</v>
      </c>
    </row>
    <row r="56" spans="1:12" ht="16.5" x14ac:dyDescent="0.35">
      <c r="A56" s="221"/>
      <c r="B56" s="110"/>
      <c r="C56" s="110"/>
      <c r="D56" s="110"/>
      <c r="E56" s="49"/>
      <c r="F56" s="49"/>
      <c r="G56" s="49"/>
      <c r="H56" s="49"/>
      <c r="I56" s="49"/>
      <c r="J56" s="49"/>
      <c r="K56" s="49"/>
      <c r="L56" s="49"/>
    </row>
    <row r="57" spans="1:12" ht="16.5" x14ac:dyDescent="0.35">
      <c r="A57" s="108"/>
      <c r="B57" s="99"/>
      <c r="C57" s="101"/>
      <c r="D57" s="101"/>
      <c r="E57" s="102">
        <v>2015</v>
      </c>
      <c r="F57" s="102">
        <v>2014</v>
      </c>
      <c r="G57" s="102">
        <v>2015</v>
      </c>
      <c r="H57" s="102">
        <v>2014</v>
      </c>
      <c r="I57" s="102">
        <v>2013</v>
      </c>
      <c r="J57" s="102">
        <v>2012</v>
      </c>
      <c r="K57" s="102">
        <v>2012</v>
      </c>
      <c r="L57" s="102">
        <v>2011</v>
      </c>
    </row>
    <row r="58" spans="1:12" ht="16.5" x14ac:dyDescent="0.35">
      <c r="A58" s="103"/>
      <c r="B58" s="103"/>
      <c r="C58" s="101"/>
      <c r="D58" s="101"/>
      <c r="E58" s="105" t="s">
        <v>201</v>
      </c>
      <c r="F58" s="105" t="s">
        <v>201</v>
      </c>
      <c r="G58" s="105">
        <v>0</v>
      </c>
      <c r="H58" s="105"/>
      <c r="I58" s="105"/>
      <c r="J58" s="105"/>
      <c r="K58" s="105"/>
      <c r="L58" s="105"/>
    </row>
    <row r="59" spans="1:12" ht="16.5" x14ac:dyDescent="0.35">
      <c r="A59" s="100" t="s">
        <v>277</v>
      </c>
      <c r="B59" s="106"/>
      <c r="C59" s="100"/>
      <c r="D59" s="100"/>
      <c r="E59" s="107"/>
      <c r="F59" s="107"/>
      <c r="G59" s="107"/>
      <c r="H59" s="107"/>
      <c r="I59" s="107"/>
      <c r="J59" s="107"/>
      <c r="K59" s="107"/>
      <c r="L59" s="107"/>
    </row>
    <row r="60" spans="1:12" ht="3" customHeight="1" x14ac:dyDescent="0.35">
      <c r="A60" s="221"/>
      <c r="B60" s="97"/>
      <c r="C60" s="97"/>
      <c r="D60" s="97"/>
      <c r="E60" s="95"/>
      <c r="F60" s="95"/>
      <c r="G60" s="95"/>
      <c r="H60" s="95"/>
      <c r="I60" s="95"/>
      <c r="J60" s="95"/>
      <c r="K60" s="95"/>
      <c r="L60" s="95"/>
    </row>
    <row r="61" spans="1:12" ht="34.9" customHeight="1" x14ac:dyDescent="0.35">
      <c r="A61" s="231" t="s">
        <v>33</v>
      </c>
      <c r="B61" s="231"/>
      <c r="C61" s="231"/>
      <c r="D61" s="231"/>
      <c r="E61" s="113">
        <v>133.87864410000026</v>
      </c>
      <c r="F61" s="48">
        <v>111.51000000000047</v>
      </c>
      <c r="G61" s="113">
        <v>278.55977209999963</v>
      </c>
      <c r="H61" s="48">
        <v>250.42100000000062</v>
      </c>
      <c r="I61" s="48">
        <v>311.95300000000026</v>
      </c>
      <c r="J61" s="48"/>
      <c r="K61" s="48">
        <v>300.93399999999997</v>
      </c>
      <c r="L61" s="48">
        <v>327</v>
      </c>
    </row>
    <row r="62" spans="1:12" ht="15" customHeight="1" x14ac:dyDescent="0.35">
      <c r="A62" s="232" t="s">
        <v>34</v>
      </c>
      <c r="B62" s="232"/>
      <c r="C62" s="233"/>
      <c r="D62" s="233"/>
      <c r="E62" s="114">
        <v>37.613</v>
      </c>
      <c r="F62" s="52">
        <v>9.727999999999998</v>
      </c>
      <c r="G62" s="114">
        <v>5.3890000000000029</v>
      </c>
      <c r="H62" s="52">
        <v>-11.170000000000002</v>
      </c>
      <c r="I62" s="52">
        <v>52.464999999999996</v>
      </c>
      <c r="J62" s="52">
        <v>0</v>
      </c>
      <c r="K62" s="52">
        <v>-80.259999999999991</v>
      </c>
      <c r="L62" s="52">
        <v>34.000000000000007</v>
      </c>
    </row>
    <row r="63" spans="1:12" ht="15" customHeight="1" x14ac:dyDescent="0.35">
      <c r="A63" s="293" t="s">
        <v>35</v>
      </c>
      <c r="B63" s="234"/>
      <c r="C63" s="235"/>
      <c r="D63" s="235"/>
      <c r="E63" s="120">
        <f>SUM(E61:E62)</f>
        <v>171.49164410000026</v>
      </c>
      <c r="F63" s="43">
        <f>SUM(F61:F62)</f>
        <v>121.23800000000047</v>
      </c>
      <c r="G63" s="112">
        <f>SUM(G61:G62)</f>
        <v>283.94877209999964</v>
      </c>
      <c r="H63" s="44">
        <f>SUM(H61:H62)</f>
        <v>239.2510000000006</v>
      </c>
      <c r="I63" s="45">
        <f>SUM(I61:I62)</f>
        <v>364.41800000000023</v>
      </c>
      <c r="J63" s="45" t="s">
        <v>67</v>
      </c>
      <c r="K63" s="45">
        <f>SUM(K61:K62)-1</f>
        <v>219.67399999999998</v>
      </c>
      <c r="L63" s="43">
        <f>SUM(L61:L62)-1</f>
        <v>360</v>
      </c>
    </row>
    <row r="64" spans="1:12" ht="15" customHeight="1" x14ac:dyDescent="0.35">
      <c r="A64" s="231" t="s">
        <v>270</v>
      </c>
      <c r="B64" s="231"/>
      <c r="C64" s="94"/>
      <c r="D64" s="94"/>
      <c r="E64" s="113">
        <v>-60.989999999999988</v>
      </c>
      <c r="F64" s="48">
        <v>-46.756</v>
      </c>
      <c r="G64" s="113">
        <v>-175.09199999999998</v>
      </c>
      <c r="H64" s="48">
        <v>-157.83500000000001</v>
      </c>
      <c r="I64" s="48">
        <v>-121.6</v>
      </c>
      <c r="J64" s="48">
        <v>0</v>
      </c>
      <c r="K64" s="48">
        <v>-99.542000000000002</v>
      </c>
      <c r="L64" s="48">
        <v>-133.35</v>
      </c>
    </row>
    <row r="65" spans="1:12" ht="15" customHeight="1" x14ac:dyDescent="0.35">
      <c r="A65" s="232" t="s">
        <v>271</v>
      </c>
      <c r="B65" s="232"/>
      <c r="C65" s="98"/>
      <c r="D65" s="98"/>
      <c r="E65" s="114">
        <v>0.39600000000000002</v>
      </c>
      <c r="F65" s="52">
        <v>-4.899</v>
      </c>
      <c r="G65" s="114">
        <v>0.88200000000000001</v>
      </c>
      <c r="H65" s="52">
        <v>1.9650000000000001</v>
      </c>
      <c r="I65" s="52">
        <v>33.140999999999998</v>
      </c>
      <c r="J65" s="52">
        <v>0</v>
      </c>
      <c r="K65" s="52">
        <v>3.8609999999999998</v>
      </c>
      <c r="L65" s="52">
        <v>2.3039999999999998</v>
      </c>
    </row>
    <row r="66" spans="1:12" ht="15" customHeight="1" x14ac:dyDescent="0.35">
      <c r="A66" s="236" t="s">
        <v>276</v>
      </c>
      <c r="B66" s="236"/>
      <c r="C66" s="237"/>
      <c r="D66" s="237"/>
      <c r="E66" s="120">
        <f>SUM(E63:E65)</f>
        <v>110.89764410000028</v>
      </c>
      <c r="F66" s="43">
        <f>SUM(F63:F65)</f>
        <v>69.583000000000467</v>
      </c>
      <c r="G66" s="112">
        <f>SUM(G63:G65)</f>
        <v>109.73877209999966</v>
      </c>
      <c r="H66" s="44">
        <f>SUM(H63:H65)</f>
        <v>83.381000000000597</v>
      </c>
      <c r="I66" s="45">
        <f>SUM(I63:I65)</f>
        <v>275.95900000000023</v>
      </c>
      <c r="J66" s="45" t="s">
        <v>67</v>
      </c>
      <c r="K66" s="45">
        <f>SUM(K63:K65)</f>
        <v>123.99299999999998</v>
      </c>
      <c r="L66" s="43">
        <f>SUM(L63:L65)</f>
        <v>228.95400000000001</v>
      </c>
    </row>
    <row r="67" spans="1:12" ht="15" customHeight="1" x14ac:dyDescent="0.35">
      <c r="A67" s="232" t="s">
        <v>36</v>
      </c>
      <c r="B67" s="232"/>
      <c r="C67" s="238"/>
      <c r="D67" s="238"/>
      <c r="E67" s="114">
        <v>-93.144000000000005</v>
      </c>
      <c r="F67" s="52">
        <v>-0.32400000000000162</v>
      </c>
      <c r="G67" s="114">
        <v>-94.736000000000004</v>
      </c>
      <c r="H67" s="52">
        <v>35.235000000000007</v>
      </c>
      <c r="I67" s="52">
        <v>23.84</v>
      </c>
      <c r="J67" s="52">
        <v>0</v>
      </c>
      <c r="K67" s="52">
        <v>394.12800000000004</v>
      </c>
      <c r="L67" s="52">
        <v>-333.81700000000001</v>
      </c>
    </row>
    <row r="68" spans="1:12" ht="15" customHeight="1" x14ac:dyDescent="0.35">
      <c r="A68" s="293" t="s">
        <v>37</v>
      </c>
      <c r="B68" s="234"/>
      <c r="C68" s="110"/>
      <c r="D68" s="110"/>
      <c r="E68" s="120">
        <f>SUM(E66:E67)</f>
        <v>17.753644100000272</v>
      </c>
      <c r="F68" s="43">
        <f>SUM(F66:F67)</f>
        <v>69.259000000000469</v>
      </c>
      <c r="G68" s="112">
        <f>SUM(G66:G67)</f>
        <v>15.00277209999966</v>
      </c>
      <c r="H68" s="44">
        <f>SUM(H66:H67)</f>
        <v>118.61600000000061</v>
      </c>
      <c r="I68" s="45">
        <f>SUM(I66:I67)</f>
        <v>299.79900000000021</v>
      </c>
      <c r="J68" s="45" t="s">
        <v>67</v>
      </c>
      <c r="K68" s="45">
        <f>SUM(K66:K67)</f>
        <v>518.12099999999998</v>
      </c>
      <c r="L68" s="43">
        <f>SUM(L66:L67)</f>
        <v>-104.863</v>
      </c>
    </row>
    <row r="69" spans="1:12" ht="15" customHeight="1" x14ac:dyDescent="0.35">
      <c r="A69" s="231" t="s">
        <v>38</v>
      </c>
      <c r="B69" s="231"/>
      <c r="C69" s="94"/>
      <c r="D69" s="94"/>
      <c r="E69" s="113">
        <v>-11.104000000000013</v>
      </c>
      <c r="F69" s="48">
        <v>-8.9949999999998909</v>
      </c>
      <c r="G69" s="113">
        <v>-74.951000000000022</v>
      </c>
      <c r="H69" s="48">
        <v>11.619000000000142</v>
      </c>
      <c r="I69" s="48">
        <v>-264.42500000000001</v>
      </c>
      <c r="J69" s="48">
        <v>0</v>
      </c>
      <c r="K69" s="48">
        <v>-433.65300000000002</v>
      </c>
      <c r="L69" s="48">
        <v>117</v>
      </c>
    </row>
    <row r="70" spans="1:12" ht="15" customHeight="1" x14ac:dyDescent="0.35">
      <c r="A70" s="231" t="s">
        <v>39</v>
      </c>
      <c r="B70" s="231"/>
      <c r="C70" s="94"/>
      <c r="D70" s="94"/>
      <c r="E70" s="113">
        <v>0</v>
      </c>
      <c r="F70" s="48">
        <v>0</v>
      </c>
      <c r="G70" s="113">
        <v>0</v>
      </c>
      <c r="H70" s="48">
        <v>0</v>
      </c>
      <c r="I70" s="48">
        <v>0</v>
      </c>
      <c r="J70" s="48">
        <v>0</v>
      </c>
      <c r="K70" s="48">
        <v>0</v>
      </c>
      <c r="L70" s="48">
        <v>0.72499999999999998</v>
      </c>
    </row>
    <row r="71" spans="1:12" ht="15" customHeight="1" x14ac:dyDescent="0.35">
      <c r="A71" s="231" t="s">
        <v>40</v>
      </c>
      <c r="B71" s="231"/>
      <c r="C71" s="94"/>
      <c r="D71" s="94"/>
      <c r="E71" s="113">
        <v>0</v>
      </c>
      <c r="F71" s="48">
        <v>0.47399999999999998</v>
      </c>
      <c r="G71" s="113">
        <v>-8.8999999999999996E-2</v>
      </c>
      <c r="H71" s="48">
        <v>0.47399999999999998</v>
      </c>
      <c r="I71" s="48">
        <v>-0.20100000000000001</v>
      </c>
      <c r="J71" s="48">
        <v>0</v>
      </c>
      <c r="K71" s="48">
        <v>-109.334</v>
      </c>
      <c r="L71" s="48">
        <v>-13.552</v>
      </c>
    </row>
    <row r="72" spans="1:12" ht="15" customHeight="1" x14ac:dyDescent="0.35">
      <c r="A72" s="232" t="s">
        <v>41</v>
      </c>
      <c r="B72" s="232"/>
      <c r="C72" s="98"/>
      <c r="D72" s="98"/>
      <c r="E72" s="114">
        <v>68.111000000000004</v>
      </c>
      <c r="F72" s="52">
        <v>-29.790999999999997</v>
      </c>
      <c r="G72" s="114">
        <v>62.925000000000004</v>
      </c>
      <c r="H72" s="52">
        <v>-65.652999999999992</v>
      </c>
      <c r="I72" s="52">
        <v>-1.179</v>
      </c>
      <c r="J72" s="52">
        <v>0</v>
      </c>
      <c r="K72" s="52">
        <v>9.9840000000000018</v>
      </c>
      <c r="L72" s="52">
        <v>-50.603000000000002</v>
      </c>
    </row>
    <row r="73" spans="1:12" ht="15" customHeight="1" x14ac:dyDescent="0.35">
      <c r="A73" s="317" t="s">
        <v>42</v>
      </c>
      <c r="B73" s="316"/>
      <c r="C73" s="240"/>
      <c r="D73" s="240"/>
      <c r="E73" s="121">
        <f>SUM(E69:E72)</f>
        <v>57.006999999999991</v>
      </c>
      <c r="F73" s="63">
        <f>SUM(F69:F72)</f>
        <v>-38.311999999999884</v>
      </c>
      <c r="G73" s="121">
        <f>SUM(G69:G72)</f>
        <v>-12.115000000000016</v>
      </c>
      <c r="H73" s="256">
        <f>SUM(H69:H72)</f>
        <v>-53.559999999999846</v>
      </c>
      <c r="I73" s="281">
        <f>SUM(I69:I72)</f>
        <v>-265.80500000000001</v>
      </c>
      <c r="J73" s="281" t="s">
        <v>67</v>
      </c>
      <c r="K73" s="281">
        <f>SUM(K69:K72)</f>
        <v>-533.00300000000004</v>
      </c>
      <c r="L73" s="63">
        <f>SUM(L69:L72)</f>
        <v>53.57</v>
      </c>
    </row>
    <row r="74" spans="1:12" ht="15" customHeight="1" x14ac:dyDescent="0.35">
      <c r="A74" s="234" t="s">
        <v>43</v>
      </c>
      <c r="B74" s="234"/>
      <c r="C74" s="110"/>
      <c r="D74" s="110"/>
      <c r="E74" s="120">
        <f>SUM(E73+E68)</f>
        <v>74.760644100000263</v>
      </c>
      <c r="F74" s="43">
        <f>SUM(F73+F68)</f>
        <v>30.947000000000585</v>
      </c>
      <c r="G74" s="112">
        <f>SUM(G73+G68)</f>
        <v>2.8877720999996441</v>
      </c>
      <c r="H74" s="44">
        <f>SUM(H73+H68)</f>
        <v>65.056000000000765</v>
      </c>
      <c r="I74" s="45">
        <f>SUM(I73+I68)</f>
        <v>33.994000000000199</v>
      </c>
      <c r="J74" s="45" t="s">
        <v>67</v>
      </c>
      <c r="K74" s="45">
        <f>SUM(K73+K68)</f>
        <v>-14.882000000000062</v>
      </c>
      <c r="L74" s="43">
        <f>SUM(L73+L68)</f>
        <v>-51.292999999999999</v>
      </c>
    </row>
    <row r="75" spans="1:12" ht="15" customHeight="1" x14ac:dyDescent="0.35">
      <c r="A75" s="232" t="s">
        <v>234</v>
      </c>
      <c r="B75" s="232"/>
      <c r="C75" s="98"/>
      <c r="D75" s="98"/>
      <c r="E75" s="114">
        <v>0</v>
      </c>
      <c r="F75" s="52">
        <v>-1.2820000000000036</v>
      </c>
      <c r="G75" s="114">
        <v>0</v>
      </c>
      <c r="H75" s="52">
        <v>1.3</v>
      </c>
      <c r="I75" s="52">
        <v>5</v>
      </c>
      <c r="J75" s="52">
        <v>0</v>
      </c>
      <c r="K75" s="52">
        <v>0</v>
      </c>
      <c r="L75" s="52">
        <v>0</v>
      </c>
    </row>
    <row r="76" spans="1:12" ht="15" customHeight="1" x14ac:dyDescent="0.35">
      <c r="A76" s="293" t="s">
        <v>235</v>
      </c>
      <c r="B76" s="237"/>
      <c r="C76" s="110"/>
      <c r="D76" s="110"/>
      <c r="E76" s="120">
        <f>SUM(E74:E75)</f>
        <v>74.760644100000263</v>
      </c>
      <c r="F76" s="43">
        <f>SUM(F74:F75)</f>
        <v>29.665000000000582</v>
      </c>
      <c r="G76" s="112">
        <f>SUM(G74:G75)</f>
        <v>2.8877720999996441</v>
      </c>
      <c r="H76" s="44">
        <f>SUM(H74:H75)</f>
        <v>66.356000000000762</v>
      </c>
      <c r="I76" s="45">
        <f>SUM(I74:I75)</f>
        <v>38.994000000000199</v>
      </c>
      <c r="J76" s="45" t="s">
        <v>67</v>
      </c>
      <c r="K76" s="45">
        <f>SUM(K74:K75)</f>
        <v>-14.882000000000062</v>
      </c>
      <c r="L76" s="45">
        <f>SUM(L74:L75)</f>
        <v>-51.292999999999999</v>
      </c>
    </row>
    <row r="77" spans="1:12" ht="16.5" x14ac:dyDescent="0.35">
      <c r="A77" s="221"/>
      <c r="B77" s="110"/>
      <c r="C77" s="110"/>
      <c r="D77" s="110"/>
      <c r="E77" s="111"/>
      <c r="F77" s="111"/>
      <c r="G77" s="111"/>
      <c r="H77" s="111"/>
      <c r="I77" s="111"/>
      <c r="J77" s="111"/>
      <c r="K77" s="111"/>
      <c r="L77" s="111"/>
    </row>
    <row r="78" spans="1:12" ht="16.5" x14ac:dyDescent="0.35">
      <c r="A78" s="108"/>
      <c r="B78" s="99"/>
      <c r="C78" s="101"/>
      <c r="D78" s="101"/>
      <c r="E78" s="102">
        <v>2015</v>
      </c>
      <c r="F78" s="102">
        <v>2014</v>
      </c>
      <c r="G78" s="102">
        <v>2015</v>
      </c>
      <c r="H78" s="102">
        <v>2014</v>
      </c>
      <c r="I78" s="102">
        <v>2013</v>
      </c>
      <c r="J78" s="102">
        <v>2012</v>
      </c>
      <c r="K78" s="102">
        <v>2012</v>
      </c>
      <c r="L78" s="102">
        <v>2011</v>
      </c>
    </row>
    <row r="79" spans="1:12" ht="16.5" x14ac:dyDescent="0.35">
      <c r="A79" s="103"/>
      <c r="B79" s="103"/>
      <c r="C79" s="101"/>
      <c r="D79" s="101"/>
      <c r="E79" s="102" t="s">
        <v>201</v>
      </c>
      <c r="F79" s="102" t="s">
        <v>201</v>
      </c>
      <c r="G79" s="105">
        <v>0</v>
      </c>
      <c r="H79" s="102"/>
      <c r="I79" s="102"/>
      <c r="J79" s="102"/>
      <c r="K79" s="102"/>
      <c r="L79" s="102"/>
    </row>
    <row r="80" spans="1:12" ht="16.5" x14ac:dyDescent="0.35">
      <c r="A80" s="100" t="s">
        <v>204</v>
      </c>
      <c r="B80" s="106"/>
      <c r="C80" s="100"/>
      <c r="D80" s="100"/>
      <c r="E80" s="104"/>
      <c r="F80" s="104"/>
      <c r="G80" s="104"/>
      <c r="H80" s="104"/>
      <c r="I80" s="104"/>
      <c r="J80" s="104"/>
      <c r="K80" s="104"/>
      <c r="L80" s="104"/>
    </row>
    <row r="81" spans="1:12" ht="1.5" customHeight="1" x14ac:dyDescent="0.35">
      <c r="A81" s="221" t="s">
        <v>46</v>
      </c>
      <c r="B81" s="97"/>
      <c r="C81" s="97"/>
      <c r="D81" s="97"/>
      <c r="E81" s="97"/>
      <c r="F81" s="97"/>
      <c r="G81" s="97"/>
      <c r="H81" s="97"/>
      <c r="I81" s="97"/>
      <c r="J81" s="97"/>
      <c r="K81" s="97"/>
      <c r="L81" s="97"/>
    </row>
    <row r="82" spans="1:12" ht="15" customHeight="1" x14ac:dyDescent="0.35">
      <c r="A82" s="257" t="s">
        <v>44</v>
      </c>
      <c r="B82" s="231"/>
      <c r="C82" s="222"/>
      <c r="D82" s="222"/>
      <c r="E82" s="116">
        <v>12.387136783754581</v>
      </c>
      <c r="F82" s="90">
        <v>12.173035593971623</v>
      </c>
      <c r="G82" s="116">
        <v>7.9100754517984058</v>
      </c>
      <c r="H82" s="90">
        <v>8.498561806891459</v>
      </c>
      <c r="I82" s="90">
        <v>9.7215170991060784</v>
      </c>
      <c r="J82" s="90">
        <v>8.7715988101382738</v>
      </c>
      <c r="K82" s="90">
        <v>12.976039769906173</v>
      </c>
      <c r="L82" s="90">
        <v>10.38051092853259</v>
      </c>
    </row>
    <row r="83" spans="1:12" ht="15" customHeight="1" x14ac:dyDescent="0.35">
      <c r="A83" s="221" t="s">
        <v>228</v>
      </c>
      <c r="B83" s="231"/>
      <c r="C83" s="222"/>
      <c r="D83" s="222"/>
      <c r="E83" s="116">
        <v>16.478443294823101</v>
      </c>
      <c r="F83" s="90">
        <v>14.583060459141214</v>
      </c>
      <c r="G83" s="116">
        <v>9.4066634292460449</v>
      </c>
      <c r="H83" s="90">
        <v>9.8693574623830944</v>
      </c>
      <c r="I83" s="90">
        <v>12.615963912010805</v>
      </c>
      <c r="J83" s="90">
        <v>10.759181715477895</v>
      </c>
      <c r="K83" s="90">
        <v>10.793309410540822</v>
      </c>
      <c r="L83" s="90">
        <v>12.19479884024777</v>
      </c>
    </row>
    <row r="84" spans="1:12" ht="15" customHeight="1" x14ac:dyDescent="0.35">
      <c r="A84" s="221" t="s">
        <v>45</v>
      </c>
      <c r="B84" s="231"/>
      <c r="C84" s="222"/>
      <c r="D84" s="222"/>
      <c r="E84" s="116">
        <v>15.294150618053907</v>
      </c>
      <c r="F84" s="90">
        <v>5.3439681792891349</v>
      </c>
      <c r="G84" s="116">
        <v>5.6767442648004511</v>
      </c>
      <c r="H84" s="90">
        <v>2.1080266939607295</v>
      </c>
      <c r="I84" s="90">
        <v>3.7780849713143114</v>
      </c>
      <c r="J84" s="90">
        <v>0.80159813037974548</v>
      </c>
      <c r="K84" s="90">
        <v>1.7714165488060059</v>
      </c>
      <c r="L84" s="90">
        <v>4.7133668705923188</v>
      </c>
    </row>
    <row r="85" spans="1:12" ht="15" customHeight="1" x14ac:dyDescent="0.35">
      <c r="A85" s="221" t="s">
        <v>46</v>
      </c>
      <c r="B85" s="231"/>
      <c r="C85" s="229"/>
      <c r="D85" s="229"/>
      <c r="E85" s="123" t="s">
        <v>67</v>
      </c>
      <c r="F85" s="76" t="s">
        <v>67</v>
      </c>
      <c r="G85" s="116">
        <v>7.6189716439932234</v>
      </c>
      <c r="H85" s="90">
        <v>-1.8196710838298134</v>
      </c>
      <c r="I85" s="90" t="s">
        <v>67</v>
      </c>
      <c r="J85" s="90" t="s">
        <v>67</v>
      </c>
      <c r="K85" s="90">
        <v>1.4947299040937319</v>
      </c>
      <c r="L85" s="90">
        <v>6.8</v>
      </c>
    </row>
    <row r="86" spans="1:12" ht="15" customHeight="1" x14ac:dyDescent="0.35">
      <c r="A86" s="221" t="s">
        <v>47</v>
      </c>
      <c r="B86" s="231"/>
      <c r="C86" s="229"/>
      <c r="D86" s="229"/>
      <c r="E86" s="123" t="s">
        <v>67</v>
      </c>
      <c r="F86" s="76" t="s">
        <v>67</v>
      </c>
      <c r="G86" s="116">
        <v>7.402156557571403</v>
      </c>
      <c r="H86" s="90">
        <v>5.9987812469731905</v>
      </c>
      <c r="I86" s="90" t="s">
        <v>67</v>
      </c>
      <c r="J86" s="90" t="s">
        <v>67</v>
      </c>
      <c r="K86" s="90">
        <v>5.0329599555415756</v>
      </c>
      <c r="L86" s="90">
        <v>7.4</v>
      </c>
    </row>
    <row r="87" spans="1:12" ht="15" customHeight="1" x14ac:dyDescent="0.35">
      <c r="A87" s="221" t="s">
        <v>48</v>
      </c>
      <c r="B87" s="231"/>
      <c r="C87" s="222"/>
      <c r="D87" s="222"/>
      <c r="E87" s="124" t="s">
        <v>67</v>
      </c>
      <c r="F87" s="78" t="s">
        <v>67</v>
      </c>
      <c r="G87" s="113">
        <v>34.933460382462805</v>
      </c>
      <c r="H87" s="48">
        <v>32.944513718112098</v>
      </c>
      <c r="I87" s="48">
        <v>35.808732265314418</v>
      </c>
      <c r="J87" s="48" t="s">
        <v>67</v>
      </c>
      <c r="K87" s="48">
        <v>36.53903921173309</v>
      </c>
      <c r="L87" s="48">
        <v>34.200566169727679</v>
      </c>
    </row>
    <row r="88" spans="1:12" ht="15" customHeight="1" x14ac:dyDescent="0.35">
      <c r="A88" s="221" t="s">
        <v>49</v>
      </c>
      <c r="B88" s="231"/>
      <c r="C88" s="222"/>
      <c r="D88" s="222"/>
      <c r="E88" s="125" t="s">
        <v>67</v>
      </c>
      <c r="F88" s="80" t="s">
        <v>67</v>
      </c>
      <c r="G88" s="113">
        <v>1896.1735938000004</v>
      </c>
      <c r="H88" s="48">
        <v>1982.8019999999999</v>
      </c>
      <c r="I88" s="48">
        <v>1861.6629999999998</v>
      </c>
      <c r="J88" s="48" t="s">
        <v>67</v>
      </c>
      <c r="K88" s="48">
        <v>2074.134</v>
      </c>
      <c r="L88" s="48">
        <v>2427.2760000000003</v>
      </c>
    </row>
    <row r="89" spans="1:12" ht="15" customHeight="1" x14ac:dyDescent="0.35">
      <c r="A89" s="221" t="s">
        <v>50</v>
      </c>
      <c r="B89" s="231"/>
      <c r="C89" s="94"/>
      <c r="D89" s="94"/>
      <c r="E89" s="126" t="s">
        <v>67</v>
      </c>
      <c r="F89" s="82" t="s">
        <v>67</v>
      </c>
      <c r="G89" s="116">
        <v>1.0857488020138231</v>
      </c>
      <c r="H89" s="90">
        <v>1.1941239555842293</v>
      </c>
      <c r="I89" s="90">
        <v>1.0558789921914387</v>
      </c>
      <c r="J89" s="90" t="s">
        <v>67</v>
      </c>
      <c r="K89" s="90">
        <v>1.0516747195530991</v>
      </c>
      <c r="L89" s="90">
        <v>1.1243856220510491</v>
      </c>
    </row>
    <row r="90" spans="1:12" ht="15" customHeight="1" x14ac:dyDescent="0.35">
      <c r="A90" s="223" t="s">
        <v>51</v>
      </c>
      <c r="B90" s="232"/>
      <c r="C90" s="98"/>
      <c r="D90" s="98"/>
      <c r="E90" s="127" t="s">
        <v>67</v>
      </c>
      <c r="F90" s="84" t="s">
        <v>67</v>
      </c>
      <c r="G90" s="128">
        <v>2394</v>
      </c>
      <c r="H90" s="48">
        <v>2478</v>
      </c>
      <c r="I90" s="48">
        <v>2849</v>
      </c>
      <c r="J90" s="48">
        <v>2848</v>
      </c>
      <c r="K90" s="48">
        <v>2933</v>
      </c>
      <c r="L90" s="48">
        <v>3016</v>
      </c>
    </row>
    <row r="91" spans="1:12" ht="16.5" x14ac:dyDescent="0.35">
      <c r="A91" s="225" t="s">
        <v>264</v>
      </c>
      <c r="B91" s="96"/>
      <c r="C91" s="96"/>
      <c r="D91" s="96"/>
      <c r="E91" s="96"/>
      <c r="F91" s="96"/>
      <c r="G91" s="96"/>
      <c r="H91" s="96"/>
      <c r="I91" s="96"/>
      <c r="J91" s="96"/>
      <c r="K91" s="96"/>
      <c r="L91" s="96"/>
    </row>
    <row r="92" spans="1:12" ht="16.5" x14ac:dyDescent="0.35">
      <c r="A92" s="302" t="s">
        <v>265</v>
      </c>
      <c r="B92" s="241"/>
      <c r="C92" s="241"/>
      <c r="D92" s="241"/>
      <c r="E92" s="241"/>
      <c r="F92" s="241"/>
      <c r="G92" s="241"/>
      <c r="H92" s="241"/>
      <c r="I92" s="241"/>
      <c r="J92" s="241"/>
      <c r="K92" s="241"/>
      <c r="L92" s="241"/>
    </row>
    <row r="93" spans="1:12" ht="16.5" x14ac:dyDescent="0.35">
      <c r="A93" s="225"/>
      <c r="B93" s="241"/>
      <c r="C93" s="241"/>
      <c r="D93" s="241"/>
      <c r="E93" s="241"/>
      <c r="F93" s="241"/>
      <c r="G93" s="241"/>
      <c r="H93" s="241"/>
      <c r="I93" s="241"/>
      <c r="J93" s="241"/>
      <c r="K93" s="241"/>
      <c r="L93" s="241"/>
    </row>
    <row r="94" spans="1:12" ht="16.5" x14ac:dyDescent="0.35">
      <c r="A94" s="242"/>
      <c r="B94" s="242"/>
      <c r="C94" s="242"/>
      <c r="D94" s="242"/>
      <c r="E94" s="242"/>
      <c r="F94" s="242"/>
      <c r="G94" s="242"/>
      <c r="H94" s="242"/>
      <c r="I94" s="242"/>
      <c r="J94" s="242"/>
      <c r="K94" s="242"/>
      <c r="L94" s="242"/>
    </row>
    <row r="95" spans="1:12" ht="16.5" x14ac:dyDescent="0.35">
      <c r="A95" s="242"/>
      <c r="B95" s="242"/>
      <c r="C95" s="242"/>
      <c r="D95" s="242"/>
      <c r="E95" s="242"/>
      <c r="F95" s="242"/>
      <c r="G95" s="242"/>
      <c r="H95" s="242"/>
      <c r="I95" s="242"/>
      <c r="J95" s="242"/>
      <c r="K95" s="242"/>
      <c r="L95" s="242"/>
    </row>
    <row r="96" spans="1:12" ht="16.5" x14ac:dyDescent="0.35">
      <c r="A96" s="242"/>
      <c r="B96" s="242"/>
      <c r="C96" s="242"/>
      <c r="D96" s="242"/>
      <c r="E96" s="242"/>
      <c r="F96" s="242"/>
      <c r="G96" s="242"/>
      <c r="H96" s="242"/>
      <c r="I96" s="242"/>
      <c r="J96" s="242"/>
      <c r="K96" s="242"/>
      <c r="L96" s="242"/>
    </row>
    <row r="97" spans="1:12" x14ac:dyDescent="0.25">
      <c r="A97" s="243"/>
      <c r="B97" s="243"/>
      <c r="C97" s="243"/>
      <c r="D97" s="243"/>
      <c r="E97" s="243"/>
      <c r="F97" s="243"/>
      <c r="G97" s="243"/>
      <c r="H97" s="243"/>
      <c r="I97" s="243"/>
      <c r="J97" s="243"/>
      <c r="K97" s="243"/>
      <c r="L97" s="243"/>
    </row>
    <row r="98" spans="1:12" x14ac:dyDescent="0.25">
      <c r="A98" s="243"/>
      <c r="B98" s="243"/>
      <c r="C98" s="243"/>
      <c r="D98" s="243"/>
      <c r="E98" s="243"/>
      <c r="F98" s="243"/>
      <c r="G98" s="243"/>
      <c r="H98" s="243"/>
      <c r="I98" s="243"/>
      <c r="J98" s="243"/>
      <c r="K98" s="243"/>
      <c r="L98" s="243"/>
    </row>
    <row r="99" spans="1:12" x14ac:dyDescent="0.25">
      <c r="A99" s="243"/>
      <c r="B99" s="243"/>
      <c r="C99" s="243"/>
      <c r="D99" s="243"/>
      <c r="E99" s="243"/>
      <c r="F99" s="243"/>
      <c r="G99" s="243"/>
      <c r="H99" s="243"/>
      <c r="I99" s="243"/>
      <c r="J99" s="243"/>
      <c r="K99" s="243"/>
      <c r="L99" s="243"/>
    </row>
    <row r="100" spans="1:12" x14ac:dyDescent="0.25">
      <c r="A100" s="243"/>
      <c r="B100" s="243"/>
      <c r="C100" s="243"/>
      <c r="D100" s="243"/>
      <c r="E100" s="243"/>
      <c r="F100" s="243"/>
      <c r="G100" s="243"/>
      <c r="H100" s="243"/>
      <c r="I100" s="243"/>
      <c r="J100" s="243"/>
      <c r="K100" s="243"/>
      <c r="L100" s="243"/>
    </row>
    <row r="101" spans="1:12" x14ac:dyDescent="0.25">
      <c r="A101" s="243"/>
      <c r="B101" s="243"/>
      <c r="C101" s="243"/>
      <c r="D101" s="243"/>
      <c r="E101" s="243"/>
      <c r="F101" s="243"/>
      <c r="G101" s="243"/>
      <c r="H101" s="243"/>
      <c r="I101" s="243"/>
      <c r="J101" s="243"/>
      <c r="K101" s="243"/>
      <c r="L101" s="243"/>
    </row>
    <row r="102" spans="1:12" x14ac:dyDescent="0.25">
      <c r="A102" s="213"/>
      <c r="B102" s="213"/>
      <c r="C102" s="213"/>
      <c r="D102" s="213"/>
      <c r="E102" s="213"/>
      <c r="F102" s="213"/>
      <c r="G102" s="213"/>
      <c r="H102" s="213"/>
      <c r="I102" s="213"/>
      <c r="J102" s="213"/>
      <c r="K102" s="213"/>
      <c r="L102" s="213"/>
    </row>
    <row r="103" spans="1:12" x14ac:dyDescent="0.25">
      <c r="A103" s="213"/>
      <c r="B103" s="213"/>
      <c r="C103" s="213"/>
      <c r="D103" s="213"/>
      <c r="E103" s="213"/>
      <c r="F103" s="213"/>
      <c r="G103" s="213"/>
      <c r="H103" s="213"/>
      <c r="I103" s="213"/>
      <c r="J103" s="213"/>
      <c r="K103" s="213"/>
      <c r="L103" s="213"/>
    </row>
    <row r="104" spans="1:12" x14ac:dyDescent="0.25">
      <c r="A104" s="213"/>
      <c r="B104" s="213"/>
      <c r="C104" s="213"/>
      <c r="D104" s="213"/>
      <c r="E104" s="213"/>
      <c r="F104" s="213"/>
      <c r="G104" s="213"/>
      <c r="H104" s="213"/>
      <c r="I104" s="213"/>
      <c r="J104" s="213"/>
      <c r="K104" s="213"/>
      <c r="L104" s="213"/>
    </row>
    <row r="105" spans="1:12" x14ac:dyDescent="0.25">
      <c r="A105" s="213"/>
      <c r="B105" s="213"/>
      <c r="C105" s="213"/>
      <c r="D105" s="213"/>
      <c r="E105" s="213"/>
      <c r="F105" s="213"/>
      <c r="G105" s="213"/>
      <c r="H105" s="213"/>
      <c r="I105" s="213"/>
      <c r="J105" s="213"/>
      <c r="K105" s="213"/>
      <c r="L105" s="213"/>
    </row>
    <row r="106" spans="1:12" x14ac:dyDescent="0.25">
      <c r="A106" s="213"/>
      <c r="B106" s="213"/>
      <c r="C106" s="213"/>
      <c r="D106" s="213"/>
      <c r="E106" s="213"/>
      <c r="F106" s="213"/>
      <c r="G106" s="213"/>
      <c r="H106" s="213"/>
      <c r="I106" s="213"/>
      <c r="J106" s="213"/>
      <c r="K106" s="213"/>
      <c r="L106" s="213"/>
    </row>
    <row r="107" spans="1:12" x14ac:dyDescent="0.25">
      <c r="A107" s="213"/>
      <c r="B107" s="213"/>
      <c r="C107" s="213"/>
      <c r="D107" s="213"/>
      <c r="E107" s="213"/>
      <c r="F107" s="213"/>
      <c r="G107" s="213"/>
      <c r="H107" s="213"/>
      <c r="I107" s="213"/>
      <c r="J107" s="213"/>
      <c r="K107" s="213"/>
      <c r="L107" s="213"/>
    </row>
    <row r="108" spans="1:12" x14ac:dyDescent="0.25">
      <c r="A108" s="213"/>
      <c r="B108" s="213"/>
      <c r="C108" s="213"/>
      <c r="D108" s="213"/>
      <c r="E108" s="213"/>
      <c r="F108" s="213"/>
      <c r="G108" s="213"/>
      <c r="H108" s="213"/>
      <c r="I108" s="213"/>
      <c r="J108" s="213"/>
      <c r="K108" s="213"/>
      <c r="L108" s="213"/>
    </row>
    <row r="109" spans="1:12" x14ac:dyDescent="0.25">
      <c r="A109" s="213"/>
      <c r="B109" s="213"/>
      <c r="C109" s="213"/>
      <c r="D109" s="213"/>
      <c r="E109" s="213"/>
      <c r="F109" s="213"/>
      <c r="G109" s="213"/>
      <c r="H109" s="213"/>
      <c r="I109" s="213"/>
      <c r="J109" s="213"/>
      <c r="K109" s="213"/>
      <c r="L109" s="213"/>
    </row>
    <row r="110" spans="1:12" x14ac:dyDescent="0.25">
      <c r="A110" s="213"/>
      <c r="B110" s="213"/>
      <c r="C110" s="213"/>
      <c r="D110" s="213"/>
      <c r="E110" s="213"/>
      <c r="F110" s="213"/>
      <c r="G110" s="213"/>
      <c r="H110" s="213"/>
      <c r="I110" s="213"/>
      <c r="J110" s="213"/>
      <c r="K110" s="213"/>
      <c r="L110" s="213"/>
    </row>
    <row r="111" spans="1:12" x14ac:dyDescent="0.25">
      <c r="A111" s="213"/>
      <c r="B111" s="213"/>
      <c r="C111" s="213"/>
      <c r="D111" s="213"/>
      <c r="E111" s="213"/>
      <c r="F111" s="213"/>
      <c r="G111" s="213"/>
      <c r="H111" s="213"/>
      <c r="I111" s="213"/>
      <c r="J111" s="213"/>
      <c r="K111" s="213"/>
      <c r="L111" s="213"/>
    </row>
    <row r="112" spans="1:12" x14ac:dyDescent="0.25">
      <c r="A112" s="213"/>
      <c r="B112" s="213"/>
      <c r="C112" s="213"/>
      <c r="D112" s="213"/>
      <c r="E112" s="213"/>
      <c r="F112" s="213"/>
      <c r="G112" s="213"/>
      <c r="H112" s="213"/>
      <c r="I112" s="213"/>
      <c r="J112" s="213"/>
      <c r="K112" s="213"/>
      <c r="L112" s="213"/>
    </row>
    <row r="113" spans="1:12" x14ac:dyDescent="0.25">
      <c r="A113" s="213"/>
      <c r="B113" s="213"/>
      <c r="C113" s="213"/>
      <c r="D113" s="213"/>
      <c r="E113" s="213"/>
      <c r="F113" s="213"/>
      <c r="G113" s="213"/>
      <c r="H113" s="213"/>
      <c r="I113" s="213"/>
      <c r="J113" s="213"/>
      <c r="K113" s="213"/>
      <c r="L113" s="213"/>
    </row>
    <row r="114" spans="1:12" x14ac:dyDescent="0.25">
      <c r="A114" s="213"/>
      <c r="B114" s="213"/>
      <c r="C114" s="213"/>
      <c r="D114" s="213"/>
      <c r="E114" s="213"/>
      <c r="F114" s="213"/>
      <c r="G114" s="213"/>
      <c r="H114" s="213"/>
      <c r="I114" s="213"/>
      <c r="J114" s="213"/>
      <c r="K114" s="213"/>
      <c r="L114" s="213"/>
    </row>
  </sheetData>
  <mergeCells count="2">
    <mergeCell ref="A1:L1"/>
    <mergeCell ref="A73:B73"/>
  </mergeCells>
  <pageMargins left="0.7" right="0.7" top="0.75" bottom="0.75" header="0.3" footer="0.3"/>
  <pageSetup paperSize="9" scale="52" orientation="portrait" r:id="rId1"/>
  <colBreaks count="1" manualBreakCount="1">
    <brk id="12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14"/>
  <sheetViews>
    <sheetView showZeros="0" zoomScaleNormal="100" zoomScaleSheetLayoutView="100" workbookViewId="0">
      <selection sqref="A1:K1"/>
    </sheetView>
  </sheetViews>
  <sheetFormatPr defaultColWidth="9.140625" defaultRowHeight="15" x14ac:dyDescent="0.25"/>
  <cols>
    <col min="1" max="1" width="26" style="209" customWidth="1"/>
    <col min="2" max="2" width="16" style="209" customWidth="1"/>
    <col min="3" max="3" width="8.28515625" style="209" customWidth="1"/>
    <col min="4" max="4" width="4.85546875" style="209" customWidth="1"/>
    <col min="5" max="11" width="9.7109375" style="209" customWidth="1"/>
    <col min="12" max="16384" width="9.140625" style="209"/>
  </cols>
  <sheetData>
    <row r="1" spans="1:11" ht="21" x14ac:dyDescent="0.35">
      <c r="A1" s="314" t="s">
        <v>130</v>
      </c>
      <c r="B1" s="314"/>
      <c r="C1" s="314"/>
      <c r="D1" s="314"/>
      <c r="E1" s="314"/>
      <c r="F1" s="314"/>
      <c r="G1" s="314"/>
      <c r="H1" s="314"/>
      <c r="I1" s="314"/>
      <c r="J1" s="314"/>
      <c r="K1" s="314"/>
    </row>
    <row r="2" spans="1:11" ht="15.95" x14ac:dyDescent="0.5">
      <c r="A2" s="218" t="s">
        <v>0</v>
      </c>
      <c r="B2" s="219"/>
      <c r="C2" s="219"/>
      <c r="D2" s="219"/>
      <c r="E2" s="213"/>
      <c r="F2" s="213"/>
      <c r="G2" s="213"/>
      <c r="H2" s="213"/>
      <c r="I2" s="213"/>
      <c r="J2" s="213"/>
      <c r="K2" s="213"/>
    </row>
    <row r="3" spans="1:11" ht="15.95" x14ac:dyDescent="0.5">
      <c r="A3" s="99"/>
      <c r="B3" s="99"/>
      <c r="C3" s="100"/>
      <c r="D3" s="101"/>
      <c r="E3" s="102">
        <v>2015</v>
      </c>
      <c r="F3" s="102">
        <v>2014</v>
      </c>
      <c r="G3" s="102">
        <v>2015</v>
      </c>
      <c r="H3" s="102">
        <v>2014</v>
      </c>
      <c r="I3" s="102">
        <v>2013</v>
      </c>
      <c r="J3" s="102">
        <v>2012</v>
      </c>
      <c r="K3" s="102">
        <v>2011</v>
      </c>
    </row>
    <row r="4" spans="1:11" ht="15.95" x14ac:dyDescent="0.5">
      <c r="A4" s="103"/>
      <c r="B4" s="103"/>
      <c r="C4" s="100"/>
      <c r="D4" s="101"/>
      <c r="E4" s="102" t="s">
        <v>201</v>
      </c>
      <c r="F4" s="102" t="s">
        <v>201</v>
      </c>
      <c r="G4" s="102">
        <v>0</v>
      </c>
      <c r="H4" s="102"/>
      <c r="I4" s="102"/>
      <c r="J4" s="102"/>
      <c r="K4" s="102"/>
    </row>
    <row r="5" spans="1:11" ht="15.95" x14ac:dyDescent="0.5">
      <c r="A5" s="100" t="s">
        <v>1</v>
      </c>
      <c r="B5" s="103"/>
      <c r="C5" s="100"/>
      <c r="D5" s="100" t="s">
        <v>202</v>
      </c>
      <c r="E5" s="104" t="s">
        <v>56</v>
      </c>
      <c r="F5" s="104"/>
      <c r="G5" s="104" t="s">
        <v>56</v>
      </c>
      <c r="H5" s="104"/>
      <c r="I5" s="104"/>
      <c r="J5" s="104"/>
      <c r="K5" s="104"/>
    </row>
    <row r="6" spans="1:11" ht="3.75" customHeight="1" x14ac:dyDescent="0.5">
      <c r="A6" s="97"/>
      <c r="B6" s="97"/>
      <c r="C6" s="97"/>
      <c r="D6" s="97"/>
      <c r="E6" s="97"/>
      <c r="F6" s="97"/>
      <c r="G6" s="97"/>
      <c r="H6" s="97"/>
      <c r="I6" s="97"/>
      <c r="J6" s="97"/>
      <c r="K6" s="97"/>
    </row>
    <row r="7" spans="1:11" ht="15.95" x14ac:dyDescent="0.5">
      <c r="A7" s="221" t="s">
        <v>2</v>
      </c>
      <c r="B7" s="222"/>
      <c r="C7" s="222"/>
      <c r="D7" s="222"/>
      <c r="E7" s="112">
        <v>356.86700000000002</v>
      </c>
      <c r="F7" s="44">
        <v>338.10300000000001</v>
      </c>
      <c r="G7" s="112">
        <v>1450.098</v>
      </c>
      <c r="H7" s="44">
        <v>1157.2550000000001</v>
      </c>
      <c r="I7" s="44">
        <v>864.19299999999998</v>
      </c>
      <c r="J7" s="44">
        <v>1002.86</v>
      </c>
      <c r="K7" s="44">
        <v>1219.318</v>
      </c>
    </row>
    <row r="8" spans="1:11" ht="15.95" x14ac:dyDescent="0.5">
      <c r="A8" s="221" t="s">
        <v>3</v>
      </c>
      <c r="B8" s="94"/>
      <c r="C8" s="94"/>
      <c r="D8" s="94"/>
      <c r="E8" s="113">
        <v>-326.36099999999999</v>
      </c>
      <c r="F8" s="48">
        <v>-334.685</v>
      </c>
      <c r="G8" s="113">
        <v>-1245.223</v>
      </c>
      <c r="H8" s="48">
        <v>-1097.3519999999999</v>
      </c>
      <c r="I8" s="48">
        <v>-818.41200000000003</v>
      </c>
      <c r="J8" s="48">
        <v>-1046.3020000000001</v>
      </c>
      <c r="K8" s="48">
        <v>-1134.019</v>
      </c>
    </row>
    <row r="9" spans="1:11" ht="15.95" x14ac:dyDescent="0.5">
      <c r="A9" s="221" t="s">
        <v>4</v>
      </c>
      <c r="B9" s="94"/>
      <c r="C9" s="94"/>
      <c r="D9" s="94"/>
      <c r="E9" s="113">
        <v>8.3919999999999995</v>
      </c>
      <c r="F9" s="48">
        <v>2.0369999999999995</v>
      </c>
      <c r="G9" s="113">
        <v>11.632999999999999</v>
      </c>
      <c r="H9" s="48">
        <v>3.0969999999999995</v>
      </c>
      <c r="I9" s="48">
        <v>1.7150000000000001</v>
      </c>
      <c r="J9" s="48">
        <v>0.78300000000000003</v>
      </c>
      <c r="K9" s="48">
        <v>-0.77800000000000002</v>
      </c>
    </row>
    <row r="10" spans="1:11" ht="15.95" x14ac:dyDescent="0.5">
      <c r="A10" s="221" t="s">
        <v>5</v>
      </c>
      <c r="B10" s="94"/>
      <c r="C10" s="94"/>
      <c r="D10" s="94"/>
      <c r="E10" s="113">
        <v>0</v>
      </c>
      <c r="F10" s="48">
        <v>0</v>
      </c>
      <c r="G10" s="113">
        <v>0</v>
      </c>
      <c r="H10" s="48">
        <v>0</v>
      </c>
      <c r="I10" s="48">
        <v>0</v>
      </c>
      <c r="J10" s="48">
        <v>0</v>
      </c>
      <c r="K10" s="48">
        <v>0</v>
      </c>
    </row>
    <row r="11" spans="1:11" ht="15.95" x14ac:dyDescent="0.5">
      <c r="A11" s="223" t="s">
        <v>6</v>
      </c>
      <c r="B11" s="98"/>
      <c r="C11" s="98"/>
      <c r="D11" s="98"/>
      <c r="E11" s="114">
        <v>0</v>
      </c>
      <c r="F11" s="52">
        <v>0</v>
      </c>
      <c r="G11" s="114">
        <v>0</v>
      </c>
      <c r="H11" s="52">
        <v>0</v>
      </c>
      <c r="I11" s="52">
        <v>0</v>
      </c>
      <c r="J11" s="52">
        <v>0</v>
      </c>
      <c r="K11" s="52">
        <v>0</v>
      </c>
    </row>
    <row r="12" spans="1:11" x14ac:dyDescent="0.35">
      <c r="A12" s="224" t="s">
        <v>7</v>
      </c>
      <c r="B12" s="224"/>
      <c r="C12" s="224"/>
      <c r="D12" s="224"/>
      <c r="E12" s="112">
        <f t="shared" ref="E12:K12" si="0">SUM(E7:E11)</f>
        <v>38.898000000000025</v>
      </c>
      <c r="F12" s="43">
        <f t="shared" si="0"/>
        <v>5.4550000000000054</v>
      </c>
      <c r="G12" s="112">
        <f t="shared" si="0"/>
        <v>216.50800000000001</v>
      </c>
      <c r="H12" s="44">
        <f t="shared" si="0"/>
        <v>63.000000000000249</v>
      </c>
      <c r="I12" s="45">
        <f t="shared" si="0"/>
        <v>47.495999999999952</v>
      </c>
      <c r="J12" s="45">
        <f t="shared" si="0"/>
        <v>-42.65900000000012</v>
      </c>
      <c r="K12" s="45">
        <f t="shared" si="0"/>
        <v>84.520999999999972</v>
      </c>
    </row>
    <row r="13" spans="1:11" ht="15.95" x14ac:dyDescent="0.5">
      <c r="A13" s="223" t="s">
        <v>132</v>
      </c>
      <c r="B13" s="98"/>
      <c r="C13" s="98"/>
      <c r="D13" s="98"/>
      <c r="E13" s="114">
        <v>-16.549999999999994</v>
      </c>
      <c r="F13" s="52">
        <v>-16.369000000000003</v>
      </c>
      <c r="G13" s="114">
        <v>-62.405999999999999</v>
      </c>
      <c r="H13" s="52">
        <v>-66.67</v>
      </c>
      <c r="I13" s="52">
        <v>-97.313000000000002</v>
      </c>
      <c r="J13" s="52">
        <v>-174.267</v>
      </c>
      <c r="K13" s="52">
        <v>-89.543999999999997</v>
      </c>
    </row>
    <row r="14" spans="1:11" x14ac:dyDescent="0.35">
      <c r="A14" s="224" t="s">
        <v>8</v>
      </c>
      <c r="B14" s="224"/>
      <c r="C14" s="224"/>
      <c r="D14" s="224"/>
      <c r="E14" s="112">
        <f t="shared" ref="E14:K14" si="1">SUM(E12:E13)</f>
        <v>22.348000000000031</v>
      </c>
      <c r="F14" s="43">
        <f t="shared" si="1"/>
        <v>-10.913999999999998</v>
      </c>
      <c r="G14" s="112">
        <f t="shared" si="1"/>
        <v>154.102</v>
      </c>
      <c r="H14" s="44">
        <f t="shared" si="1"/>
        <v>-3.669999999999753</v>
      </c>
      <c r="I14" s="45">
        <f t="shared" si="1"/>
        <v>-49.81700000000005</v>
      </c>
      <c r="J14" s="45">
        <f t="shared" si="1"/>
        <v>-216.9260000000001</v>
      </c>
      <c r="K14" s="45">
        <f t="shared" si="1"/>
        <v>-5.0230000000000246</v>
      </c>
    </row>
    <row r="15" spans="1:11" ht="16.5" x14ac:dyDescent="0.35">
      <c r="A15" s="221" t="s">
        <v>9</v>
      </c>
      <c r="B15" s="225"/>
      <c r="C15" s="225"/>
      <c r="D15" s="225"/>
      <c r="E15" s="113">
        <v>0</v>
      </c>
      <c r="F15" s="48">
        <v>0</v>
      </c>
      <c r="G15" s="113">
        <v>0</v>
      </c>
      <c r="H15" s="48">
        <v>0</v>
      </c>
      <c r="I15" s="48">
        <v>0</v>
      </c>
      <c r="J15" s="48">
        <v>0</v>
      </c>
      <c r="K15" s="48">
        <v>0</v>
      </c>
    </row>
    <row r="16" spans="1:11" ht="16.5" x14ac:dyDescent="0.35">
      <c r="A16" s="223" t="s">
        <v>10</v>
      </c>
      <c r="B16" s="98"/>
      <c r="C16" s="98"/>
      <c r="D16" s="98"/>
      <c r="E16" s="114">
        <v>0</v>
      </c>
      <c r="F16" s="52">
        <v>0</v>
      </c>
      <c r="G16" s="114">
        <v>0</v>
      </c>
      <c r="H16" s="52">
        <v>0</v>
      </c>
      <c r="I16" s="52">
        <v>0</v>
      </c>
      <c r="J16" s="52">
        <v>0</v>
      </c>
      <c r="K16" s="52">
        <v>0</v>
      </c>
    </row>
    <row r="17" spans="1:11" ht="15.75" x14ac:dyDescent="0.25">
      <c r="A17" s="224" t="s">
        <v>11</v>
      </c>
      <c r="B17" s="224"/>
      <c r="C17" s="224"/>
      <c r="D17" s="224"/>
      <c r="E17" s="112">
        <f t="shared" ref="E17:K17" si="2">SUM(E14:E16)</f>
        <v>22.348000000000031</v>
      </c>
      <c r="F17" s="43">
        <f t="shared" si="2"/>
        <v>-10.913999999999998</v>
      </c>
      <c r="G17" s="112">
        <f t="shared" si="2"/>
        <v>154.102</v>
      </c>
      <c r="H17" s="44">
        <f t="shared" si="2"/>
        <v>-3.669999999999753</v>
      </c>
      <c r="I17" s="45">
        <f t="shared" si="2"/>
        <v>-49.81700000000005</v>
      </c>
      <c r="J17" s="45">
        <f t="shared" si="2"/>
        <v>-216.9260000000001</v>
      </c>
      <c r="K17" s="45">
        <f t="shared" si="2"/>
        <v>-5.0230000000000246</v>
      </c>
    </row>
    <row r="18" spans="1:11" ht="16.5" x14ac:dyDescent="0.35">
      <c r="A18" s="221" t="s">
        <v>12</v>
      </c>
      <c r="B18" s="94"/>
      <c r="C18" s="94"/>
      <c r="D18" s="94"/>
      <c r="E18" s="113">
        <v>-8.6999999999999966E-2</v>
      </c>
      <c r="F18" s="48">
        <v>5.2720000000000002</v>
      </c>
      <c r="G18" s="113">
        <v>0.91200000000000003</v>
      </c>
      <c r="H18" s="48">
        <v>11.869</v>
      </c>
      <c r="I18" s="48">
        <v>1.728</v>
      </c>
      <c r="J18" s="48">
        <v>0.315</v>
      </c>
      <c r="K18" s="48">
        <v>0.58699999999999997</v>
      </c>
    </row>
    <row r="19" spans="1:11" ht="16.5" x14ac:dyDescent="0.35">
      <c r="A19" s="223" t="s">
        <v>13</v>
      </c>
      <c r="B19" s="98"/>
      <c r="C19" s="98"/>
      <c r="D19" s="98"/>
      <c r="E19" s="114">
        <v>-13.303000000000004</v>
      </c>
      <c r="F19" s="52">
        <v>-11.593999999999998</v>
      </c>
      <c r="G19" s="114">
        <v>-49.076999999999998</v>
      </c>
      <c r="H19" s="52">
        <v>-49.725000000000001</v>
      </c>
      <c r="I19" s="52">
        <v>-45.933999999999997</v>
      </c>
      <c r="J19" s="52">
        <v>-62.108000000000004</v>
      </c>
      <c r="K19" s="52">
        <v>-45.131999999999998</v>
      </c>
    </row>
    <row r="20" spans="1:11" ht="15.75" x14ac:dyDescent="0.25">
      <c r="A20" s="224" t="s">
        <v>14</v>
      </c>
      <c r="B20" s="224"/>
      <c r="C20" s="224"/>
      <c r="D20" s="224"/>
      <c r="E20" s="112">
        <f t="shared" ref="E20:K20" si="3">SUM(E17:E19)</f>
        <v>8.9580000000000268</v>
      </c>
      <c r="F20" s="43">
        <f t="shared" si="3"/>
        <v>-17.235999999999997</v>
      </c>
      <c r="G20" s="112">
        <f t="shared" si="3"/>
        <v>105.93700000000001</v>
      </c>
      <c r="H20" s="44">
        <f t="shared" si="3"/>
        <v>-41.525999999999755</v>
      </c>
      <c r="I20" s="45">
        <f t="shared" si="3"/>
        <v>-94.023000000000053</v>
      </c>
      <c r="J20" s="45">
        <f t="shared" si="3"/>
        <v>-278.71900000000011</v>
      </c>
      <c r="K20" s="45">
        <f t="shared" si="3"/>
        <v>-49.568000000000026</v>
      </c>
    </row>
    <row r="21" spans="1:11" ht="16.5" x14ac:dyDescent="0.35">
      <c r="A21" s="221" t="s">
        <v>15</v>
      </c>
      <c r="B21" s="94"/>
      <c r="C21" s="94"/>
      <c r="D21" s="94"/>
      <c r="E21" s="113">
        <v>-3.9420000000000002</v>
      </c>
      <c r="F21" s="48">
        <v>-12.849</v>
      </c>
      <c r="G21" s="113">
        <v>-25.451999999999998</v>
      </c>
      <c r="H21" s="48">
        <v>-22.786999999999999</v>
      </c>
      <c r="I21" s="48">
        <v>-15.224000000000002</v>
      </c>
      <c r="J21" s="48">
        <v>36.120000000000005</v>
      </c>
      <c r="K21" s="48">
        <v>-35.524000000000001</v>
      </c>
    </row>
    <row r="22" spans="1:11" ht="16.5" x14ac:dyDescent="0.35">
      <c r="A22" s="223" t="s">
        <v>16</v>
      </c>
      <c r="B22" s="226"/>
      <c r="C22" s="226"/>
      <c r="D22" s="226"/>
      <c r="E22" s="114">
        <v>0</v>
      </c>
      <c r="F22" s="52">
        <v>0</v>
      </c>
      <c r="G22" s="114">
        <v>0</v>
      </c>
      <c r="H22" s="52">
        <v>0</v>
      </c>
      <c r="I22" s="52">
        <v>0</v>
      </c>
      <c r="J22" s="52">
        <v>0</v>
      </c>
      <c r="K22" s="52">
        <v>0</v>
      </c>
    </row>
    <row r="23" spans="1:11" ht="16.5" x14ac:dyDescent="0.35">
      <c r="A23" s="227" t="s">
        <v>262</v>
      </c>
      <c r="B23" s="228"/>
      <c r="C23" s="228"/>
      <c r="D23" s="228"/>
      <c r="E23" s="112">
        <f t="shared" ref="E23:K23" si="4">SUM(E20:E22)</f>
        <v>5.0160000000000267</v>
      </c>
      <c r="F23" s="43">
        <f t="shared" si="4"/>
        <v>-30.084999999999997</v>
      </c>
      <c r="G23" s="112">
        <f t="shared" si="4"/>
        <v>80.485000000000014</v>
      </c>
      <c r="H23" s="44">
        <f t="shared" si="4"/>
        <v>-64.312999999999761</v>
      </c>
      <c r="I23" s="45">
        <f t="shared" si="4"/>
        <v>-109.24700000000006</v>
      </c>
      <c r="J23" s="45">
        <f t="shared" si="4"/>
        <v>-242.5990000000001</v>
      </c>
      <c r="K23" s="45">
        <f t="shared" si="4"/>
        <v>-85.092000000000027</v>
      </c>
    </row>
    <row r="24" spans="1:11" ht="16.5" x14ac:dyDescent="0.35">
      <c r="A24" s="221" t="s">
        <v>279</v>
      </c>
      <c r="B24" s="94"/>
      <c r="C24" s="94"/>
      <c r="D24" s="94"/>
      <c r="E24" s="113">
        <v>5.0160000000000737</v>
      </c>
      <c r="F24" s="48">
        <v>-30.085000000000022</v>
      </c>
      <c r="G24" s="113">
        <v>80.485000000000014</v>
      </c>
      <c r="H24" s="48">
        <v>-64.313000000000102</v>
      </c>
      <c r="I24" s="48">
        <v>-109.24699999999964</v>
      </c>
      <c r="J24" s="48">
        <v>-242.59900000000005</v>
      </c>
      <c r="K24" s="48">
        <v>-85.091999999999928</v>
      </c>
    </row>
    <row r="25" spans="1:11" ht="16.5" x14ac:dyDescent="0.35">
      <c r="A25" s="221" t="s">
        <v>274</v>
      </c>
      <c r="B25" s="94"/>
      <c r="C25" s="94"/>
      <c r="D25" s="94"/>
      <c r="E25" s="113">
        <v>0</v>
      </c>
      <c r="F25" s="48">
        <v>0</v>
      </c>
      <c r="G25" s="113">
        <v>0</v>
      </c>
      <c r="H25" s="48">
        <v>0</v>
      </c>
      <c r="I25" s="48">
        <v>0</v>
      </c>
      <c r="J25" s="48">
        <v>0</v>
      </c>
      <c r="K25" s="48">
        <v>0</v>
      </c>
    </row>
    <row r="26" spans="1:11" ht="16.5" x14ac:dyDescent="0.35">
      <c r="A26" s="259"/>
      <c r="B26" s="259"/>
      <c r="C26" s="259"/>
      <c r="D26" s="259"/>
      <c r="E26" s="250"/>
      <c r="F26" s="251"/>
      <c r="G26" s="250"/>
      <c r="H26" s="251"/>
      <c r="I26" s="251"/>
      <c r="J26" s="251"/>
      <c r="K26" s="251"/>
    </row>
    <row r="27" spans="1:11" ht="16.5" x14ac:dyDescent="0.35">
      <c r="A27" s="257" t="s">
        <v>148</v>
      </c>
      <c r="B27" s="94"/>
      <c r="C27" s="94"/>
      <c r="D27" s="94"/>
      <c r="E27" s="252">
        <v>0</v>
      </c>
      <c r="F27" s="253">
        <v>-10.7</v>
      </c>
      <c r="G27" s="252">
        <v>8</v>
      </c>
      <c r="H27" s="253">
        <v>-23.4</v>
      </c>
      <c r="I27" s="253">
        <v>-38.5</v>
      </c>
      <c r="J27" s="253">
        <v>-142.30000000000001</v>
      </c>
      <c r="K27" s="253">
        <v>-40</v>
      </c>
    </row>
    <row r="28" spans="1:11" ht="16.5" x14ac:dyDescent="0.35">
      <c r="A28" s="258" t="s">
        <v>273</v>
      </c>
      <c r="B28" s="259"/>
      <c r="C28" s="259"/>
      <c r="D28" s="259"/>
      <c r="E28" s="278">
        <f t="shared" ref="E28:K28" si="5">E14-E27</f>
        <v>22.348000000000031</v>
      </c>
      <c r="F28" s="279">
        <f t="shared" si="5"/>
        <v>-0.21399999999999864</v>
      </c>
      <c r="G28" s="278">
        <f t="shared" si="5"/>
        <v>146.102</v>
      </c>
      <c r="H28" s="279">
        <f t="shared" si="5"/>
        <v>19.730000000000246</v>
      </c>
      <c r="I28" s="279">
        <f t="shared" si="5"/>
        <v>-11.31700000000005</v>
      </c>
      <c r="J28" s="279">
        <f t="shared" si="5"/>
        <v>-74.62600000000009</v>
      </c>
      <c r="K28" s="279">
        <f t="shared" si="5"/>
        <v>34.976999999999975</v>
      </c>
    </row>
    <row r="29" spans="1:11" ht="16.5" x14ac:dyDescent="0.35">
      <c r="A29" s="221"/>
      <c r="B29" s="94"/>
      <c r="C29" s="94"/>
      <c r="D29" s="94"/>
      <c r="E29" s="49"/>
      <c r="F29" s="49"/>
      <c r="G29" s="49"/>
      <c r="H29" s="49"/>
      <c r="I29" s="49"/>
      <c r="J29" s="49"/>
      <c r="K29" s="49"/>
    </row>
    <row r="30" spans="1:11" ht="16.5" x14ac:dyDescent="0.35">
      <c r="A30" s="99"/>
      <c r="B30" s="99"/>
      <c r="C30" s="100"/>
      <c r="D30" s="101"/>
      <c r="E30" s="102">
        <v>2015</v>
      </c>
      <c r="F30" s="102">
        <v>2014</v>
      </c>
      <c r="G30" s="102">
        <v>2015</v>
      </c>
      <c r="H30" s="102">
        <v>2014</v>
      </c>
      <c r="I30" s="102">
        <v>2013</v>
      </c>
      <c r="J30" s="102">
        <v>2012</v>
      </c>
      <c r="K30" s="102">
        <v>2011</v>
      </c>
    </row>
    <row r="31" spans="1:11" ht="16.5" x14ac:dyDescent="0.35">
      <c r="A31" s="103"/>
      <c r="B31" s="103"/>
      <c r="C31" s="100"/>
      <c r="D31" s="101"/>
      <c r="E31" s="105" t="s">
        <v>201</v>
      </c>
      <c r="F31" s="105" t="s">
        <v>201</v>
      </c>
      <c r="G31" s="105">
        <v>0</v>
      </c>
      <c r="H31" s="105"/>
      <c r="I31" s="105"/>
      <c r="J31" s="105"/>
      <c r="K31" s="105"/>
    </row>
    <row r="32" spans="1:11" ht="16.5" x14ac:dyDescent="0.35">
      <c r="A32" s="100" t="s">
        <v>259</v>
      </c>
      <c r="B32" s="106"/>
      <c r="C32" s="100"/>
      <c r="D32" s="100"/>
      <c r="E32" s="107"/>
      <c r="F32" s="107"/>
      <c r="G32" s="107"/>
      <c r="H32" s="107"/>
      <c r="I32" s="107"/>
      <c r="J32" s="107"/>
      <c r="K32" s="107"/>
    </row>
    <row r="33" spans="1:11" ht="3" customHeight="1" x14ac:dyDescent="0.35">
      <c r="A33" s="221"/>
      <c r="B33" s="97"/>
      <c r="C33" s="97"/>
      <c r="D33" s="97"/>
      <c r="E33" s="95"/>
      <c r="F33" s="95"/>
      <c r="G33" s="95"/>
      <c r="H33" s="95"/>
      <c r="I33" s="95"/>
      <c r="J33" s="95"/>
      <c r="K33" s="95"/>
    </row>
    <row r="34" spans="1:11" ht="15" customHeight="1" x14ac:dyDescent="0.35">
      <c r="A34" s="221" t="s">
        <v>17</v>
      </c>
      <c r="B34" s="229"/>
      <c r="C34" s="229"/>
      <c r="D34" s="229"/>
      <c r="E34" s="113"/>
      <c r="F34" s="48"/>
      <c r="G34" s="113">
        <v>1093.866</v>
      </c>
      <c r="H34" s="48">
        <v>1093.866</v>
      </c>
      <c r="I34" s="48">
        <v>1093.866</v>
      </c>
      <c r="J34" s="48">
        <v>1093.866</v>
      </c>
      <c r="K34" s="48">
        <v>1093.866</v>
      </c>
    </row>
    <row r="35" spans="1:11" ht="15" customHeight="1" x14ac:dyDescent="0.35">
      <c r="A35" s="221" t="s">
        <v>18</v>
      </c>
      <c r="B35" s="222"/>
      <c r="C35" s="222"/>
      <c r="D35" s="222"/>
      <c r="E35" s="113"/>
      <c r="F35" s="48"/>
      <c r="G35" s="113">
        <v>12.488</v>
      </c>
      <c r="H35" s="48">
        <v>12.071999999999999</v>
      </c>
      <c r="I35" s="48">
        <v>9.7720000000000002</v>
      </c>
      <c r="J35" s="48">
        <v>20.96</v>
      </c>
      <c r="K35" s="48">
        <v>52.725000000000001</v>
      </c>
    </row>
    <row r="36" spans="1:11" ht="15" customHeight="1" x14ac:dyDescent="0.35">
      <c r="A36" s="221" t="s">
        <v>272</v>
      </c>
      <c r="B36" s="222"/>
      <c r="C36" s="222"/>
      <c r="D36" s="222"/>
      <c r="E36" s="113"/>
      <c r="F36" s="48"/>
      <c r="G36" s="113">
        <v>331.815</v>
      </c>
      <c r="H36" s="48">
        <v>314.65899999999999</v>
      </c>
      <c r="I36" s="48">
        <v>332.47300000000001</v>
      </c>
      <c r="J36" s="48">
        <v>391.02499999999998</v>
      </c>
      <c r="K36" s="48">
        <v>520.93299999999999</v>
      </c>
    </row>
    <row r="37" spans="1:11" ht="15" customHeight="1" x14ac:dyDescent="0.35">
      <c r="A37" s="221" t="s">
        <v>19</v>
      </c>
      <c r="B37" s="222"/>
      <c r="C37" s="222"/>
      <c r="D37" s="222"/>
      <c r="E37" s="113"/>
      <c r="F37" s="48"/>
      <c r="G37" s="113">
        <v>0</v>
      </c>
      <c r="H37" s="48">
        <v>0</v>
      </c>
      <c r="I37" s="48">
        <v>0</v>
      </c>
      <c r="J37" s="48">
        <v>0</v>
      </c>
      <c r="K37" s="48">
        <v>0</v>
      </c>
    </row>
    <row r="38" spans="1:11" ht="15" customHeight="1" x14ac:dyDescent="0.35">
      <c r="A38" s="223" t="s">
        <v>20</v>
      </c>
      <c r="B38" s="98"/>
      <c r="C38" s="98"/>
      <c r="D38" s="98"/>
      <c r="E38" s="114"/>
      <c r="F38" s="52"/>
      <c r="G38" s="114">
        <v>44.633000000000003</v>
      </c>
      <c r="H38" s="52">
        <v>59.134</v>
      </c>
      <c r="I38" s="52">
        <v>66.346999999999994</v>
      </c>
      <c r="J38" s="52">
        <v>82.215999999999994</v>
      </c>
      <c r="K38" s="52">
        <v>76.609000000000009</v>
      </c>
    </row>
    <row r="39" spans="1:11" ht="15" customHeight="1" x14ac:dyDescent="0.35">
      <c r="A39" s="218" t="s">
        <v>21</v>
      </c>
      <c r="B39" s="224"/>
      <c r="C39" s="224"/>
      <c r="D39" s="224"/>
      <c r="E39" s="118"/>
      <c r="F39" s="43"/>
      <c r="G39" s="118">
        <f>SUM(G34:G38)</f>
        <v>1482.8020000000001</v>
      </c>
      <c r="H39" s="308">
        <f>SUM(H34:H38)</f>
        <v>1479.7309999999998</v>
      </c>
      <c r="I39" s="45">
        <f>SUM(I34:I38)</f>
        <v>1502.4579999999999</v>
      </c>
      <c r="J39" s="45">
        <f>SUM(J34:J38)</f>
        <v>1588.067</v>
      </c>
      <c r="K39" s="45">
        <f>SUM(K34:K38)</f>
        <v>1744.1329999999998</v>
      </c>
    </row>
    <row r="40" spans="1:11" ht="15" customHeight="1" x14ac:dyDescent="0.35">
      <c r="A40" s="221" t="s">
        <v>22</v>
      </c>
      <c r="B40" s="94"/>
      <c r="C40" s="94"/>
      <c r="D40" s="94"/>
      <c r="E40" s="113"/>
      <c r="F40" s="48"/>
      <c r="G40" s="113">
        <v>266.08099999999996</v>
      </c>
      <c r="H40" s="48">
        <v>217.12899999999999</v>
      </c>
      <c r="I40" s="48">
        <v>195.37200000000001</v>
      </c>
      <c r="J40" s="48">
        <v>178.001</v>
      </c>
      <c r="K40" s="48">
        <v>230.86700000000002</v>
      </c>
    </row>
    <row r="41" spans="1:11" ht="15" customHeight="1" x14ac:dyDescent="0.35">
      <c r="A41" s="221" t="s">
        <v>23</v>
      </c>
      <c r="B41" s="94"/>
      <c r="C41" s="94"/>
      <c r="D41" s="94"/>
      <c r="E41" s="113"/>
      <c r="F41" s="48"/>
      <c r="G41" s="113">
        <v>0</v>
      </c>
      <c r="H41" s="48">
        <v>0</v>
      </c>
      <c r="I41" s="48">
        <v>0</v>
      </c>
      <c r="J41" s="48">
        <v>0</v>
      </c>
      <c r="K41" s="48">
        <v>0</v>
      </c>
    </row>
    <row r="42" spans="1:11" ht="15" customHeight="1" x14ac:dyDescent="0.35">
      <c r="A42" s="221" t="s">
        <v>24</v>
      </c>
      <c r="B42" s="94"/>
      <c r="C42" s="94"/>
      <c r="D42" s="94"/>
      <c r="E42" s="113"/>
      <c r="F42" s="48"/>
      <c r="G42" s="113">
        <v>325.53900000000004</v>
      </c>
      <c r="H42" s="48">
        <v>298.34899999999999</v>
      </c>
      <c r="I42" s="48">
        <v>290.63299999999998</v>
      </c>
      <c r="J42" s="48">
        <v>371.38900000000001</v>
      </c>
      <c r="K42" s="48">
        <v>288.02699999999999</v>
      </c>
    </row>
    <row r="43" spans="1:11" ht="15" customHeight="1" x14ac:dyDescent="0.35">
      <c r="A43" s="221" t="s">
        <v>25</v>
      </c>
      <c r="B43" s="94"/>
      <c r="C43" s="94"/>
      <c r="D43" s="94"/>
      <c r="E43" s="113"/>
      <c r="F43" s="48"/>
      <c r="G43" s="113">
        <v>92.043999999999997</v>
      </c>
      <c r="H43" s="48">
        <v>71.2</v>
      </c>
      <c r="I43" s="48">
        <v>60.500999999999998</v>
      </c>
      <c r="J43" s="48">
        <v>43.68</v>
      </c>
      <c r="K43" s="48">
        <v>38.253</v>
      </c>
    </row>
    <row r="44" spans="1:11" ht="15" customHeight="1" x14ac:dyDescent="0.35">
      <c r="A44" s="223" t="s">
        <v>26</v>
      </c>
      <c r="B44" s="98"/>
      <c r="C44" s="98"/>
      <c r="D44" s="98"/>
      <c r="E44" s="114"/>
      <c r="F44" s="52"/>
      <c r="G44" s="114">
        <v>8.0860000000000003</v>
      </c>
      <c r="H44" s="52">
        <v>0</v>
      </c>
      <c r="I44" s="52">
        <v>0</v>
      </c>
      <c r="J44" s="52">
        <v>0</v>
      </c>
      <c r="K44" s="52">
        <v>0</v>
      </c>
    </row>
    <row r="45" spans="1:11" ht="15" customHeight="1" x14ac:dyDescent="0.35">
      <c r="A45" s="230" t="s">
        <v>27</v>
      </c>
      <c r="B45" s="109"/>
      <c r="C45" s="109"/>
      <c r="D45" s="109"/>
      <c r="E45" s="119"/>
      <c r="F45" s="63"/>
      <c r="G45" s="119">
        <f>SUM(G40:G44)</f>
        <v>691.75</v>
      </c>
      <c r="H45" s="309">
        <f>SUM(H40:H44)</f>
        <v>586.678</v>
      </c>
      <c r="I45" s="64">
        <f>SUM(I40:I44)</f>
        <v>546.50599999999997</v>
      </c>
      <c r="J45" s="64">
        <f>SUM(J40:J44)</f>
        <v>593.06999999999994</v>
      </c>
      <c r="K45" s="64">
        <f>SUM(K40:K44)</f>
        <v>557.14700000000005</v>
      </c>
    </row>
    <row r="46" spans="1:11" ht="15" customHeight="1" x14ac:dyDescent="0.35">
      <c r="A46" s="218" t="s">
        <v>260</v>
      </c>
      <c r="B46" s="110"/>
      <c r="C46" s="110"/>
      <c r="D46" s="110"/>
      <c r="E46" s="118"/>
      <c r="F46" s="43"/>
      <c r="G46" s="118">
        <f>G39+G45</f>
        <v>2174.5520000000001</v>
      </c>
      <c r="H46" s="308">
        <f>H39+H45</f>
        <v>2066.4089999999997</v>
      </c>
      <c r="I46" s="45">
        <f>I39+I45</f>
        <v>2048.9639999999999</v>
      </c>
      <c r="J46" s="45">
        <f>J39+J45</f>
        <v>2181.1369999999997</v>
      </c>
      <c r="K46" s="45">
        <f>K39+K45</f>
        <v>2301.2799999999997</v>
      </c>
    </row>
    <row r="47" spans="1:11" ht="15" customHeight="1" x14ac:dyDescent="0.35">
      <c r="A47" s="221" t="s">
        <v>280</v>
      </c>
      <c r="B47" s="94"/>
      <c r="C47" s="94"/>
      <c r="D47" s="94" t="s">
        <v>124</v>
      </c>
      <c r="E47" s="113"/>
      <c r="F47" s="48"/>
      <c r="G47" s="113">
        <v>1013.0119999999999</v>
      </c>
      <c r="H47" s="48">
        <v>914.77500000000032</v>
      </c>
      <c r="I47" s="48">
        <v>1037.0919999999999</v>
      </c>
      <c r="J47" s="48">
        <v>1141.1170000000002</v>
      </c>
      <c r="K47" s="48">
        <v>1142.4079999999999</v>
      </c>
    </row>
    <row r="48" spans="1:11" ht="15" customHeight="1" x14ac:dyDescent="0.35">
      <c r="A48" s="221" t="s">
        <v>275</v>
      </c>
      <c r="B48" s="94"/>
      <c r="C48" s="94"/>
      <c r="D48" s="94"/>
      <c r="E48" s="113"/>
      <c r="F48" s="48"/>
      <c r="G48" s="113">
        <v>0</v>
      </c>
      <c r="H48" s="48">
        <v>0</v>
      </c>
      <c r="I48" s="48">
        <v>0</v>
      </c>
      <c r="J48" s="48">
        <v>0</v>
      </c>
      <c r="K48" s="48">
        <v>0</v>
      </c>
    </row>
    <row r="49" spans="1:11" ht="15" customHeight="1" x14ac:dyDescent="0.35">
      <c r="A49" s="221" t="s">
        <v>28</v>
      </c>
      <c r="B49" s="94"/>
      <c r="C49" s="94"/>
      <c r="D49" s="94"/>
      <c r="E49" s="113"/>
      <c r="F49" s="48"/>
      <c r="G49" s="113">
        <v>47.311</v>
      </c>
      <c r="H49" s="48">
        <v>55.473999999999997</v>
      </c>
      <c r="I49" s="48">
        <v>41.266000000000005</v>
      </c>
      <c r="J49" s="48">
        <v>42.984999999999999</v>
      </c>
      <c r="K49" s="48">
        <v>32.624000000000002</v>
      </c>
    </row>
    <row r="50" spans="1:11" ht="15" customHeight="1" x14ac:dyDescent="0.35">
      <c r="A50" s="221" t="s">
        <v>29</v>
      </c>
      <c r="B50" s="94"/>
      <c r="C50" s="94"/>
      <c r="D50" s="94"/>
      <c r="E50" s="113"/>
      <c r="F50" s="48"/>
      <c r="G50" s="113">
        <v>4.3210000000000006</v>
      </c>
      <c r="H50" s="48">
        <v>25.157</v>
      </c>
      <c r="I50" s="48">
        <v>27.327999999999999</v>
      </c>
      <c r="J50" s="48">
        <v>68.239999999999995</v>
      </c>
      <c r="K50" s="48">
        <v>35.945</v>
      </c>
    </row>
    <row r="51" spans="1:11" ht="15" customHeight="1" x14ac:dyDescent="0.35">
      <c r="A51" s="221" t="s">
        <v>30</v>
      </c>
      <c r="B51" s="94"/>
      <c r="C51" s="94"/>
      <c r="D51" s="94"/>
      <c r="E51" s="113"/>
      <c r="F51" s="48"/>
      <c r="G51" s="113">
        <v>840.73300000000006</v>
      </c>
      <c r="H51" s="48">
        <v>816.13400000000001</v>
      </c>
      <c r="I51" s="48">
        <v>750.46900000000005</v>
      </c>
      <c r="J51" s="48">
        <v>771.35799999999995</v>
      </c>
      <c r="K51" s="48">
        <v>893.28200000000004</v>
      </c>
    </row>
    <row r="52" spans="1:11" ht="15" customHeight="1" x14ac:dyDescent="0.35">
      <c r="A52" s="221" t="s">
        <v>31</v>
      </c>
      <c r="B52" s="94"/>
      <c r="C52" s="94"/>
      <c r="D52" s="94"/>
      <c r="E52" s="113"/>
      <c r="F52" s="48"/>
      <c r="G52" s="113">
        <v>267.93399999999997</v>
      </c>
      <c r="H52" s="48">
        <v>254.86899999999997</v>
      </c>
      <c r="I52" s="48">
        <v>192.809</v>
      </c>
      <c r="J52" s="48">
        <v>157.43699999999998</v>
      </c>
      <c r="K52" s="48">
        <v>197.02099999999999</v>
      </c>
    </row>
    <row r="53" spans="1:11" ht="15" customHeight="1" x14ac:dyDescent="0.35">
      <c r="A53" s="221" t="s">
        <v>32</v>
      </c>
      <c r="B53" s="94"/>
      <c r="C53" s="94"/>
      <c r="D53" s="94"/>
      <c r="E53" s="113"/>
      <c r="F53" s="48"/>
      <c r="G53" s="113">
        <v>1.2410000000000001</v>
      </c>
      <c r="H53" s="48">
        <v>0</v>
      </c>
      <c r="I53" s="48">
        <v>0</v>
      </c>
      <c r="J53" s="48">
        <v>0</v>
      </c>
      <c r="K53" s="48">
        <v>0</v>
      </c>
    </row>
    <row r="54" spans="1:11" ht="15" customHeight="1" x14ac:dyDescent="0.35">
      <c r="A54" s="223" t="s">
        <v>278</v>
      </c>
      <c r="B54" s="98"/>
      <c r="C54" s="98"/>
      <c r="D54" s="98"/>
      <c r="E54" s="114"/>
      <c r="F54" s="52"/>
      <c r="G54" s="114">
        <v>0</v>
      </c>
      <c r="H54" s="52">
        <v>0</v>
      </c>
      <c r="I54" s="52">
        <v>0</v>
      </c>
      <c r="J54" s="52">
        <v>0</v>
      </c>
      <c r="K54" s="52">
        <v>0</v>
      </c>
    </row>
    <row r="55" spans="1:11" ht="15" customHeight="1" x14ac:dyDescent="0.35">
      <c r="A55" s="218" t="s">
        <v>261</v>
      </c>
      <c r="B55" s="110"/>
      <c r="C55" s="110"/>
      <c r="D55" s="110"/>
      <c r="E55" s="118"/>
      <c r="F55" s="43"/>
      <c r="G55" s="118">
        <f>SUM(G47:G54)</f>
        <v>2174.5519999999997</v>
      </c>
      <c r="H55" s="308">
        <f>SUM(H47:H54)</f>
        <v>2066.4090000000006</v>
      </c>
      <c r="I55" s="45">
        <f>SUM(I47:I54)</f>
        <v>2048.9639999999999</v>
      </c>
      <c r="J55" s="45">
        <f>SUM(J47:J54)</f>
        <v>2181.1370000000002</v>
      </c>
      <c r="K55" s="45">
        <f>SUM(K47:K54)</f>
        <v>2301.2800000000002</v>
      </c>
    </row>
    <row r="56" spans="1:11" ht="16.5" x14ac:dyDescent="0.35">
      <c r="A56" s="221"/>
      <c r="B56" s="110"/>
      <c r="C56" s="110"/>
      <c r="D56" s="110"/>
      <c r="E56" s="49"/>
      <c r="F56" s="49"/>
      <c r="G56" s="49"/>
      <c r="H56" s="49"/>
      <c r="I56" s="49"/>
      <c r="J56" s="49"/>
      <c r="K56" s="49"/>
    </row>
    <row r="57" spans="1:11" ht="16.5" x14ac:dyDescent="0.35">
      <c r="A57" s="108"/>
      <c r="B57" s="99"/>
      <c r="C57" s="101"/>
      <c r="D57" s="101"/>
      <c r="E57" s="102">
        <v>2015</v>
      </c>
      <c r="F57" s="102">
        <v>2014</v>
      </c>
      <c r="G57" s="102">
        <v>2015</v>
      </c>
      <c r="H57" s="102">
        <v>2014</v>
      </c>
      <c r="I57" s="102">
        <v>2013</v>
      </c>
      <c r="J57" s="102">
        <v>2012</v>
      </c>
      <c r="K57" s="102">
        <v>2011</v>
      </c>
    </row>
    <row r="58" spans="1:11" ht="16.5" x14ac:dyDescent="0.35">
      <c r="A58" s="103"/>
      <c r="B58" s="103"/>
      <c r="C58" s="101"/>
      <c r="D58" s="101"/>
      <c r="E58" s="105" t="s">
        <v>201</v>
      </c>
      <c r="F58" s="105" t="s">
        <v>201</v>
      </c>
      <c r="G58" s="105">
        <v>0</v>
      </c>
      <c r="H58" s="105"/>
      <c r="I58" s="105"/>
      <c r="J58" s="105"/>
      <c r="K58" s="105"/>
    </row>
    <row r="59" spans="1:11" ht="16.5" x14ac:dyDescent="0.35">
      <c r="A59" s="100" t="s">
        <v>277</v>
      </c>
      <c r="B59" s="106"/>
      <c r="C59" s="100"/>
      <c r="D59" s="100"/>
      <c r="E59" s="107"/>
      <c r="F59" s="107"/>
      <c r="G59" s="107"/>
      <c r="H59" s="107"/>
      <c r="I59" s="107"/>
      <c r="J59" s="107"/>
      <c r="K59" s="107"/>
    </row>
    <row r="60" spans="1:11" ht="3" customHeight="1" x14ac:dyDescent="0.35">
      <c r="A60" s="221"/>
      <c r="B60" s="97"/>
      <c r="C60" s="97"/>
      <c r="D60" s="97"/>
      <c r="E60" s="95"/>
      <c r="F60" s="95"/>
      <c r="G60" s="95"/>
      <c r="H60" s="95"/>
      <c r="I60" s="95"/>
      <c r="J60" s="95"/>
      <c r="K60" s="95"/>
    </row>
    <row r="61" spans="1:11" ht="34.9" customHeight="1" x14ac:dyDescent="0.35">
      <c r="A61" s="231" t="s">
        <v>33</v>
      </c>
      <c r="B61" s="231"/>
      <c r="C61" s="231"/>
      <c r="D61" s="231"/>
      <c r="E61" s="113">
        <v>34.67600000000003</v>
      </c>
      <c r="F61" s="48">
        <v>3.3499999999999659</v>
      </c>
      <c r="G61" s="113">
        <v>167.488</v>
      </c>
      <c r="H61" s="48">
        <v>20.543000000000006</v>
      </c>
      <c r="I61" s="48">
        <v>-33.069999999999681</v>
      </c>
      <c r="J61" s="48">
        <v>-55.824000000000112</v>
      </c>
      <c r="K61" s="48">
        <v>29.955999999999847</v>
      </c>
    </row>
    <row r="62" spans="1:11" ht="15" customHeight="1" x14ac:dyDescent="0.35">
      <c r="A62" s="232" t="s">
        <v>34</v>
      </c>
      <c r="B62" s="232"/>
      <c r="C62" s="233"/>
      <c r="D62" s="233"/>
      <c r="E62" s="114">
        <v>-10.234999999999991</v>
      </c>
      <c r="F62" s="52">
        <v>20.63</v>
      </c>
      <c r="G62" s="114">
        <v>-107.675</v>
      </c>
      <c r="H62" s="52">
        <v>-45.938000000000002</v>
      </c>
      <c r="I62" s="52">
        <v>2.4480000000000004</v>
      </c>
      <c r="J62" s="52">
        <v>44.885000000000005</v>
      </c>
      <c r="K62" s="52">
        <v>-51.564</v>
      </c>
    </row>
    <row r="63" spans="1:11" ht="15" customHeight="1" x14ac:dyDescent="0.35">
      <c r="A63" s="293" t="s">
        <v>35</v>
      </c>
      <c r="B63" s="234"/>
      <c r="C63" s="235"/>
      <c r="D63" s="235"/>
      <c r="E63" s="120">
        <f t="shared" ref="E63:K63" si="6">SUM(E61:E62)</f>
        <v>24.441000000000038</v>
      </c>
      <c r="F63" s="43">
        <f t="shared" si="6"/>
        <v>23.979999999999965</v>
      </c>
      <c r="G63" s="112">
        <f t="shared" si="6"/>
        <v>59.813000000000002</v>
      </c>
      <c r="H63" s="44">
        <f t="shared" si="6"/>
        <v>-25.394999999999996</v>
      </c>
      <c r="I63" s="45">
        <f t="shared" si="6"/>
        <v>-30.62199999999968</v>
      </c>
      <c r="J63" s="45">
        <f t="shared" si="6"/>
        <v>-10.939000000000107</v>
      </c>
      <c r="K63" s="45">
        <f t="shared" si="6"/>
        <v>-21.608000000000153</v>
      </c>
    </row>
    <row r="64" spans="1:11" ht="15" customHeight="1" x14ac:dyDescent="0.35">
      <c r="A64" s="231" t="s">
        <v>270</v>
      </c>
      <c r="B64" s="231"/>
      <c r="C64" s="94"/>
      <c r="D64" s="94"/>
      <c r="E64" s="113">
        <v>-38.456999999999994</v>
      </c>
      <c r="F64" s="48">
        <v>-4.980999999999999</v>
      </c>
      <c r="G64" s="113">
        <v>-82.212000000000003</v>
      </c>
      <c r="H64" s="48">
        <v>-29.869</v>
      </c>
      <c r="I64" s="48">
        <v>-25.055000000000003</v>
      </c>
      <c r="J64" s="48">
        <v>-32.110999999999997</v>
      </c>
      <c r="K64" s="48">
        <v>-66.807000000000002</v>
      </c>
    </row>
    <row r="65" spans="1:12" ht="15" customHeight="1" x14ac:dyDescent="0.35">
      <c r="A65" s="232" t="s">
        <v>271</v>
      </c>
      <c r="B65" s="232"/>
      <c r="C65" s="98"/>
      <c r="D65" s="98"/>
      <c r="E65" s="114">
        <v>0</v>
      </c>
      <c r="F65" s="52">
        <v>0.77800000000000002</v>
      </c>
      <c r="G65" s="114">
        <v>0</v>
      </c>
      <c r="H65" s="52">
        <v>0.63500000000000001</v>
      </c>
      <c r="I65" s="52">
        <v>1.0609999999999999</v>
      </c>
      <c r="J65" s="52">
        <v>7.0449999999999999</v>
      </c>
      <c r="K65" s="52">
        <v>7.4999999999999997E-2</v>
      </c>
    </row>
    <row r="66" spans="1:12" ht="15" customHeight="1" x14ac:dyDescent="0.35">
      <c r="A66" s="236" t="s">
        <v>276</v>
      </c>
      <c r="B66" s="236"/>
      <c r="C66" s="237"/>
      <c r="D66" s="237"/>
      <c r="E66" s="120">
        <f t="shared" ref="E66:K66" si="7">SUM(E63:E65)</f>
        <v>-14.015999999999956</v>
      </c>
      <c r="F66" s="43">
        <f t="shared" si="7"/>
        <v>19.776999999999965</v>
      </c>
      <c r="G66" s="112">
        <f t="shared" si="7"/>
        <v>-22.399000000000001</v>
      </c>
      <c r="H66" s="44">
        <f t="shared" si="7"/>
        <v>-54.628999999999998</v>
      </c>
      <c r="I66" s="45">
        <f t="shared" si="7"/>
        <v>-54.61599999999968</v>
      </c>
      <c r="J66" s="45">
        <f t="shared" si="7"/>
        <v>-36.005000000000102</v>
      </c>
      <c r="K66" s="45">
        <f t="shared" si="7"/>
        <v>-88.34000000000016</v>
      </c>
    </row>
    <row r="67" spans="1:12" ht="15" customHeight="1" x14ac:dyDescent="0.35">
      <c r="A67" s="232" t="s">
        <v>36</v>
      </c>
      <c r="B67" s="232"/>
      <c r="C67" s="238"/>
      <c r="D67" s="238"/>
      <c r="E67" s="114">
        <v>0</v>
      </c>
      <c r="F67" s="52">
        <v>0</v>
      </c>
      <c r="G67" s="114">
        <v>0</v>
      </c>
      <c r="H67" s="52">
        <v>0</v>
      </c>
      <c r="I67" s="52">
        <v>0</v>
      </c>
      <c r="J67" s="52">
        <v>0</v>
      </c>
      <c r="K67" s="52">
        <v>0</v>
      </c>
    </row>
    <row r="68" spans="1:12" ht="15" customHeight="1" x14ac:dyDescent="0.35">
      <c r="A68" s="293" t="s">
        <v>37</v>
      </c>
      <c r="B68" s="234"/>
      <c r="C68" s="110"/>
      <c r="D68" s="110"/>
      <c r="E68" s="120">
        <f t="shared" ref="E68:K68" si="8">SUM(E66:E67)</f>
        <v>-14.015999999999956</v>
      </c>
      <c r="F68" s="43">
        <f t="shared" si="8"/>
        <v>19.776999999999965</v>
      </c>
      <c r="G68" s="112">
        <f t="shared" si="8"/>
        <v>-22.399000000000001</v>
      </c>
      <c r="H68" s="44">
        <f t="shared" si="8"/>
        <v>-54.628999999999998</v>
      </c>
      <c r="I68" s="45">
        <f t="shared" si="8"/>
        <v>-54.61599999999968</v>
      </c>
      <c r="J68" s="45">
        <f t="shared" si="8"/>
        <v>-36.005000000000102</v>
      </c>
      <c r="K68" s="45">
        <f t="shared" si="8"/>
        <v>-88.34000000000016</v>
      </c>
    </row>
    <row r="69" spans="1:12" ht="15" customHeight="1" x14ac:dyDescent="0.35">
      <c r="A69" s="231" t="s">
        <v>38</v>
      </c>
      <c r="B69" s="231"/>
      <c r="C69" s="94"/>
      <c r="D69" s="94"/>
      <c r="E69" s="113">
        <v>56.094000000000001</v>
      </c>
      <c r="F69" s="48">
        <v>-5.1419999999999959</v>
      </c>
      <c r="G69" s="113">
        <v>39.845000000000006</v>
      </c>
      <c r="H69" s="48">
        <v>13.770000000000003</v>
      </c>
      <c r="I69" s="48">
        <v>-25.691000000000003</v>
      </c>
      <c r="J69" s="48">
        <v>-101.98099999999999</v>
      </c>
      <c r="K69" s="48">
        <v>38.894000000000005</v>
      </c>
    </row>
    <row r="70" spans="1:12" ht="15" customHeight="1" x14ac:dyDescent="0.35">
      <c r="A70" s="231" t="s">
        <v>39</v>
      </c>
      <c r="B70" s="231"/>
      <c r="C70" s="94"/>
      <c r="D70" s="94"/>
      <c r="E70" s="113">
        <v>0</v>
      </c>
      <c r="F70" s="48">
        <v>0</v>
      </c>
      <c r="G70" s="113">
        <v>0</v>
      </c>
      <c r="H70" s="48">
        <v>0</v>
      </c>
      <c r="I70" s="48">
        <v>94.927000000000007</v>
      </c>
      <c r="J70" s="48">
        <v>0</v>
      </c>
      <c r="K70" s="48">
        <v>0</v>
      </c>
    </row>
    <row r="71" spans="1:12" ht="15" customHeight="1" x14ac:dyDescent="0.35">
      <c r="A71" s="231" t="s">
        <v>40</v>
      </c>
      <c r="B71" s="231"/>
      <c r="C71" s="94"/>
      <c r="D71" s="94"/>
      <c r="E71" s="113">
        <v>0</v>
      </c>
      <c r="F71" s="48">
        <v>0</v>
      </c>
      <c r="G71" s="113">
        <v>0</v>
      </c>
      <c r="H71" s="48">
        <v>-46.493000000000002</v>
      </c>
      <c r="I71" s="48">
        <v>-109.678</v>
      </c>
      <c r="J71" s="48">
        <v>0</v>
      </c>
      <c r="K71" s="48">
        <v>0</v>
      </c>
    </row>
    <row r="72" spans="1:12" ht="15" customHeight="1" x14ac:dyDescent="0.35">
      <c r="A72" s="232" t="s">
        <v>41</v>
      </c>
      <c r="B72" s="232"/>
      <c r="C72" s="98"/>
      <c r="D72" s="98"/>
      <c r="E72" s="114">
        <v>-20</v>
      </c>
      <c r="F72" s="52">
        <v>0</v>
      </c>
      <c r="G72" s="114">
        <v>0</v>
      </c>
      <c r="H72" s="52">
        <v>90.61</v>
      </c>
      <c r="I72" s="52">
        <v>114.815</v>
      </c>
      <c r="J72" s="52">
        <v>145</v>
      </c>
      <c r="K72" s="52">
        <v>25</v>
      </c>
    </row>
    <row r="73" spans="1:12" ht="15" customHeight="1" x14ac:dyDescent="0.35">
      <c r="A73" s="317" t="s">
        <v>42</v>
      </c>
      <c r="B73" s="316"/>
      <c r="C73" s="240"/>
      <c r="D73" s="240"/>
      <c r="E73" s="121">
        <f t="shared" ref="E73:K73" si="9">SUM(E69:E72)</f>
        <v>36.094000000000001</v>
      </c>
      <c r="F73" s="63">
        <f t="shared" si="9"/>
        <v>-5.1419999999999959</v>
      </c>
      <c r="G73" s="121">
        <f t="shared" si="9"/>
        <v>39.845000000000006</v>
      </c>
      <c r="H73" s="256">
        <f t="shared" si="9"/>
        <v>57.887</v>
      </c>
      <c r="I73" s="281">
        <f t="shared" si="9"/>
        <v>74.373000000000005</v>
      </c>
      <c r="J73" s="281">
        <f t="shared" si="9"/>
        <v>43.019000000000005</v>
      </c>
      <c r="K73" s="281">
        <f t="shared" si="9"/>
        <v>63.894000000000005</v>
      </c>
    </row>
    <row r="74" spans="1:12" ht="15" customHeight="1" x14ac:dyDescent="0.35">
      <c r="A74" s="234" t="s">
        <v>43</v>
      </c>
      <c r="B74" s="234"/>
      <c r="C74" s="110"/>
      <c r="D74" s="110"/>
      <c r="E74" s="120">
        <f t="shared" ref="E74:K74" si="10">SUM(E73+E68)</f>
        <v>22.078000000000046</v>
      </c>
      <c r="F74" s="43">
        <f t="shared" si="10"/>
        <v>14.63499999999997</v>
      </c>
      <c r="G74" s="112">
        <f t="shared" si="10"/>
        <v>17.446000000000005</v>
      </c>
      <c r="H74" s="44">
        <f t="shared" si="10"/>
        <v>3.2580000000000027</v>
      </c>
      <c r="I74" s="45">
        <f t="shared" si="10"/>
        <v>19.757000000000325</v>
      </c>
      <c r="J74" s="45">
        <f t="shared" si="10"/>
        <v>7.0139999999999034</v>
      </c>
      <c r="K74" s="45">
        <f t="shared" si="10"/>
        <v>-24.446000000000154</v>
      </c>
    </row>
    <row r="75" spans="1:12" ht="15" customHeight="1" x14ac:dyDescent="0.35">
      <c r="A75" s="232" t="s">
        <v>234</v>
      </c>
      <c r="B75" s="232"/>
      <c r="C75" s="98"/>
      <c r="D75" s="98"/>
      <c r="E75" s="114">
        <v>0</v>
      </c>
      <c r="F75" s="52">
        <v>0</v>
      </c>
      <c r="G75" s="114">
        <v>0</v>
      </c>
      <c r="H75" s="52">
        <v>1.3</v>
      </c>
      <c r="I75" s="52">
        <v>0</v>
      </c>
      <c r="J75" s="52">
        <v>0</v>
      </c>
      <c r="K75" s="52">
        <v>0</v>
      </c>
      <c r="L75" s="286"/>
    </row>
    <row r="76" spans="1:12" ht="15" customHeight="1" x14ac:dyDescent="0.35">
      <c r="A76" s="293" t="s">
        <v>235</v>
      </c>
      <c r="B76" s="237"/>
      <c r="C76" s="110"/>
      <c r="D76" s="110"/>
      <c r="E76" s="120">
        <f t="shared" ref="E76:K76" si="11">SUM(E74:E75)</f>
        <v>22.078000000000046</v>
      </c>
      <c r="F76" s="43">
        <f t="shared" si="11"/>
        <v>14.63499999999997</v>
      </c>
      <c r="G76" s="112">
        <f t="shared" si="11"/>
        <v>17.446000000000005</v>
      </c>
      <c r="H76" s="44">
        <f t="shared" si="11"/>
        <v>4.5580000000000025</v>
      </c>
      <c r="I76" s="45">
        <f t="shared" si="11"/>
        <v>19.757000000000325</v>
      </c>
      <c r="J76" s="45">
        <f t="shared" si="11"/>
        <v>7.0139999999999034</v>
      </c>
      <c r="K76" s="45">
        <f t="shared" si="11"/>
        <v>-24.446000000000154</v>
      </c>
    </row>
    <row r="77" spans="1:12" ht="16.5" x14ac:dyDescent="0.35">
      <c r="A77" s="221"/>
      <c r="B77" s="110"/>
      <c r="C77" s="110"/>
      <c r="D77" s="110"/>
      <c r="E77" s="111"/>
      <c r="F77" s="111"/>
      <c r="G77" s="111"/>
      <c r="H77" s="111"/>
      <c r="I77" s="111"/>
      <c r="J77" s="111"/>
      <c r="K77" s="111"/>
    </row>
    <row r="78" spans="1:12" ht="16.5" x14ac:dyDescent="0.35">
      <c r="A78" s="108"/>
      <c r="B78" s="99"/>
      <c r="C78" s="101"/>
      <c r="D78" s="101"/>
      <c r="E78" s="102">
        <v>2015</v>
      </c>
      <c r="F78" s="102">
        <v>2014</v>
      </c>
      <c r="G78" s="102">
        <v>2015</v>
      </c>
      <c r="H78" s="102">
        <v>2014</v>
      </c>
      <c r="I78" s="102">
        <v>2013</v>
      </c>
      <c r="J78" s="102">
        <v>2012</v>
      </c>
      <c r="K78" s="102">
        <v>2011</v>
      </c>
    </row>
    <row r="79" spans="1:12" ht="16.5" x14ac:dyDescent="0.35">
      <c r="A79" s="103"/>
      <c r="B79" s="103"/>
      <c r="C79" s="101"/>
      <c r="D79" s="101"/>
      <c r="E79" s="102" t="s">
        <v>201</v>
      </c>
      <c r="F79" s="102" t="s">
        <v>201</v>
      </c>
      <c r="G79" s="105">
        <v>0</v>
      </c>
      <c r="H79" s="102"/>
      <c r="I79" s="102"/>
      <c r="J79" s="102"/>
      <c r="K79" s="102"/>
    </row>
    <row r="80" spans="1:12" ht="16.5" x14ac:dyDescent="0.35">
      <c r="A80" s="100" t="s">
        <v>204</v>
      </c>
      <c r="B80" s="106"/>
      <c r="C80" s="100"/>
      <c r="D80" s="100"/>
      <c r="E80" s="104"/>
      <c r="F80" s="104"/>
      <c r="G80" s="104"/>
      <c r="H80" s="104"/>
      <c r="I80" s="104"/>
      <c r="J80" s="104"/>
      <c r="K80" s="104"/>
    </row>
    <row r="81" spans="1:11" ht="1.5" customHeight="1" x14ac:dyDescent="0.35">
      <c r="A81" s="221" t="s">
        <v>46</v>
      </c>
      <c r="B81" s="97"/>
      <c r="C81" s="97"/>
      <c r="D81" s="97"/>
      <c r="E81" s="97"/>
      <c r="F81" s="97"/>
      <c r="G81" s="97"/>
      <c r="H81" s="97"/>
      <c r="I81" s="97"/>
      <c r="J81" s="97"/>
      <c r="K81" s="97"/>
    </row>
    <row r="82" spans="1:11" ht="15" customHeight="1" x14ac:dyDescent="0.35">
      <c r="A82" s="257" t="s">
        <v>44</v>
      </c>
      <c r="B82" s="231"/>
      <c r="C82" s="222"/>
      <c r="D82" s="222"/>
      <c r="E82" s="116">
        <v>6.262276982741481</v>
      </c>
      <c r="F82" s="90">
        <v>-3.2280103991978968</v>
      </c>
      <c r="G82" s="116">
        <v>10.627005898911671</v>
      </c>
      <c r="H82" s="90">
        <v>-0.317129759646747</v>
      </c>
      <c r="I82" s="90">
        <v>-5.7645687942392261</v>
      </c>
      <c r="J82" s="90">
        <v>-21.630736094768967</v>
      </c>
      <c r="K82" s="90">
        <v>-0.41195159917265489</v>
      </c>
    </row>
    <row r="83" spans="1:11" ht="15" customHeight="1" x14ac:dyDescent="0.35">
      <c r="A83" s="221" t="s">
        <v>228</v>
      </c>
      <c r="B83" s="231"/>
      <c r="C83" s="222"/>
      <c r="D83" s="222"/>
      <c r="E83" s="116">
        <v>6.262276982741481</v>
      </c>
      <c r="F83" s="90">
        <v>-6.3294321552905958E-2</v>
      </c>
      <c r="G83" s="116">
        <v>10.075319047402324</v>
      </c>
      <c r="H83" s="90">
        <v>1.7048965007712227</v>
      </c>
      <c r="I83" s="90">
        <v>-1.30954543718821</v>
      </c>
      <c r="J83" s="90">
        <v>-7.4413178310033299</v>
      </c>
      <c r="K83" s="90">
        <v>2.86857079121279</v>
      </c>
    </row>
    <row r="84" spans="1:11" ht="15" customHeight="1" x14ac:dyDescent="0.35">
      <c r="A84" s="221" t="s">
        <v>45</v>
      </c>
      <c r="B84" s="231"/>
      <c r="C84" s="222"/>
      <c r="D84" s="222"/>
      <c r="E84" s="116">
        <v>2.510178862153138</v>
      </c>
      <c r="F84" s="90">
        <v>-5.0978547957279448</v>
      </c>
      <c r="G84" s="116">
        <v>7.3055062485432076</v>
      </c>
      <c r="H84" s="90">
        <v>-3.5883189098340429</v>
      </c>
      <c r="I84" s="90">
        <v>-10.87986132727292</v>
      </c>
      <c r="J84" s="90">
        <v>-27.792413696827083</v>
      </c>
      <c r="K84" s="90">
        <v>-4.0652233461656335</v>
      </c>
    </row>
    <row r="85" spans="1:11" ht="15" customHeight="1" x14ac:dyDescent="0.35">
      <c r="A85" s="221" t="s">
        <v>46</v>
      </c>
      <c r="B85" s="231"/>
      <c r="C85" s="229"/>
      <c r="D85" s="229"/>
      <c r="E85" s="123" t="s">
        <v>67</v>
      </c>
      <c r="F85" s="76" t="s">
        <v>67</v>
      </c>
      <c r="G85" s="116">
        <v>8.3499888732520766</v>
      </c>
      <c r="H85" s="90">
        <v>-6.5898957254772084</v>
      </c>
      <c r="I85" s="90">
        <v>-10.030901534242091</v>
      </c>
      <c r="J85" s="90">
        <v>-21.247763873835414</v>
      </c>
      <c r="K85" s="90">
        <v>-7.2</v>
      </c>
    </row>
    <row r="86" spans="1:11" ht="15" customHeight="1" x14ac:dyDescent="0.35">
      <c r="A86" s="221" t="s">
        <v>47</v>
      </c>
      <c r="B86" s="231"/>
      <c r="C86" s="229"/>
      <c r="D86" s="229"/>
      <c r="E86" s="123" t="s">
        <v>67</v>
      </c>
      <c r="F86" s="76" t="s">
        <v>67</v>
      </c>
      <c r="G86" s="116">
        <v>8.4076780659964871</v>
      </c>
      <c r="H86" s="90">
        <v>0.45358360925091534</v>
      </c>
      <c r="I86" s="90">
        <v>-2.5415091402951067</v>
      </c>
      <c r="J86" s="90">
        <v>-10.766558956840019</v>
      </c>
      <c r="K86" s="90">
        <v>-0.2</v>
      </c>
    </row>
    <row r="87" spans="1:11" ht="15" customHeight="1" x14ac:dyDescent="0.35">
      <c r="A87" s="221" t="s">
        <v>48</v>
      </c>
      <c r="B87" s="231"/>
      <c r="C87" s="222"/>
      <c r="D87" s="222"/>
      <c r="E87" s="124" t="s">
        <v>67</v>
      </c>
      <c r="F87" s="78" t="s">
        <v>67</v>
      </c>
      <c r="G87" s="113">
        <v>46.584859778014049</v>
      </c>
      <c r="H87" s="48">
        <v>44.268825774568363</v>
      </c>
      <c r="I87" s="48">
        <v>50.615432970027783</v>
      </c>
      <c r="J87" s="48">
        <v>52.317529802116979</v>
      </c>
      <c r="K87" s="48">
        <v>49.642286032121248</v>
      </c>
    </row>
    <row r="88" spans="1:11" ht="15" customHeight="1" x14ac:dyDescent="0.35">
      <c r="A88" s="221" t="s">
        <v>49</v>
      </c>
      <c r="B88" s="231"/>
      <c r="C88" s="222"/>
      <c r="D88" s="222"/>
      <c r="E88" s="125" t="s">
        <v>67</v>
      </c>
      <c r="F88" s="80" t="s">
        <v>67</v>
      </c>
      <c r="G88" s="113">
        <v>796</v>
      </c>
      <c r="H88" s="48">
        <v>800.4079999999999</v>
      </c>
      <c r="I88" s="48">
        <v>731.23400000000004</v>
      </c>
      <c r="J88" s="48">
        <v>770.66300000000001</v>
      </c>
      <c r="K88" s="48">
        <v>887.65300000000013</v>
      </c>
    </row>
    <row r="89" spans="1:11" ht="15" customHeight="1" x14ac:dyDescent="0.35">
      <c r="A89" s="221" t="s">
        <v>50</v>
      </c>
      <c r="B89" s="231"/>
      <c r="C89" s="94"/>
      <c r="D89" s="94"/>
      <c r="E89" s="126" t="s">
        <v>67</v>
      </c>
      <c r="F89" s="82" t="s">
        <v>67</v>
      </c>
      <c r="G89" s="116">
        <v>0.87663719679529983</v>
      </c>
      <c r="H89" s="90">
        <v>0.95281134705255355</v>
      </c>
      <c r="I89" s="90">
        <v>0.7634182888306924</v>
      </c>
      <c r="J89" s="90">
        <v>0.71363672612010853</v>
      </c>
      <c r="K89" s="90">
        <v>0.81048627110454441</v>
      </c>
    </row>
    <row r="90" spans="1:11" ht="15" customHeight="1" x14ac:dyDescent="0.35">
      <c r="A90" s="223" t="s">
        <v>51</v>
      </c>
      <c r="B90" s="232"/>
      <c r="C90" s="98"/>
      <c r="D90" s="98"/>
      <c r="E90" s="127" t="s">
        <v>67</v>
      </c>
      <c r="F90" s="84" t="s">
        <v>67</v>
      </c>
      <c r="G90" s="128">
        <v>1117</v>
      </c>
      <c r="H90" s="48">
        <v>1110</v>
      </c>
      <c r="I90" s="48">
        <v>1008</v>
      </c>
      <c r="J90" s="48">
        <v>1169</v>
      </c>
      <c r="K90" s="48">
        <v>1389</v>
      </c>
    </row>
    <row r="91" spans="1:11" ht="16.5" x14ac:dyDescent="0.35">
      <c r="A91" s="225" t="s">
        <v>258</v>
      </c>
      <c r="B91" s="96"/>
      <c r="C91" s="96"/>
      <c r="D91" s="96"/>
      <c r="E91" s="96"/>
      <c r="F91" s="96"/>
      <c r="G91" s="96"/>
      <c r="H91" s="96"/>
      <c r="I91" s="96"/>
      <c r="J91" s="96"/>
      <c r="K91" s="96"/>
    </row>
    <row r="92" spans="1:11" ht="16.5" x14ac:dyDescent="0.35">
      <c r="A92" s="225" t="s">
        <v>288</v>
      </c>
      <c r="B92" s="241"/>
      <c r="C92" s="241"/>
      <c r="D92" s="241"/>
      <c r="E92" s="241"/>
      <c r="F92" s="241"/>
      <c r="G92" s="241"/>
      <c r="H92" s="241"/>
      <c r="I92" s="241"/>
      <c r="J92" s="241"/>
      <c r="K92" s="241"/>
    </row>
    <row r="93" spans="1:11" ht="16.5" x14ac:dyDescent="0.35">
      <c r="A93" s="225"/>
      <c r="B93" s="241"/>
      <c r="C93" s="241"/>
      <c r="D93" s="241"/>
      <c r="E93" s="241"/>
      <c r="F93" s="241"/>
      <c r="G93" s="241"/>
      <c r="H93" s="241"/>
      <c r="I93" s="241"/>
      <c r="J93" s="241"/>
      <c r="K93" s="241"/>
    </row>
    <row r="94" spans="1:11" ht="16.5" x14ac:dyDescent="0.35">
      <c r="A94" s="242"/>
      <c r="B94" s="242"/>
      <c r="C94" s="242"/>
      <c r="D94" s="242"/>
      <c r="E94" s="242"/>
      <c r="F94" s="242"/>
      <c r="G94" s="242"/>
      <c r="H94" s="242"/>
      <c r="I94" s="242"/>
      <c r="J94" s="242"/>
      <c r="K94" s="242"/>
    </row>
    <row r="95" spans="1:11" ht="16.5" x14ac:dyDescent="0.35">
      <c r="A95" s="242"/>
      <c r="B95" s="242"/>
      <c r="C95" s="242"/>
      <c r="D95" s="242"/>
      <c r="E95" s="242"/>
      <c r="F95" s="242"/>
      <c r="G95" s="242"/>
      <c r="H95" s="242"/>
      <c r="I95" s="242"/>
      <c r="J95" s="242"/>
      <c r="K95" s="242"/>
    </row>
    <row r="96" spans="1:11" ht="16.5" x14ac:dyDescent="0.35">
      <c r="A96" s="242"/>
      <c r="B96" s="242"/>
      <c r="C96" s="242"/>
      <c r="D96" s="242"/>
      <c r="E96" s="242"/>
      <c r="F96" s="242"/>
      <c r="G96" s="242"/>
      <c r="H96" s="242"/>
      <c r="I96" s="242"/>
      <c r="J96" s="242"/>
      <c r="K96" s="242"/>
    </row>
    <row r="97" spans="1:11" x14ac:dyDescent="0.25">
      <c r="A97" s="243"/>
      <c r="B97" s="243"/>
      <c r="C97" s="243"/>
      <c r="D97" s="243"/>
      <c r="E97" s="243"/>
      <c r="F97" s="243"/>
      <c r="G97" s="243"/>
      <c r="H97" s="243"/>
      <c r="I97" s="243"/>
      <c r="J97" s="243"/>
      <c r="K97" s="243"/>
    </row>
    <row r="98" spans="1:11" x14ac:dyDescent="0.25">
      <c r="A98" s="243"/>
      <c r="B98" s="243"/>
      <c r="C98" s="243"/>
      <c r="D98" s="243"/>
      <c r="E98" s="243"/>
      <c r="F98" s="243"/>
      <c r="G98" s="243"/>
      <c r="H98" s="243"/>
      <c r="I98" s="243"/>
      <c r="J98" s="243"/>
      <c r="K98" s="243"/>
    </row>
    <row r="99" spans="1:11" x14ac:dyDescent="0.25">
      <c r="A99" s="243"/>
      <c r="B99" s="243"/>
      <c r="C99" s="243"/>
      <c r="D99" s="243"/>
      <c r="E99" s="243"/>
      <c r="F99" s="243"/>
      <c r="G99" s="243"/>
      <c r="H99" s="243"/>
      <c r="I99" s="243"/>
      <c r="J99" s="243"/>
      <c r="K99" s="243"/>
    </row>
    <row r="100" spans="1:11" x14ac:dyDescent="0.25">
      <c r="A100" s="243"/>
      <c r="B100" s="243"/>
      <c r="C100" s="243"/>
      <c r="D100" s="243"/>
      <c r="E100" s="243"/>
      <c r="F100" s="243"/>
      <c r="G100" s="243"/>
      <c r="H100" s="243"/>
      <c r="I100" s="243"/>
      <c r="J100" s="243"/>
      <c r="K100" s="243"/>
    </row>
    <row r="101" spans="1:11" x14ac:dyDescent="0.25">
      <c r="A101" s="243"/>
      <c r="B101" s="243"/>
      <c r="C101" s="243"/>
      <c r="D101" s="243"/>
      <c r="E101" s="243"/>
      <c r="F101" s="243"/>
      <c r="G101" s="243"/>
      <c r="H101" s="243"/>
      <c r="I101" s="243"/>
      <c r="J101" s="243"/>
      <c r="K101" s="243"/>
    </row>
    <row r="102" spans="1:11" x14ac:dyDescent="0.25">
      <c r="A102" s="213"/>
      <c r="B102" s="213"/>
      <c r="C102" s="213"/>
      <c r="D102" s="213"/>
      <c r="E102" s="213"/>
      <c r="F102" s="213"/>
      <c r="G102" s="213"/>
      <c r="H102" s="213"/>
      <c r="I102" s="213"/>
      <c r="J102" s="213"/>
      <c r="K102" s="213"/>
    </row>
    <row r="103" spans="1:11" x14ac:dyDescent="0.25">
      <c r="A103" s="213"/>
      <c r="B103" s="213"/>
      <c r="C103" s="213"/>
      <c r="D103" s="213"/>
      <c r="E103" s="213"/>
      <c r="F103" s="213"/>
      <c r="G103" s="213"/>
      <c r="H103" s="213"/>
      <c r="I103" s="213"/>
      <c r="J103" s="213"/>
      <c r="K103" s="213"/>
    </row>
    <row r="104" spans="1:11" x14ac:dyDescent="0.25">
      <c r="A104" s="213"/>
      <c r="B104" s="213"/>
      <c r="C104" s="213"/>
      <c r="D104" s="213"/>
      <c r="E104" s="213"/>
      <c r="F104" s="213"/>
      <c r="G104" s="213"/>
      <c r="H104" s="213"/>
      <c r="I104" s="213"/>
      <c r="J104" s="213"/>
      <c r="K104" s="213"/>
    </row>
    <row r="105" spans="1:11" x14ac:dyDescent="0.25">
      <c r="A105" s="213"/>
      <c r="B105" s="213"/>
      <c r="C105" s="213"/>
      <c r="D105" s="213"/>
      <c r="E105" s="213"/>
      <c r="F105" s="213"/>
      <c r="G105" s="213"/>
      <c r="H105" s="213"/>
      <c r="I105" s="213"/>
      <c r="J105" s="213"/>
      <c r="K105" s="213"/>
    </row>
    <row r="106" spans="1:11" x14ac:dyDescent="0.25">
      <c r="A106" s="213"/>
      <c r="B106" s="213"/>
      <c r="C106" s="213"/>
      <c r="D106" s="213"/>
      <c r="E106" s="213"/>
      <c r="F106" s="213"/>
      <c r="G106" s="213"/>
      <c r="H106" s="213"/>
      <c r="I106" s="213"/>
      <c r="J106" s="213"/>
      <c r="K106" s="213"/>
    </row>
    <row r="107" spans="1:11" x14ac:dyDescent="0.25">
      <c r="A107" s="213"/>
      <c r="B107" s="213"/>
      <c r="C107" s="213"/>
      <c r="D107" s="213"/>
      <c r="E107" s="213"/>
      <c r="F107" s="213"/>
      <c r="G107" s="213"/>
      <c r="H107" s="213"/>
      <c r="I107" s="213"/>
      <c r="J107" s="213"/>
      <c r="K107" s="213"/>
    </row>
    <row r="108" spans="1:11" x14ac:dyDescent="0.25">
      <c r="A108" s="213"/>
      <c r="B108" s="213"/>
      <c r="C108" s="213"/>
      <c r="D108" s="213"/>
      <c r="E108" s="213"/>
      <c r="F108" s="213"/>
      <c r="G108" s="213"/>
      <c r="H108" s="213"/>
      <c r="I108" s="213"/>
      <c r="J108" s="213"/>
      <c r="K108" s="213"/>
    </row>
    <row r="109" spans="1:11" x14ac:dyDescent="0.25">
      <c r="A109" s="213"/>
      <c r="B109" s="213"/>
      <c r="C109" s="213"/>
      <c r="D109" s="213"/>
      <c r="E109" s="213"/>
      <c r="F109" s="213"/>
      <c r="G109" s="213"/>
      <c r="H109" s="213"/>
      <c r="I109" s="213"/>
      <c r="J109" s="213"/>
      <c r="K109" s="213"/>
    </row>
    <row r="110" spans="1:11" x14ac:dyDescent="0.25">
      <c r="A110" s="213"/>
      <c r="B110" s="213"/>
      <c r="C110" s="213"/>
      <c r="D110" s="213"/>
      <c r="E110" s="213"/>
      <c r="F110" s="213"/>
      <c r="G110" s="213"/>
      <c r="H110" s="213"/>
      <c r="I110" s="213"/>
      <c r="J110" s="213"/>
      <c r="K110" s="213"/>
    </row>
    <row r="111" spans="1:11" x14ac:dyDescent="0.25">
      <c r="A111" s="213"/>
      <c r="B111" s="213"/>
      <c r="C111" s="213"/>
      <c r="D111" s="213"/>
      <c r="E111" s="213"/>
      <c r="F111" s="213"/>
      <c r="G111" s="213"/>
      <c r="H111" s="213"/>
      <c r="I111" s="213"/>
      <c r="J111" s="213"/>
      <c r="K111" s="213"/>
    </row>
    <row r="112" spans="1:11" x14ac:dyDescent="0.25">
      <c r="A112" s="213"/>
      <c r="B112" s="213"/>
      <c r="C112" s="213"/>
      <c r="D112" s="213"/>
      <c r="E112" s="213"/>
      <c r="F112" s="213"/>
      <c r="G112" s="213"/>
      <c r="H112" s="213"/>
      <c r="I112" s="213"/>
      <c r="J112" s="213"/>
      <c r="K112" s="213"/>
    </row>
    <row r="113" spans="1:11" x14ac:dyDescent="0.25">
      <c r="A113" s="213"/>
      <c r="B113" s="213"/>
      <c r="C113" s="213"/>
      <c r="D113" s="213"/>
      <c r="E113" s="213"/>
      <c r="F113" s="213"/>
      <c r="G113" s="213"/>
      <c r="H113" s="213"/>
      <c r="I113" s="213"/>
      <c r="J113" s="213"/>
      <c r="K113" s="213"/>
    </row>
    <row r="114" spans="1:11" x14ac:dyDescent="0.25">
      <c r="A114" s="213"/>
      <c r="B114" s="213"/>
      <c r="C114" s="213"/>
      <c r="D114" s="213"/>
      <c r="E114" s="213"/>
      <c r="F114" s="213"/>
      <c r="G114" s="213"/>
      <c r="H114" s="213"/>
      <c r="I114" s="213"/>
      <c r="J114" s="213"/>
      <c r="K114" s="213"/>
    </row>
  </sheetData>
  <mergeCells count="2">
    <mergeCell ref="A1:K1"/>
    <mergeCell ref="A73:B73"/>
  </mergeCells>
  <pageMargins left="0.7" right="0.7" top="0.75" bottom="0.75" header="0.3" footer="0.3"/>
  <pageSetup paperSize="9" scale="53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12"/>
  <sheetViews>
    <sheetView showZeros="0" zoomScaleNormal="100" workbookViewId="0">
      <selection sqref="A1:L1"/>
    </sheetView>
  </sheetViews>
  <sheetFormatPr defaultColWidth="9.140625" defaultRowHeight="15" x14ac:dyDescent="0.25"/>
  <cols>
    <col min="1" max="1" width="26" style="209" customWidth="1"/>
    <col min="2" max="2" width="16" style="209" customWidth="1"/>
    <col min="3" max="3" width="8.28515625" style="209" customWidth="1"/>
    <col min="4" max="4" width="4.85546875" style="209" customWidth="1"/>
    <col min="5" max="12" width="9.7109375" style="209" customWidth="1"/>
    <col min="13" max="16384" width="9.140625" style="209"/>
  </cols>
  <sheetData>
    <row r="1" spans="1:14" ht="21" x14ac:dyDescent="0.35">
      <c r="A1" s="314" t="s">
        <v>238</v>
      </c>
      <c r="B1" s="314"/>
      <c r="C1" s="314"/>
      <c r="D1" s="314"/>
      <c r="E1" s="314"/>
      <c r="F1" s="314"/>
      <c r="G1" s="314"/>
      <c r="H1" s="314"/>
      <c r="I1" s="314"/>
      <c r="J1" s="314"/>
      <c r="K1" s="314"/>
      <c r="L1" s="314"/>
    </row>
    <row r="2" spans="1:14" ht="15.95" x14ac:dyDescent="0.5">
      <c r="A2" s="218" t="s">
        <v>0</v>
      </c>
      <c r="B2" s="219"/>
      <c r="C2" s="219"/>
      <c r="D2" s="219"/>
      <c r="E2" s="213"/>
      <c r="F2" s="213"/>
      <c r="G2" s="213"/>
      <c r="H2" s="213"/>
      <c r="I2" s="213"/>
      <c r="J2" s="213"/>
      <c r="K2" s="213"/>
      <c r="L2" s="213"/>
    </row>
    <row r="3" spans="1:14" ht="15.95" x14ac:dyDescent="0.5">
      <c r="A3" s="99"/>
      <c r="B3" s="99"/>
      <c r="C3" s="100"/>
      <c r="D3" s="101"/>
      <c r="E3" s="102">
        <v>2015</v>
      </c>
      <c r="F3" s="102">
        <v>2014</v>
      </c>
      <c r="G3" s="102">
        <v>2015</v>
      </c>
      <c r="H3" s="102">
        <v>2014</v>
      </c>
      <c r="I3" s="102">
        <v>2013</v>
      </c>
      <c r="J3" s="102">
        <v>2012</v>
      </c>
      <c r="K3" s="102">
        <v>2012</v>
      </c>
      <c r="L3" s="102">
        <v>2011</v>
      </c>
      <c r="N3" s="268"/>
    </row>
    <row r="4" spans="1:14" ht="15.95" x14ac:dyDescent="0.5">
      <c r="A4" s="103"/>
      <c r="B4" s="103"/>
      <c r="C4" s="100"/>
      <c r="D4" s="101"/>
      <c r="E4" s="102" t="s">
        <v>201</v>
      </c>
      <c r="F4" s="102" t="s">
        <v>201</v>
      </c>
      <c r="G4" s="102">
        <v>0</v>
      </c>
      <c r="H4" s="102"/>
      <c r="I4" s="102"/>
      <c r="J4" s="102"/>
      <c r="K4" s="102"/>
      <c r="L4" s="102"/>
      <c r="N4" s="210"/>
    </row>
    <row r="5" spans="1:14" ht="15.95" x14ac:dyDescent="0.5">
      <c r="A5" s="100" t="s">
        <v>1</v>
      </c>
      <c r="B5" s="103"/>
      <c r="C5" s="100"/>
      <c r="D5" s="100" t="s">
        <v>202</v>
      </c>
      <c r="E5" s="104" t="s">
        <v>56</v>
      </c>
      <c r="F5" s="104" t="s">
        <v>56</v>
      </c>
      <c r="G5" s="104" t="s">
        <v>56</v>
      </c>
      <c r="H5" s="104" t="s">
        <v>56</v>
      </c>
      <c r="I5" s="104" t="s">
        <v>124</v>
      </c>
      <c r="J5" s="104" t="s">
        <v>124</v>
      </c>
      <c r="K5" s="104"/>
      <c r="L5" s="104" t="s">
        <v>241</v>
      </c>
      <c r="N5" s="210"/>
    </row>
    <row r="6" spans="1:14" ht="3.75" customHeight="1" x14ac:dyDescent="0.5">
      <c r="A6" s="97"/>
      <c r="B6" s="97"/>
      <c r="C6" s="97"/>
      <c r="D6" s="97"/>
      <c r="E6" s="97"/>
      <c r="F6" s="97"/>
      <c r="G6" s="97"/>
      <c r="H6" s="97"/>
      <c r="I6" s="97"/>
      <c r="J6" s="97"/>
      <c r="K6" s="97"/>
      <c r="L6" s="97"/>
    </row>
    <row r="7" spans="1:14" ht="15.95" x14ac:dyDescent="0.5">
      <c r="A7" s="221" t="s">
        <v>2</v>
      </c>
      <c r="B7" s="222"/>
      <c r="C7" s="222"/>
      <c r="D7" s="222"/>
      <c r="E7" s="112">
        <v>517.971</v>
      </c>
      <c r="F7" s="44">
        <v>457.16900000000004</v>
      </c>
      <c r="G7" s="112">
        <v>1735.2090000000001</v>
      </c>
      <c r="H7" s="44">
        <v>1739.44</v>
      </c>
      <c r="I7" s="44">
        <v>2415.5189999999998</v>
      </c>
      <c r="J7" s="44">
        <v>2484.0929999999998</v>
      </c>
      <c r="K7" s="44">
        <v>2489.3719999999998</v>
      </c>
      <c r="L7" s="44">
        <v>2859.8719999999998</v>
      </c>
    </row>
    <row r="8" spans="1:14" ht="15.95" x14ac:dyDescent="0.5">
      <c r="A8" s="221" t="s">
        <v>3</v>
      </c>
      <c r="B8" s="94"/>
      <c r="C8" s="94"/>
      <c r="D8" s="94"/>
      <c r="E8" s="113">
        <v>-507.57300000000004</v>
      </c>
      <c r="F8" s="48">
        <v>-401.78700000000003</v>
      </c>
      <c r="G8" s="113">
        <v>-1635.9870000000001</v>
      </c>
      <c r="H8" s="48">
        <v>-1613.8280000000002</v>
      </c>
      <c r="I8" s="48">
        <v>-2366.1229999999996</v>
      </c>
      <c r="J8" s="48">
        <v>-2406.6859999999997</v>
      </c>
      <c r="K8" s="48">
        <v>-2420.4780000000001</v>
      </c>
      <c r="L8" s="48">
        <v>-2727.1089999999999</v>
      </c>
    </row>
    <row r="9" spans="1:14" ht="15.95" x14ac:dyDescent="0.5">
      <c r="A9" s="221" t="s">
        <v>4</v>
      </c>
      <c r="B9" s="94"/>
      <c r="C9" s="94"/>
      <c r="D9" s="94"/>
      <c r="E9" s="113">
        <v>7.3000000000000065E-2</v>
      </c>
      <c r="F9" s="48">
        <v>3.069</v>
      </c>
      <c r="G9" s="113">
        <v>-1.403</v>
      </c>
      <c r="H9" s="48">
        <v>7.0590000000000011</v>
      </c>
      <c r="I9" s="48">
        <v>18.201999999999998</v>
      </c>
      <c r="J9" s="48">
        <v>33.352000000000004</v>
      </c>
      <c r="K9" s="48">
        <v>33.366</v>
      </c>
      <c r="L9" s="48">
        <v>28.395</v>
      </c>
    </row>
    <row r="10" spans="1:14" ht="15.95" x14ac:dyDescent="0.5">
      <c r="A10" s="221" t="s">
        <v>5</v>
      </c>
      <c r="B10" s="94"/>
      <c r="C10" s="94"/>
      <c r="D10" s="94"/>
      <c r="E10" s="113">
        <v>0</v>
      </c>
      <c r="F10" s="48">
        <v>0</v>
      </c>
      <c r="G10" s="113">
        <v>0</v>
      </c>
      <c r="H10" s="48">
        <v>0</v>
      </c>
      <c r="I10" s="48">
        <v>0</v>
      </c>
      <c r="J10" s="48">
        <v>0</v>
      </c>
      <c r="K10" s="48">
        <v>0</v>
      </c>
      <c r="L10" s="48">
        <v>0</v>
      </c>
    </row>
    <row r="11" spans="1:14" ht="15.95" x14ac:dyDescent="0.5">
      <c r="A11" s="223" t="s">
        <v>6</v>
      </c>
      <c r="B11" s="98"/>
      <c r="C11" s="98"/>
      <c r="D11" s="98"/>
      <c r="E11" s="114">
        <v>0</v>
      </c>
      <c r="F11" s="52">
        <v>0</v>
      </c>
      <c r="G11" s="114">
        <v>0</v>
      </c>
      <c r="H11" s="52">
        <v>0</v>
      </c>
      <c r="I11" s="52">
        <v>0</v>
      </c>
      <c r="J11" s="52">
        <v>0</v>
      </c>
      <c r="K11" s="52">
        <v>0</v>
      </c>
      <c r="L11" s="52">
        <v>-1.992</v>
      </c>
    </row>
    <row r="12" spans="1:14" x14ac:dyDescent="0.35">
      <c r="A12" s="224" t="s">
        <v>7</v>
      </c>
      <c r="B12" s="224"/>
      <c r="C12" s="224"/>
      <c r="D12" s="224"/>
      <c r="E12" s="112">
        <f t="shared" ref="E12:L12" si="0">SUM(E7:E11)</f>
        <v>10.470999999999968</v>
      </c>
      <c r="F12" s="43">
        <f t="shared" si="0"/>
        <v>58.451000000000008</v>
      </c>
      <c r="G12" s="112">
        <f t="shared" si="0"/>
        <v>97.818999999999974</v>
      </c>
      <c r="H12" s="44">
        <f t="shared" si="0"/>
        <v>132.67099999999985</v>
      </c>
      <c r="I12" s="45">
        <f t="shared" si="0"/>
        <v>67.598000000000184</v>
      </c>
      <c r="J12" s="45">
        <f t="shared" si="0"/>
        <v>110.75900000000016</v>
      </c>
      <c r="K12" s="45">
        <f t="shared" si="0"/>
        <v>102.25999999999978</v>
      </c>
      <c r="L12" s="45">
        <f t="shared" si="0"/>
        <v>159.16599999999994</v>
      </c>
    </row>
    <row r="13" spans="1:14" ht="15.95" x14ac:dyDescent="0.5">
      <c r="A13" s="223" t="s">
        <v>132</v>
      </c>
      <c r="B13" s="98"/>
      <c r="C13" s="98"/>
      <c r="D13" s="98"/>
      <c r="E13" s="114">
        <v>-8.4789999999999992</v>
      </c>
      <c r="F13" s="52">
        <v>-6.4919999999999991</v>
      </c>
      <c r="G13" s="114">
        <v>-24.265000000000001</v>
      </c>
      <c r="H13" s="52">
        <v>-27.13</v>
      </c>
      <c r="I13" s="52">
        <v>-42.271000000000001</v>
      </c>
      <c r="J13" s="52">
        <v>-51.186999999999998</v>
      </c>
      <c r="K13" s="52">
        <v>-51.225000000000001</v>
      </c>
      <c r="L13" s="52">
        <v>-57.478999999999999</v>
      </c>
    </row>
    <row r="14" spans="1:14" x14ac:dyDescent="0.35">
      <c r="A14" s="224" t="s">
        <v>8</v>
      </c>
      <c r="B14" s="224"/>
      <c r="C14" s="224"/>
      <c r="D14" s="224"/>
      <c r="E14" s="112">
        <f t="shared" ref="E14:L14" si="1">SUM(E12:E13)</f>
        <v>1.9919999999999689</v>
      </c>
      <c r="F14" s="43">
        <f t="shared" si="1"/>
        <v>51.95900000000001</v>
      </c>
      <c r="G14" s="112">
        <f t="shared" si="1"/>
        <v>73.553999999999974</v>
      </c>
      <c r="H14" s="44">
        <f t="shared" si="1"/>
        <v>105.54099999999985</v>
      </c>
      <c r="I14" s="45">
        <f t="shared" si="1"/>
        <v>25.327000000000183</v>
      </c>
      <c r="J14" s="45">
        <f t="shared" si="1"/>
        <v>59.572000000000159</v>
      </c>
      <c r="K14" s="45">
        <f t="shared" si="1"/>
        <v>51.034999999999776</v>
      </c>
      <c r="L14" s="45">
        <f t="shared" si="1"/>
        <v>101.68699999999994</v>
      </c>
    </row>
    <row r="15" spans="1:14" ht="16.5" x14ac:dyDescent="0.35">
      <c r="A15" s="221" t="s">
        <v>9</v>
      </c>
      <c r="B15" s="225"/>
      <c r="C15" s="225"/>
      <c r="D15" s="225"/>
      <c r="E15" s="113">
        <v>0</v>
      </c>
      <c r="F15" s="48">
        <v>0</v>
      </c>
      <c r="G15" s="113">
        <v>0</v>
      </c>
      <c r="H15" s="48">
        <v>0</v>
      </c>
      <c r="I15" s="48">
        <v>0</v>
      </c>
      <c r="J15" s="48">
        <v>0</v>
      </c>
      <c r="K15" s="48">
        <v>0</v>
      </c>
      <c r="L15" s="48">
        <v>-1.5629999999999999</v>
      </c>
    </row>
    <row r="16" spans="1:14" ht="16.5" x14ac:dyDescent="0.35">
      <c r="A16" s="223" t="s">
        <v>10</v>
      </c>
      <c r="B16" s="98"/>
      <c r="C16" s="98"/>
      <c r="D16" s="98"/>
      <c r="E16" s="114">
        <v>0</v>
      </c>
      <c r="F16" s="52">
        <v>0</v>
      </c>
      <c r="G16" s="114">
        <v>0</v>
      </c>
      <c r="H16" s="52">
        <v>0</v>
      </c>
      <c r="I16" s="52">
        <v>0</v>
      </c>
      <c r="J16" s="52">
        <v>0</v>
      </c>
      <c r="K16" s="52">
        <v>0</v>
      </c>
      <c r="L16" s="52">
        <v>0</v>
      </c>
    </row>
    <row r="17" spans="1:12" ht="15.75" x14ac:dyDescent="0.25">
      <c r="A17" s="224" t="s">
        <v>11</v>
      </c>
      <c r="B17" s="224"/>
      <c r="C17" s="224"/>
      <c r="D17" s="224"/>
      <c r="E17" s="112">
        <f t="shared" ref="E17:L17" si="2">SUM(E14:E16)</f>
        <v>1.9919999999999689</v>
      </c>
      <c r="F17" s="43">
        <f t="shared" si="2"/>
        <v>51.95900000000001</v>
      </c>
      <c r="G17" s="112">
        <f t="shared" si="2"/>
        <v>73.553999999999974</v>
      </c>
      <c r="H17" s="44">
        <f t="shared" si="2"/>
        <v>105.54099999999985</v>
      </c>
      <c r="I17" s="45">
        <f t="shared" si="2"/>
        <v>25.327000000000183</v>
      </c>
      <c r="J17" s="45">
        <f t="shared" si="2"/>
        <v>59.572000000000159</v>
      </c>
      <c r="K17" s="45">
        <f t="shared" si="2"/>
        <v>51.034999999999776</v>
      </c>
      <c r="L17" s="45">
        <f t="shared" si="2"/>
        <v>100.12399999999994</v>
      </c>
    </row>
    <row r="18" spans="1:12" ht="16.5" x14ac:dyDescent="0.35">
      <c r="A18" s="221" t="s">
        <v>12</v>
      </c>
      <c r="B18" s="94"/>
      <c r="C18" s="94"/>
      <c r="D18" s="94"/>
      <c r="E18" s="113">
        <v>0.54800000000000004</v>
      </c>
      <c r="F18" s="48">
        <v>2.3919999999999999</v>
      </c>
      <c r="G18" s="113">
        <v>0.61099999999999999</v>
      </c>
      <c r="H18" s="48">
        <v>2.6159999999999997</v>
      </c>
      <c r="I18" s="48">
        <v>9.2759999999999998</v>
      </c>
      <c r="J18" s="48">
        <v>2.0579999999999998</v>
      </c>
      <c r="K18" s="48">
        <v>2.0579999999999998</v>
      </c>
      <c r="L18" s="48">
        <v>3.3330000000000002</v>
      </c>
    </row>
    <row r="19" spans="1:12" ht="16.5" x14ac:dyDescent="0.35">
      <c r="A19" s="223" t="s">
        <v>13</v>
      </c>
      <c r="B19" s="98"/>
      <c r="C19" s="98"/>
      <c r="D19" s="98"/>
      <c r="E19" s="114">
        <v>-8.1449999999999996</v>
      </c>
      <c r="F19" s="52">
        <v>-8.831999999999999</v>
      </c>
      <c r="G19" s="114">
        <v>-32.183999999999997</v>
      </c>
      <c r="H19" s="52">
        <v>-35.621000000000002</v>
      </c>
      <c r="I19" s="52">
        <v>-44.247999999999998</v>
      </c>
      <c r="J19" s="52">
        <v>-47.713999999999999</v>
      </c>
      <c r="K19" s="52">
        <v>-47.713999999999999</v>
      </c>
      <c r="L19" s="52">
        <v>-51.025999999999996</v>
      </c>
    </row>
    <row r="20" spans="1:12" ht="15.75" x14ac:dyDescent="0.25">
      <c r="A20" s="224" t="s">
        <v>14</v>
      </c>
      <c r="B20" s="224"/>
      <c r="C20" s="224"/>
      <c r="D20" s="224"/>
      <c r="E20" s="112">
        <f t="shared" ref="E20:L20" si="3">SUM(E17:E19)</f>
        <v>-5.6050000000000306</v>
      </c>
      <c r="F20" s="43">
        <f t="shared" si="3"/>
        <v>45.519000000000013</v>
      </c>
      <c r="G20" s="112">
        <f t="shared" si="3"/>
        <v>41.98099999999998</v>
      </c>
      <c r="H20" s="44">
        <f t="shared" si="3"/>
        <v>72.535999999999859</v>
      </c>
      <c r="I20" s="45">
        <f t="shared" si="3"/>
        <v>-9.6449999999998184</v>
      </c>
      <c r="J20" s="45">
        <f t="shared" si="3"/>
        <v>13.91600000000016</v>
      </c>
      <c r="K20" s="45">
        <f t="shared" si="3"/>
        <v>5.3789999999997775</v>
      </c>
      <c r="L20" s="45">
        <f t="shared" si="3"/>
        <v>52.430999999999941</v>
      </c>
    </row>
    <row r="21" spans="1:12" ht="16.5" x14ac:dyDescent="0.35">
      <c r="A21" s="221" t="s">
        <v>15</v>
      </c>
      <c r="B21" s="94"/>
      <c r="C21" s="94"/>
      <c r="D21" s="94"/>
      <c r="E21" s="113">
        <v>-0.89700000000000069</v>
      </c>
      <c r="F21" s="48">
        <v>-15.047000000000001</v>
      </c>
      <c r="G21" s="113">
        <v>-8.9209999999999994</v>
      </c>
      <c r="H21" s="48">
        <v>-22.476000000000003</v>
      </c>
      <c r="I21" s="48">
        <v>25.561</v>
      </c>
      <c r="J21" s="48">
        <v>-17.577999999999996</v>
      </c>
      <c r="K21" s="48">
        <v>-17.577999999999996</v>
      </c>
      <c r="L21" s="48">
        <v>42.823999999999998</v>
      </c>
    </row>
    <row r="22" spans="1:12" ht="16.5" x14ac:dyDescent="0.35">
      <c r="A22" s="223" t="s">
        <v>16</v>
      </c>
      <c r="B22" s="226"/>
      <c r="C22" s="226"/>
      <c r="D22" s="226"/>
      <c r="E22" s="114">
        <v>-211.43800000000002</v>
      </c>
      <c r="F22" s="52">
        <v>-41.716999999999999</v>
      </c>
      <c r="G22" s="114">
        <v>-267.78500000000003</v>
      </c>
      <c r="H22" s="52">
        <v>-73.162999999999997</v>
      </c>
      <c r="I22" s="52">
        <v>-5.0010000000000003</v>
      </c>
      <c r="J22" s="52">
        <v>-8.5380000000000003</v>
      </c>
      <c r="K22" s="52">
        <v>0</v>
      </c>
      <c r="L22" s="52">
        <v>-118.492</v>
      </c>
    </row>
    <row r="23" spans="1:12" ht="16.5" x14ac:dyDescent="0.35">
      <c r="A23" s="227" t="s">
        <v>262</v>
      </c>
      <c r="B23" s="228"/>
      <c r="C23" s="228"/>
      <c r="D23" s="228"/>
      <c r="E23" s="112">
        <f t="shared" ref="E23:L23" si="4">SUM(E20:E22)</f>
        <v>-217.94000000000005</v>
      </c>
      <c r="F23" s="43">
        <f t="shared" si="4"/>
        <v>-11.244999999999987</v>
      </c>
      <c r="G23" s="112">
        <f t="shared" si="4"/>
        <v>-234.72500000000005</v>
      </c>
      <c r="H23" s="44">
        <f t="shared" si="4"/>
        <v>-23.103000000000137</v>
      </c>
      <c r="I23" s="45">
        <f t="shared" si="4"/>
        <v>10.91500000000018</v>
      </c>
      <c r="J23" s="45">
        <f t="shared" si="4"/>
        <v>-12.199999999999836</v>
      </c>
      <c r="K23" s="45">
        <f t="shared" si="4"/>
        <v>-12.199000000000218</v>
      </c>
      <c r="L23" s="45">
        <f t="shared" si="4"/>
        <v>-23.237000000000066</v>
      </c>
    </row>
    <row r="24" spans="1:12" ht="16.5" x14ac:dyDescent="0.35">
      <c r="A24" s="221" t="s">
        <v>279</v>
      </c>
      <c r="B24" s="94"/>
      <c r="C24" s="94"/>
      <c r="D24" s="94"/>
      <c r="E24" s="113">
        <v>-217.93999999999988</v>
      </c>
      <c r="F24" s="48">
        <v>-11.245000000000012</v>
      </c>
      <c r="G24" s="113">
        <v>-234.72499999999991</v>
      </c>
      <c r="H24" s="48">
        <v>-23.103000000000268</v>
      </c>
      <c r="I24" s="48">
        <v>10.915000000000218</v>
      </c>
      <c r="J24" s="48">
        <v>-12.200000000000227</v>
      </c>
      <c r="K24" s="48">
        <v>-12.199000000000014</v>
      </c>
      <c r="L24" s="48">
        <v>-23.236999999999959</v>
      </c>
    </row>
    <row r="25" spans="1:12" ht="16.5" x14ac:dyDescent="0.35">
      <c r="A25" s="221" t="s">
        <v>274</v>
      </c>
      <c r="B25" s="94"/>
      <c r="C25" s="94"/>
      <c r="D25" s="94"/>
      <c r="E25" s="113">
        <v>0</v>
      </c>
      <c r="F25" s="48">
        <v>0</v>
      </c>
      <c r="G25" s="113">
        <v>0</v>
      </c>
      <c r="H25" s="48">
        <v>0</v>
      </c>
      <c r="I25" s="48">
        <v>0</v>
      </c>
      <c r="J25" s="48">
        <v>0</v>
      </c>
      <c r="K25" s="48">
        <v>0</v>
      </c>
      <c r="L25" s="48">
        <v>0</v>
      </c>
    </row>
    <row r="26" spans="1:12" ht="16.5" x14ac:dyDescent="0.35">
      <c r="A26" s="259"/>
      <c r="B26" s="259"/>
      <c r="C26" s="259"/>
      <c r="D26" s="259"/>
      <c r="E26" s="260"/>
      <c r="F26" s="261"/>
      <c r="G26" s="260"/>
      <c r="H26" s="261"/>
      <c r="I26" s="261"/>
      <c r="J26" s="261"/>
      <c r="K26" s="261"/>
      <c r="L26" s="261"/>
    </row>
    <row r="27" spans="1:12" ht="16.5" x14ac:dyDescent="0.35">
      <c r="A27" s="257" t="s">
        <v>148</v>
      </c>
      <c r="B27" s="94"/>
      <c r="C27" s="94"/>
      <c r="D27" s="94"/>
      <c r="E27" s="113">
        <v>-13.6</v>
      </c>
      <c r="F27" s="48">
        <v>0</v>
      </c>
      <c r="G27" s="113">
        <v>-13.6</v>
      </c>
      <c r="H27" s="48">
        <v>-12.6</v>
      </c>
      <c r="I27" s="48">
        <v>-41.9</v>
      </c>
      <c r="J27" s="48">
        <v>-30</v>
      </c>
      <c r="K27" s="48">
        <v>-30</v>
      </c>
      <c r="L27" s="48">
        <v>-35</v>
      </c>
    </row>
    <row r="28" spans="1:12" ht="16.5" x14ac:dyDescent="0.35">
      <c r="A28" s="258" t="s">
        <v>273</v>
      </c>
      <c r="B28" s="259"/>
      <c r="C28" s="259"/>
      <c r="D28" s="259"/>
      <c r="E28" s="276">
        <f t="shared" ref="E28:L28" si="5">E14-E27</f>
        <v>15.591999999999969</v>
      </c>
      <c r="F28" s="277">
        <f t="shared" si="5"/>
        <v>51.95900000000001</v>
      </c>
      <c r="G28" s="276">
        <f t="shared" si="5"/>
        <v>87.153999999999968</v>
      </c>
      <c r="H28" s="277">
        <f t="shared" si="5"/>
        <v>118.14099999999985</v>
      </c>
      <c r="I28" s="277">
        <f t="shared" si="5"/>
        <v>67.227000000000174</v>
      </c>
      <c r="J28" s="277">
        <f t="shared" si="5"/>
        <v>89.572000000000159</v>
      </c>
      <c r="K28" s="277">
        <f t="shared" si="5"/>
        <v>81.034999999999769</v>
      </c>
      <c r="L28" s="277">
        <f t="shared" si="5"/>
        <v>136.68699999999995</v>
      </c>
    </row>
    <row r="29" spans="1:12" ht="16.5" x14ac:dyDescent="0.35">
      <c r="A29" s="221"/>
      <c r="B29" s="94"/>
      <c r="C29" s="94"/>
      <c r="D29" s="94"/>
      <c r="E29" s="49"/>
      <c r="F29" s="49"/>
      <c r="G29" s="49"/>
      <c r="H29" s="49"/>
      <c r="I29" s="49"/>
      <c r="J29" s="49"/>
      <c r="K29" s="49"/>
      <c r="L29" s="49"/>
    </row>
    <row r="30" spans="1:12" ht="16.5" x14ac:dyDescent="0.35">
      <c r="A30" s="99"/>
      <c r="B30" s="99"/>
      <c r="C30" s="100"/>
      <c r="D30" s="101"/>
      <c r="E30" s="102">
        <v>2015</v>
      </c>
      <c r="F30" s="102">
        <v>2014</v>
      </c>
      <c r="G30" s="102">
        <v>2015</v>
      </c>
      <c r="H30" s="102">
        <v>2014</v>
      </c>
      <c r="I30" s="102">
        <v>2013</v>
      </c>
      <c r="J30" s="102">
        <v>2012</v>
      </c>
      <c r="K30" s="102">
        <v>2012</v>
      </c>
      <c r="L30" s="102">
        <v>2011</v>
      </c>
    </row>
    <row r="31" spans="1:12" ht="16.5" x14ac:dyDescent="0.35">
      <c r="A31" s="103"/>
      <c r="B31" s="103"/>
      <c r="C31" s="100"/>
      <c r="D31" s="101"/>
      <c r="E31" s="105" t="s">
        <v>201</v>
      </c>
      <c r="F31" s="105" t="s">
        <v>201</v>
      </c>
      <c r="G31" s="105">
        <v>0</v>
      </c>
      <c r="H31" s="105"/>
      <c r="I31" s="105"/>
      <c r="J31" s="105"/>
      <c r="K31" s="105"/>
      <c r="L31" s="105"/>
    </row>
    <row r="32" spans="1:12" ht="16.5" x14ac:dyDescent="0.35">
      <c r="A32" s="100" t="s">
        <v>259</v>
      </c>
      <c r="B32" s="106"/>
      <c r="C32" s="100"/>
      <c r="D32" s="100"/>
      <c r="E32" s="107"/>
      <c r="F32" s="107"/>
      <c r="G32" s="107"/>
      <c r="H32" s="107"/>
      <c r="I32" s="107"/>
      <c r="J32" s="107"/>
      <c r="K32" s="107"/>
      <c r="L32" s="107"/>
    </row>
    <row r="33" spans="1:14" ht="3" customHeight="1" x14ac:dyDescent="0.35">
      <c r="A33" s="221"/>
      <c r="B33" s="97"/>
      <c r="C33" s="97"/>
      <c r="D33" s="97"/>
      <c r="E33" s="95"/>
      <c r="F33" s="95"/>
      <c r="G33" s="95"/>
      <c r="H33" s="95"/>
      <c r="I33" s="95"/>
      <c r="J33" s="95"/>
      <c r="K33" s="95"/>
      <c r="L33" s="95"/>
    </row>
    <row r="34" spans="1:14" ht="15" customHeight="1" x14ac:dyDescent="0.35">
      <c r="A34" s="221" t="s">
        <v>17</v>
      </c>
      <c r="B34" s="229"/>
      <c r="C34" s="229"/>
      <c r="D34" s="229"/>
      <c r="E34" s="113"/>
      <c r="F34" s="48"/>
      <c r="G34" s="113">
        <v>661.91499999999996</v>
      </c>
      <c r="H34" s="48">
        <v>714.97299999999996</v>
      </c>
      <c r="I34" s="48">
        <v>711.78099999999995</v>
      </c>
      <c r="J34" s="48">
        <v>0</v>
      </c>
      <c r="K34" s="48">
        <v>709.96100000000001</v>
      </c>
      <c r="L34" s="48">
        <v>711.79399999999998</v>
      </c>
    </row>
    <row r="35" spans="1:14" ht="15" customHeight="1" x14ac:dyDescent="0.35">
      <c r="A35" s="221" t="s">
        <v>18</v>
      </c>
      <c r="B35" s="222"/>
      <c r="C35" s="222"/>
      <c r="D35" s="222"/>
      <c r="E35" s="113"/>
      <c r="F35" s="48"/>
      <c r="G35" s="113">
        <v>84.263000000000005</v>
      </c>
      <c r="H35" s="48">
        <v>9.6620000000000008</v>
      </c>
      <c r="I35" s="48">
        <v>3.3</v>
      </c>
      <c r="J35" s="48">
        <v>0</v>
      </c>
      <c r="K35" s="48">
        <v>7.532</v>
      </c>
      <c r="L35" s="48">
        <v>9.0559999999999992</v>
      </c>
    </row>
    <row r="36" spans="1:14" ht="15" customHeight="1" x14ac:dyDescent="0.35">
      <c r="A36" s="221" t="s">
        <v>272</v>
      </c>
      <c r="B36" s="222"/>
      <c r="C36" s="222"/>
      <c r="D36" s="222"/>
      <c r="E36" s="113"/>
      <c r="F36" s="48"/>
      <c r="G36" s="113">
        <v>77</v>
      </c>
      <c r="H36" s="48">
        <v>204.74600000000001</v>
      </c>
      <c r="I36" s="48">
        <v>175.81400000000002</v>
      </c>
      <c r="J36" s="48">
        <v>0</v>
      </c>
      <c r="K36" s="48">
        <v>164.458</v>
      </c>
      <c r="L36" s="48">
        <v>185.37099999999998</v>
      </c>
    </row>
    <row r="37" spans="1:14" ht="15" customHeight="1" x14ac:dyDescent="0.35">
      <c r="A37" s="221" t="s">
        <v>19</v>
      </c>
      <c r="B37" s="222"/>
      <c r="C37" s="222"/>
      <c r="D37" s="222"/>
      <c r="E37" s="113"/>
      <c r="F37" s="48"/>
      <c r="G37" s="113">
        <v>6.4219999999999997</v>
      </c>
      <c r="H37" s="48">
        <v>0</v>
      </c>
      <c r="I37" s="48">
        <v>0</v>
      </c>
      <c r="J37" s="48">
        <v>0</v>
      </c>
      <c r="K37" s="48">
        <v>0</v>
      </c>
      <c r="L37" s="48">
        <v>0</v>
      </c>
    </row>
    <row r="38" spans="1:14" ht="15" customHeight="1" x14ac:dyDescent="0.35">
      <c r="A38" s="223" t="s">
        <v>20</v>
      </c>
      <c r="B38" s="98"/>
      <c r="C38" s="98"/>
      <c r="D38" s="98"/>
      <c r="E38" s="114"/>
      <c r="F38" s="52"/>
      <c r="G38" s="114">
        <v>4.423</v>
      </c>
      <c r="H38" s="52">
        <v>10.489000000000001</v>
      </c>
      <c r="I38" s="52">
        <v>16.038999999999998</v>
      </c>
      <c r="J38" s="52">
        <v>0</v>
      </c>
      <c r="K38" s="52">
        <v>0.129</v>
      </c>
      <c r="L38" s="52">
        <v>24.067</v>
      </c>
    </row>
    <row r="39" spans="1:14" ht="15" customHeight="1" x14ac:dyDescent="0.35">
      <c r="A39" s="218" t="s">
        <v>21</v>
      </c>
      <c r="B39" s="224"/>
      <c r="C39" s="224"/>
      <c r="D39" s="224"/>
      <c r="E39" s="118"/>
      <c r="F39" s="43"/>
      <c r="G39" s="112">
        <f>SUM(G34:G38)</f>
        <v>834.02300000000002</v>
      </c>
      <c r="H39" s="308">
        <f>SUM(H34:H38)</f>
        <v>939.87</v>
      </c>
      <c r="I39" s="45">
        <f>SUM(I34:I38)</f>
        <v>906.93399999999997</v>
      </c>
      <c r="J39" s="45" t="s">
        <v>67</v>
      </c>
      <c r="K39" s="45">
        <f>SUM(K34:K38)</f>
        <v>882.08</v>
      </c>
      <c r="L39" s="45">
        <f>SUM(L34:L38)</f>
        <v>930.28800000000001</v>
      </c>
    </row>
    <row r="40" spans="1:14" ht="15" customHeight="1" x14ac:dyDescent="0.35">
      <c r="A40" s="221" t="s">
        <v>22</v>
      </c>
      <c r="B40" s="94"/>
      <c r="C40" s="94"/>
      <c r="D40" s="94"/>
      <c r="E40" s="113"/>
      <c r="F40" s="48"/>
      <c r="G40" s="113">
        <v>300.23199999999997</v>
      </c>
      <c r="H40" s="48">
        <v>413.87299999999999</v>
      </c>
      <c r="I40" s="48">
        <v>421.30700000000002</v>
      </c>
      <c r="J40" s="48">
        <v>0</v>
      </c>
      <c r="K40" s="48">
        <v>432.31899999999996</v>
      </c>
      <c r="L40" s="48">
        <v>454.33599999999996</v>
      </c>
    </row>
    <row r="41" spans="1:14" ht="15" customHeight="1" x14ac:dyDescent="0.35">
      <c r="A41" s="221" t="s">
        <v>23</v>
      </c>
      <c r="B41" s="94"/>
      <c r="C41" s="94"/>
      <c r="D41" s="94"/>
      <c r="E41" s="113"/>
      <c r="F41" s="48"/>
      <c r="G41" s="113">
        <v>0</v>
      </c>
      <c r="H41" s="48">
        <v>0</v>
      </c>
      <c r="I41" s="48">
        <v>0</v>
      </c>
      <c r="J41" s="48">
        <v>0</v>
      </c>
      <c r="K41" s="48">
        <v>0</v>
      </c>
      <c r="L41" s="48">
        <v>0</v>
      </c>
    </row>
    <row r="42" spans="1:14" ht="15" customHeight="1" x14ac:dyDescent="0.35">
      <c r="A42" s="221" t="s">
        <v>24</v>
      </c>
      <c r="B42" s="94"/>
      <c r="C42" s="94"/>
      <c r="D42" s="94"/>
      <c r="E42" s="113"/>
      <c r="F42" s="48"/>
      <c r="G42" s="113">
        <v>272.64099999999996</v>
      </c>
      <c r="H42" s="48">
        <v>433.83499999999998</v>
      </c>
      <c r="I42" s="48">
        <v>480.31699999999995</v>
      </c>
      <c r="J42" s="48">
        <v>0</v>
      </c>
      <c r="K42" s="48">
        <v>459.48500000000001</v>
      </c>
      <c r="L42" s="48">
        <v>690.09199999999998</v>
      </c>
    </row>
    <row r="43" spans="1:14" ht="15" customHeight="1" x14ac:dyDescent="0.35">
      <c r="A43" s="221" t="s">
        <v>25</v>
      </c>
      <c r="B43" s="94"/>
      <c r="C43" s="94"/>
      <c r="D43" s="94"/>
      <c r="E43" s="113"/>
      <c r="F43" s="48"/>
      <c r="G43" s="113">
        <v>13.554</v>
      </c>
      <c r="H43" s="48">
        <v>27.349</v>
      </c>
      <c r="I43" s="48">
        <v>22.350999999999999</v>
      </c>
      <c r="J43" s="48">
        <v>0</v>
      </c>
      <c r="K43" s="48">
        <v>0</v>
      </c>
      <c r="L43" s="48">
        <v>0</v>
      </c>
    </row>
    <row r="44" spans="1:14" ht="15" customHeight="1" x14ac:dyDescent="0.35">
      <c r="A44" s="223" t="s">
        <v>26</v>
      </c>
      <c r="B44" s="98"/>
      <c r="C44" s="98"/>
      <c r="D44" s="98"/>
      <c r="E44" s="114"/>
      <c r="F44" s="52"/>
      <c r="G44" s="114">
        <v>300.35700000000003</v>
      </c>
      <c r="H44" s="52">
        <v>0</v>
      </c>
      <c r="I44" s="52">
        <v>0</v>
      </c>
      <c r="J44" s="52">
        <v>0</v>
      </c>
      <c r="K44" s="52">
        <v>0</v>
      </c>
      <c r="L44" s="52">
        <v>0</v>
      </c>
    </row>
    <row r="45" spans="1:14" ht="15" customHeight="1" x14ac:dyDescent="0.35">
      <c r="A45" s="230" t="s">
        <v>27</v>
      </c>
      <c r="B45" s="109"/>
      <c r="C45" s="109"/>
      <c r="D45" s="109"/>
      <c r="E45" s="119"/>
      <c r="F45" s="63"/>
      <c r="G45" s="121">
        <f>SUM(G40:G44)</f>
        <v>886.78399999999988</v>
      </c>
      <c r="H45" s="309">
        <f>SUM(H40:H44)</f>
        <v>875.05700000000002</v>
      </c>
      <c r="I45" s="64">
        <f>SUM(I40:I44)</f>
        <v>923.97500000000002</v>
      </c>
      <c r="J45" s="64" t="s">
        <v>67</v>
      </c>
      <c r="K45" s="64">
        <f>SUM(K40:K44)</f>
        <v>891.80399999999997</v>
      </c>
      <c r="L45" s="64">
        <f>SUM(L40:L44)</f>
        <v>1144.4279999999999</v>
      </c>
    </row>
    <row r="46" spans="1:14" ht="15" customHeight="1" x14ac:dyDescent="0.35">
      <c r="A46" s="218" t="s">
        <v>260</v>
      </c>
      <c r="B46" s="110"/>
      <c r="C46" s="110"/>
      <c r="D46" s="110"/>
      <c r="E46" s="118"/>
      <c r="F46" s="43"/>
      <c r="G46" s="112">
        <f>G39+G45</f>
        <v>1720.8069999999998</v>
      </c>
      <c r="H46" s="308">
        <f>H39+H45</f>
        <v>1814.9270000000001</v>
      </c>
      <c r="I46" s="45">
        <f>I39+I45</f>
        <v>1830.9090000000001</v>
      </c>
      <c r="J46" s="45" t="s">
        <v>67</v>
      </c>
      <c r="K46" s="45">
        <f>K39+K45</f>
        <v>1773.884</v>
      </c>
      <c r="L46" s="45">
        <f>L39+L45</f>
        <v>2074.7159999999999</v>
      </c>
      <c r="N46" s="245"/>
    </row>
    <row r="47" spans="1:14" ht="15" customHeight="1" x14ac:dyDescent="0.35">
      <c r="A47" s="221" t="s">
        <v>280</v>
      </c>
      <c r="B47" s="94"/>
      <c r="C47" s="94"/>
      <c r="D47" s="94"/>
      <c r="E47" s="113"/>
      <c r="F47" s="48"/>
      <c r="G47" s="113">
        <v>515.32799999999986</v>
      </c>
      <c r="H47" s="48">
        <v>721.63599999999997</v>
      </c>
      <c r="I47" s="48">
        <v>718.77199999999993</v>
      </c>
      <c r="J47" s="48"/>
      <c r="K47" s="48">
        <v>594.24400000000048</v>
      </c>
      <c r="L47" s="48">
        <v>736.88799999999992</v>
      </c>
      <c r="N47" s="290"/>
    </row>
    <row r="48" spans="1:14" ht="15" customHeight="1" x14ac:dyDescent="0.35">
      <c r="A48" s="221" t="s">
        <v>275</v>
      </c>
      <c r="B48" s="94"/>
      <c r="C48" s="94"/>
      <c r="D48" s="94"/>
      <c r="E48" s="113"/>
      <c r="F48" s="48"/>
      <c r="G48" s="113">
        <v>0</v>
      </c>
      <c r="H48" s="48">
        <v>0</v>
      </c>
      <c r="I48" s="48">
        <v>0</v>
      </c>
      <c r="J48" s="48">
        <v>0</v>
      </c>
      <c r="K48" s="48">
        <v>0</v>
      </c>
      <c r="L48" s="48">
        <v>0</v>
      </c>
    </row>
    <row r="49" spans="1:14" ht="15" customHeight="1" x14ac:dyDescent="0.35">
      <c r="A49" s="221" t="s">
        <v>28</v>
      </c>
      <c r="B49" s="94"/>
      <c r="C49" s="94"/>
      <c r="D49" s="94"/>
      <c r="E49" s="113"/>
      <c r="F49" s="48"/>
      <c r="G49" s="113">
        <v>4.54</v>
      </c>
      <c r="H49" s="48">
        <v>7.9050000000000002</v>
      </c>
      <c r="I49" s="48">
        <v>11.946999999999999</v>
      </c>
      <c r="J49" s="48">
        <v>0</v>
      </c>
      <c r="K49" s="48">
        <v>11.112</v>
      </c>
      <c r="L49" s="48">
        <v>18.734000000000002</v>
      </c>
    </row>
    <row r="50" spans="1:14" ht="15" customHeight="1" x14ac:dyDescent="0.35">
      <c r="A50" s="221" t="s">
        <v>29</v>
      </c>
      <c r="B50" s="94"/>
      <c r="C50" s="94"/>
      <c r="D50" s="94"/>
      <c r="E50" s="113"/>
      <c r="F50" s="48"/>
      <c r="G50" s="113">
        <v>13.948</v>
      </c>
      <c r="H50" s="48">
        <v>32.15</v>
      </c>
      <c r="I50" s="48">
        <v>24.117000000000001</v>
      </c>
      <c r="J50" s="48">
        <v>0</v>
      </c>
      <c r="K50" s="48">
        <v>32.265999999999998</v>
      </c>
      <c r="L50" s="48">
        <v>47.189</v>
      </c>
      <c r="N50" s="270"/>
    </row>
    <row r="51" spans="1:14" ht="15" customHeight="1" x14ac:dyDescent="0.35">
      <c r="A51" s="221" t="s">
        <v>30</v>
      </c>
      <c r="B51" s="94"/>
      <c r="C51" s="94"/>
      <c r="D51" s="94"/>
      <c r="E51" s="113"/>
      <c r="F51" s="48"/>
      <c r="G51" s="113">
        <v>518.26599999999996</v>
      </c>
      <c r="H51" s="48">
        <v>533.55999999999995</v>
      </c>
      <c r="I51" s="48">
        <v>552.38</v>
      </c>
      <c r="J51" s="48">
        <v>0</v>
      </c>
      <c r="K51" s="48">
        <v>576.62599999999998</v>
      </c>
      <c r="L51" s="48">
        <v>628.28300000000002</v>
      </c>
      <c r="N51" s="290"/>
    </row>
    <row r="52" spans="1:14" ht="15" customHeight="1" x14ac:dyDescent="0.35">
      <c r="A52" s="221" t="s">
        <v>31</v>
      </c>
      <c r="B52" s="94"/>
      <c r="C52" s="94"/>
      <c r="D52" s="94"/>
      <c r="E52" s="113"/>
      <c r="F52" s="48"/>
      <c r="G52" s="113">
        <v>376.59399999999999</v>
      </c>
      <c r="H52" s="48">
        <v>518.21500000000003</v>
      </c>
      <c r="I52" s="48">
        <v>522.23199999999997</v>
      </c>
      <c r="J52" s="48">
        <v>0</v>
      </c>
      <c r="K52" s="48">
        <v>548.39</v>
      </c>
      <c r="L52" s="48">
        <v>632.37599999999998</v>
      </c>
    </row>
    <row r="53" spans="1:14" ht="15" customHeight="1" x14ac:dyDescent="0.35">
      <c r="A53" s="221" t="s">
        <v>32</v>
      </c>
      <c r="B53" s="94"/>
      <c r="C53" s="94"/>
      <c r="D53" s="94"/>
      <c r="E53" s="113"/>
      <c r="F53" s="48"/>
      <c r="G53" s="113">
        <v>1.4610000000000001</v>
      </c>
      <c r="H53" s="48">
        <v>1.4610000000000001</v>
      </c>
      <c r="I53" s="48">
        <v>1.4610000000000001</v>
      </c>
      <c r="J53" s="48">
        <v>0</v>
      </c>
      <c r="K53" s="48">
        <v>11.246</v>
      </c>
      <c r="L53" s="48">
        <v>11.246</v>
      </c>
    </row>
    <row r="54" spans="1:14" ht="15" customHeight="1" x14ac:dyDescent="0.35">
      <c r="A54" s="223" t="s">
        <v>278</v>
      </c>
      <c r="B54" s="98"/>
      <c r="C54" s="98"/>
      <c r="D54" s="98"/>
      <c r="E54" s="114"/>
      <c r="F54" s="52"/>
      <c r="G54" s="114">
        <v>290.67</v>
      </c>
      <c r="H54" s="52">
        <v>0</v>
      </c>
      <c r="I54" s="52">
        <v>0</v>
      </c>
      <c r="J54" s="52">
        <v>0</v>
      </c>
      <c r="K54" s="52">
        <v>0</v>
      </c>
      <c r="L54" s="52">
        <v>0</v>
      </c>
    </row>
    <row r="55" spans="1:14" ht="15" customHeight="1" x14ac:dyDescent="0.35">
      <c r="A55" s="218" t="s">
        <v>261</v>
      </c>
      <c r="B55" s="110"/>
      <c r="C55" s="110"/>
      <c r="D55" s="110"/>
      <c r="E55" s="118"/>
      <c r="F55" s="43"/>
      <c r="G55" s="112">
        <f>SUM(G47:G54)</f>
        <v>1720.807</v>
      </c>
      <c r="H55" s="308">
        <f>SUM(H47:H54)</f>
        <v>1814.9269999999999</v>
      </c>
      <c r="I55" s="45">
        <f>SUM(I47:I54)</f>
        <v>1830.9089999999999</v>
      </c>
      <c r="J55" s="45" t="s">
        <v>67</v>
      </c>
      <c r="K55" s="45">
        <f>SUM(K47:K54)</f>
        <v>1773.8840000000005</v>
      </c>
      <c r="L55" s="45">
        <f>SUM(L47:L54)</f>
        <v>2074.7160000000003</v>
      </c>
    </row>
    <row r="56" spans="1:14" ht="16.5" x14ac:dyDescent="0.35">
      <c r="A56" s="221"/>
      <c r="B56" s="110"/>
      <c r="C56" s="110"/>
      <c r="D56" s="110"/>
      <c r="E56" s="49"/>
      <c r="F56" s="49"/>
      <c r="G56" s="49"/>
      <c r="H56" s="49"/>
      <c r="I56" s="49"/>
      <c r="J56" s="49"/>
      <c r="K56" s="49"/>
      <c r="L56" s="49"/>
    </row>
    <row r="57" spans="1:14" ht="16.5" x14ac:dyDescent="0.35">
      <c r="A57" s="108"/>
      <c r="B57" s="99"/>
      <c r="C57" s="101"/>
      <c r="D57" s="101"/>
      <c r="E57" s="102">
        <v>2015</v>
      </c>
      <c r="F57" s="102">
        <v>2014</v>
      </c>
      <c r="G57" s="102">
        <v>2015</v>
      </c>
      <c r="H57" s="102">
        <v>2014</v>
      </c>
      <c r="I57" s="102">
        <v>2013</v>
      </c>
      <c r="J57" s="102">
        <v>2012</v>
      </c>
      <c r="K57" s="102">
        <v>2012</v>
      </c>
      <c r="L57" s="102">
        <v>2011</v>
      </c>
    </row>
    <row r="58" spans="1:14" ht="16.5" x14ac:dyDescent="0.35">
      <c r="A58" s="103"/>
      <c r="B58" s="103"/>
      <c r="C58" s="101"/>
      <c r="D58" s="101"/>
      <c r="E58" s="105" t="s">
        <v>201</v>
      </c>
      <c r="F58" s="105" t="s">
        <v>201</v>
      </c>
      <c r="G58" s="105">
        <v>0</v>
      </c>
      <c r="H58" s="105"/>
      <c r="I58" s="105"/>
      <c r="J58" s="105"/>
      <c r="K58" s="105"/>
      <c r="L58" s="105"/>
    </row>
    <row r="59" spans="1:14" ht="16.5" x14ac:dyDescent="0.35">
      <c r="A59" s="100" t="s">
        <v>277</v>
      </c>
      <c r="B59" s="106"/>
      <c r="C59" s="100"/>
      <c r="D59" s="100"/>
      <c r="E59" s="107"/>
      <c r="F59" s="107"/>
      <c r="G59" s="107"/>
      <c r="H59" s="107"/>
      <c r="I59" s="107"/>
      <c r="J59" s="107"/>
      <c r="K59" s="107"/>
      <c r="L59" s="107"/>
    </row>
    <row r="60" spans="1:14" ht="3" customHeight="1" x14ac:dyDescent="0.35">
      <c r="A60" s="221"/>
      <c r="B60" s="97"/>
      <c r="C60" s="97"/>
      <c r="D60" s="97"/>
      <c r="E60" s="95"/>
      <c r="F60" s="95"/>
      <c r="G60" s="95"/>
      <c r="H60" s="95"/>
      <c r="I60" s="95"/>
      <c r="J60" s="95"/>
      <c r="K60" s="95"/>
      <c r="L60" s="95"/>
    </row>
    <row r="61" spans="1:14" ht="34.9" customHeight="1" x14ac:dyDescent="0.35">
      <c r="A61" s="231" t="s">
        <v>33</v>
      </c>
      <c r="B61" s="231"/>
      <c r="C61" s="231"/>
      <c r="D61" s="231"/>
      <c r="E61" s="113">
        <v>0</v>
      </c>
      <c r="F61" s="48"/>
      <c r="G61" s="113"/>
      <c r="H61" s="48">
        <v>59.43699999999987</v>
      </c>
      <c r="I61" s="48"/>
      <c r="J61" s="48"/>
      <c r="K61" s="48">
        <v>46.697999999999809</v>
      </c>
      <c r="L61" s="48"/>
    </row>
    <row r="62" spans="1:14" ht="15" customHeight="1" x14ac:dyDescent="0.35">
      <c r="A62" s="232" t="s">
        <v>34</v>
      </c>
      <c r="B62" s="232"/>
      <c r="C62" s="233"/>
      <c r="D62" s="233"/>
      <c r="E62" s="114">
        <v>0</v>
      </c>
      <c r="F62" s="52"/>
      <c r="G62" s="114"/>
      <c r="H62" s="52">
        <v>-60.525000000000006</v>
      </c>
      <c r="I62" s="52">
        <v>0</v>
      </c>
      <c r="J62" s="52">
        <v>0</v>
      </c>
      <c r="K62" s="52">
        <v>-12.684000000000005</v>
      </c>
      <c r="L62" s="52">
        <v>0</v>
      </c>
    </row>
    <row r="63" spans="1:14" ht="15" customHeight="1" x14ac:dyDescent="0.35">
      <c r="A63" s="293" t="s">
        <v>35</v>
      </c>
      <c r="B63" s="234"/>
      <c r="C63" s="235"/>
      <c r="D63" s="235"/>
      <c r="E63" s="112" t="s">
        <v>67</v>
      </c>
      <c r="F63" s="44" t="s">
        <v>67</v>
      </c>
      <c r="G63" s="112" t="s">
        <v>67</v>
      </c>
      <c r="H63" s="44">
        <f>SUM(H61:H62)</f>
        <v>-1.088000000000136</v>
      </c>
      <c r="I63" s="45" t="s">
        <v>67</v>
      </c>
      <c r="J63" s="45" t="s">
        <v>67</v>
      </c>
      <c r="K63" s="45">
        <f>SUM(K61:K62)</f>
        <v>34.013999999999804</v>
      </c>
      <c r="L63" s="45" t="s">
        <v>67</v>
      </c>
    </row>
    <row r="64" spans="1:14" ht="15" customHeight="1" x14ac:dyDescent="0.35">
      <c r="A64" s="231" t="s">
        <v>270</v>
      </c>
      <c r="B64" s="231"/>
      <c r="C64" s="94"/>
      <c r="D64" s="94"/>
      <c r="E64" s="113">
        <v>0</v>
      </c>
      <c r="F64" s="48"/>
      <c r="G64" s="113" t="s">
        <v>67</v>
      </c>
      <c r="H64" s="48">
        <v>-48.634999999999998</v>
      </c>
      <c r="I64" s="48">
        <v>0</v>
      </c>
      <c r="J64" s="48">
        <v>0</v>
      </c>
      <c r="K64" s="48">
        <v>-28.710999999999999</v>
      </c>
      <c r="L64" s="48">
        <v>0</v>
      </c>
    </row>
    <row r="65" spans="1:12" ht="15" customHeight="1" x14ac:dyDescent="0.35">
      <c r="A65" s="232" t="s">
        <v>271</v>
      </c>
      <c r="B65" s="232"/>
      <c r="C65" s="98"/>
      <c r="D65" s="98"/>
      <c r="E65" s="114">
        <v>0</v>
      </c>
      <c r="F65" s="52"/>
      <c r="G65" s="114">
        <v>0</v>
      </c>
      <c r="H65" s="52">
        <v>0</v>
      </c>
      <c r="I65" s="52">
        <v>0</v>
      </c>
      <c r="J65" s="52">
        <v>0</v>
      </c>
      <c r="K65" s="52">
        <v>0</v>
      </c>
      <c r="L65" s="52">
        <v>0</v>
      </c>
    </row>
    <row r="66" spans="1:12" ht="15" customHeight="1" x14ac:dyDescent="0.35">
      <c r="A66" s="236" t="s">
        <v>276</v>
      </c>
      <c r="B66" s="236"/>
      <c r="C66" s="237"/>
      <c r="D66" s="237"/>
      <c r="E66" s="112" t="s">
        <v>67</v>
      </c>
      <c r="F66" s="44" t="s">
        <v>67</v>
      </c>
      <c r="G66" s="112" t="s">
        <v>67</v>
      </c>
      <c r="H66" s="44">
        <f>SUM(H63:H65)</f>
        <v>-49.723000000000134</v>
      </c>
      <c r="I66" s="45" t="s">
        <v>67</v>
      </c>
      <c r="J66" s="45" t="s">
        <v>67</v>
      </c>
      <c r="K66" s="45">
        <f>SUM(K63:K65)</f>
        <v>5.3029999999998054</v>
      </c>
      <c r="L66" s="45" t="s">
        <v>67</v>
      </c>
    </row>
    <row r="67" spans="1:12" ht="15" customHeight="1" x14ac:dyDescent="0.35">
      <c r="A67" s="232" t="s">
        <v>36</v>
      </c>
      <c r="B67" s="232"/>
      <c r="C67" s="238"/>
      <c r="D67" s="238"/>
      <c r="E67" s="114">
        <v>0</v>
      </c>
      <c r="F67" s="52"/>
      <c r="G67" s="114">
        <v>0</v>
      </c>
      <c r="H67" s="52">
        <v>0</v>
      </c>
      <c r="I67" s="52">
        <v>0</v>
      </c>
      <c r="J67" s="52">
        <v>0</v>
      </c>
      <c r="K67" s="52">
        <v>0</v>
      </c>
      <c r="L67" s="52">
        <v>0</v>
      </c>
    </row>
    <row r="68" spans="1:12" ht="15" customHeight="1" x14ac:dyDescent="0.35">
      <c r="A68" s="293" t="s">
        <v>37</v>
      </c>
      <c r="B68" s="234"/>
      <c r="C68" s="110"/>
      <c r="D68" s="110"/>
      <c r="E68" s="112" t="s">
        <v>67</v>
      </c>
      <c r="F68" s="44" t="s">
        <v>67</v>
      </c>
      <c r="G68" s="112" t="s">
        <v>67</v>
      </c>
      <c r="H68" s="44">
        <f>SUM(H66:H67)</f>
        <v>-49.723000000000134</v>
      </c>
      <c r="I68" s="45" t="s">
        <v>67</v>
      </c>
      <c r="J68" s="45" t="s">
        <v>67</v>
      </c>
      <c r="K68" s="45">
        <f>SUM(K66:K67)</f>
        <v>5.3029999999998054</v>
      </c>
      <c r="L68" s="45" t="s">
        <v>67</v>
      </c>
    </row>
    <row r="69" spans="1:12" ht="15" customHeight="1" x14ac:dyDescent="0.35">
      <c r="A69" s="231" t="s">
        <v>38</v>
      </c>
      <c r="B69" s="231"/>
      <c r="C69" s="94"/>
      <c r="D69" s="94"/>
      <c r="E69" s="113"/>
      <c r="F69" s="48"/>
      <c r="G69" s="113"/>
      <c r="H69" s="48">
        <v>-32.747999999999998</v>
      </c>
      <c r="I69" s="48">
        <v>0</v>
      </c>
      <c r="J69" s="48">
        <v>0</v>
      </c>
      <c r="K69" s="48">
        <v>-53.545999999999999</v>
      </c>
      <c r="L69" s="48">
        <v>0</v>
      </c>
    </row>
    <row r="70" spans="1:12" ht="15" customHeight="1" x14ac:dyDescent="0.35">
      <c r="A70" s="231" t="s">
        <v>39</v>
      </c>
      <c r="B70" s="231"/>
      <c r="C70" s="94"/>
      <c r="D70" s="94"/>
      <c r="E70" s="113">
        <v>0</v>
      </c>
      <c r="F70" s="48"/>
      <c r="G70" s="113">
        <v>0</v>
      </c>
      <c r="H70" s="48">
        <v>0</v>
      </c>
      <c r="I70" s="48">
        <v>0</v>
      </c>
      <c r="J70" s="48">
        <v>0</v>
      </c>
      <c r="K70" s="48">
        <v>0</v>
      </c>
      <c r="L70" s="48">
        <v>0</v>
      </c>
    </row>
    <row r="71" spans="1:12" ht="15" customHeight="1" x14ac:dyDescent="0.35">
      <c r="A71" s="231" t="s">
        <v>40</v>
      </c>
      <c r="B71" s="231"/>
      <c r="C71" s="94"/>
      <c r="D71" s="94"/>
      <c r="E71" s="113">
        <v>0</v>
      </c>
      <c r="F71" s="48"/>
      <c r="G71" s="113">
        <v>0</v>
      </c>
      <c r="H71" s="48">
        <v>-25.434000000000001</v>
      </c>
      <c r="I71" s="48">
        <v>0</v>
      </c>
      <c r="J71" s="48">
        <v>0</v>
      </c>
      <c r="K71" s="48">
        <v>-135.191</v>
      </c>
      <c r="L71" s="48">
        <v>0</v>
      </c>
    </row>
    <row r="72" spans="1:12" ht="15" customHeight="1" x14ac:dyDescent="0.35">
      <c r="A72" s="232" t="s">
        <v>41</v>
      </c>
      <c r="B72" s="232"/>
      <c r="C72" s="98"/>
      <c r="D72" s="98"/>
      <c r="E72" s="114"/>
      <c r="F72" s="52"/>
      <c r="G72" s="114"/>
      <c r="H72" s="52">
        <v>107.12199999999999</v>
      </c>
      <c r="I72" s="52">
        <v>0</v>
      </c>
      <c r="J72" s="52">
        <v>0</v>
      </c>
      <c r="K72" s="52">
        <v>183.434</v>
      </c>
      <c r="L72" s="52">
        <v>0</v>
      </c>
    </row>
    <row r="73" spans="1:12" ht="15" customHeight="1" x14ac:dyDescent="0.35">
      <c r="A73" s="317" t="s">
        <v>42</v>
      </c>
      <c r="B73" s="316"/>
      <c r="C73" s="240"/>
      <c r="D73" s="240"/>
      <c r="E73" s="121" t="s">
        <v>67</v>
      </c>
      <c r="F73" s="256" t="s">
        <v>67</v>
      </c>
      <c r="G73" s="121" t="s">
        <v>67</v>
      </c>
      <c r="H73" s="256">
        <f>SUM(H69:H72)</f>
        <v>48.939999999999984</v>
      </c>
      <c r="I73" s="281" t="s">
        <v>67</v>
      </c>
      <c r="J73" s="281" t="s">
        <v>67</v>
      </c>
      <c r="K73" s="281">
        <f>SUM(K69:K72)</f>
        <v>-5.3029999999999973</v>
      </c>
      <c r="L73" s="64" t="s">
        <v>67</v>
      </c>
    </row>
    <row r="74" spans="1:12" ht="15" customHeight="1" x14ac:dyDescent="0.35">
      <c r="A74" s="234" t="s">
        <v>43</v>
      </c>
      <c r="B74" s="234"/>
      <c r="C74" s="110"/>
      <c r="D74" s="110"/>
      <c r="E74" s="112" t="s">
        <v>67</v>
      </c>
      <c r="F74" s="44" t="s">
        <v>67</v>
      </c>
      <c r="G74" s="112" t="s">
        <v>67</v>
      </c>
      <c r="H74" s="44">
        <f>SUM(H73+H68)</f>
        <v>-0.78300000000015046</v>
      </c>
      <c r="I74" s="45" t="s">
        <v>67</v>
      </c>
      <c r="J74" s="45" t="s">
        <v>67</v>
      </c>
      <c r="K74" s="45">
        <f>SUM(K73+K68)</f>
        <v>-1.9184653865522705E-13</v>
      </c>
      <c r="L74" s="45" t="s">
        <v>67</v>
      </c>
    </row>
    <row r="75" spans="1:12" ht="15" customHeight="1" x14ac:dyDescent="0.35">
      <c r="A75" s="232" t="s">
        <v>234</v>
      </c>
      <c r="B75" s="232"/>
      <c r="C75" s="98"/>
      <c r="D75" s="98"/>
      <c r="E75" s="114"/>
      <c r="F75" s="52"/>
      <c r="G75" s="114"/>
      <c r="H75" s="52">
        <v>1.3</v>
      </c>
      <c r="I75" s="52">
        <v>0</v>
      </c>
      <c r="J75" s="52">
        <v>0</v>
      </c>
      <c r="K75" s="52">
        <v>0</v>
      </c>
      <c r="L75" s="52"/>
    </row>
    <row r="76" spans="1:12" ht="15" customHeight="1" x14ac:dyDescent="0.35">
      <c r="A76" s="293" t="s">
        <v>235</v>
      </c>
      <c r="B76" s="237"/>
      <c r="C76" s="110"/>
      <c r="D76" s="110"/>
      <c r="E76" s="112" t="s">
        <v>67</v>
      </c>
      <c r="F76" s="44" t="s">
        <v>67</v>
      </c>
      <c r="G76" s="112" t="s">
        <v>67</v>
      </c>
      <c r="H76" s="44">
        <f>SUM(H74:H75)</f>
        <v>0.51699999999984958</v>
      </c>
      <c r="I76" s="45" t="s">
        <v>67</v>
      </c>
      <c r="J76" s="45" t="s">
        <v>67</v>
      </c>
      <c r="K76" s="44">
        <f>SUM(K74:K75)</f>
        <v>-1.9184653865522705E-13</v>
      </c>
      <c r="L76" s="44" t="s">
        <v>67</v>
      </c>
    </row>
    <row r="77" spans="1:12" ht="16.5" x14ac:dyDescent="0.35">
      <c r="A77" s="221"/>
      <c r="B77" s="110"/>
      <c r="C77" s="110"/>
      <c r="D77" s="110"/>
      <c r="E77" s="111"/>
      <c r="F77" s="111"/>
      <c r="G77" s="111"/>
      <c r="H77" s="111"/>
      <c r="I77" s="111"/>
      <c r="J77" s="111"/>
      <c r="K77" s="111"/>
      <c r="L77" s="111"/>
    </row>
    <row r="78" spans="1:12" ht="16.5" x14ac:dyDescent="0.35">
      <c r="A78" s="108"/>
      <c r="B78" s="99"/>
      <c r="C78" s="101"/>
      <c r="D78" s="101"/>
      <c r="E78" s="102">
        <v>2015</v>
      </c>
      <c r="F78" s="102">
        <v>2014</v>
      </c>
      <c r="G78" s="102">
        <v>2015</v>
      </c>
      <c r="H78" s="102">
        <v>2014</v>
      </c>
      <c r="I78" s="102">
        <v>2013</v>
      </c>
      <c r="J78" s="102">
        <v>2012</v>
      </c>
      <c r="K78" s="102">
        <v>2012</v>
      </c>
      <c r="L78" s="102">
        <v>2011</v>
      </c>
    </row>
    <row r="79" spans="1:12" ht="16.5" x14ac:dyDescent="0.35">
      <c r="A79" s="103"/>
      <c r="B79" s="103"/>
      <c r="C79" s="101"/>
      <c r="D79" s="101"/>
      <c r="E79" s="102" t="s">
        <v>201</v>
      </c>
      <c r="F79" s="102" t="s">
        <v>201</v>
      </c>
      <c r="G79" s="105">
        <v>0</v>
      </c>
      <c r="H79" s="102"/>
      <c r="I79" s="102"/>
      <c r="J79" s="102"/>
      <c r="K79" s="102"/>
      <c r="L79" s="102"/>
    </row>
    <row r="80" spans="1:12" ht="16.5" x14ac:dyDescent="0.35">
      <c r="A80" s="100" t="s">
        <v>204</v>
      </c>
      <c r="B80" s="106"/>
      <c r="C80" s="100"/>
      <c r="D80" s="100"/>
      <c r="E80" s="104"/>
      <c r="F80" s="104"/>
      <c r="G80" s="104"/>
      <c r="H80" s="104"/>
      <c r="I80" s="104"/>
      <c r="J80" s="104"/>
      <c r="K80" s="104"/>
      <c r="L80" s="104"/>
    </row>
    <row r="81" spans="1:12" ht="1.5" customHeight="1" x14ac:dyDescent="0.35">
      <c r="A81" s="221" t="s">
        <v>46</v>
      </c>
      <c r="B81" s="97"/>
      <c r="C81" s="97"/>
      <c r="D81" s="97"/>
      <c r="E81" s="97"/>
      <c r="F81" s="97"/>
      <c r="G81" s="97"/>
      <c r="H81" s="97"/>
      <c r="I81" s="97"/>
      <c r="J81" s="97"/>
      <c r="K81" s="97"/>
      <c r="L81" s="97"/>
    </row>
    <row r="82" spans="1:12" ht="15" customHeight="1" x14ac:dyDescent="0.35">
      <c r="A82" s="257" t="s">
        <v>44</v>
      </c>
      <c r="B82" s="231"/>
      <c r="C82" s="222"/>
      <c r="D82" s="222"/>
      <c r="E82" s="116">
        <v>0.38457751495740916</v>
      </c>
      <c r="F82" s="90">
        <v>11.365381292257343</v>
      </c>
      <c r="G82" s="116">
        <v>4.2389130070210479</v>
      </c>
      <c r="H82" s="90">
        <v>6.0675274801085388</v>
      </c>
      <c r="I82" s="90">
        <v>1.0485117277073985</v>
      </c>
      <c r="J82" s="90">
        <v>2.3981388780532793</v>
      </c>
      <c r="K82" s="90">
        <v>2.0501154508044634</v>
      </c>
      <c r="L82" s="90">
        <v>3.5556486444148403</v>
      </c>
    </row>
    <row r="83" spans="1:12" ht="15" customHeight="1" x14ac:dyDescent="0.35">
      <c r="A83" s="221" t="s">
        <v>228</v>
      </c>
      <c r="B83" s="231"/>
      <c r="C83" s="222"/>
      <c r="D83" s="222"/>
      <c r="E83" s="116">
        <v>3.0102071351485025</v>
      </c>
      <c r="F83" s="90">
        <v>11.365381292257343</v>
      </c>
      <c r="G83" s="116">
        <v>5.0226802650285931</v>
      </c>
      <c r="H83" s="90">
        <v>6.7918985420595126</v>
      </c>
      <c r="I83" s="90">
        <v>2.783128594724384</v>
      </c>
      <c r="J83" s="90">
        <v>3.6058231314206055</v>
      </c>
      <c r="K83" s="90">
        <v>3.2552386706366141</v>
      </c>
      <c r="L83" s="90">
        <v>4.7794796410468576</v>
      </c>
    </row>
    <row r="84" spans="1:12" ht="15" customHeight="1" x14ac:dyDescent="0.35">
      <c r="A84" s="221" t="s">
        <v>45</v>
      </c>
      <c r="B84" s="231"/>
      <c r="C84" s="222"/>
      <c r="D84" s="222"/>
      <c r="E84" s="116">
        <v>-1.0821069133213956</v>
      </c>
      <c r="F84" s="90">
        <v>9.9567118505410424</v>
      </c>
      <c r="G84" s="116">
        <v>2.4193627395892809</v>
      </c>
      <c r="H84" s="90">
        <v>4.1700777261647426</v>
      </c>
      <c r="I84" s="90">
        <v>-0.39929307117847607</v>
      </c>
      <c r="J84" s="90">
        <v>0.56020446899532295</v>
      </c>
      <c r="K84" s="90">
        <v>0.21607859331590787</v>
      </c>
      <c r="L84" s="90">
        <v>1.8333337995546564</v>
      </c>
    </row>
    <row r="85" spans="1:12" ht="15" customHeight="1" x14ac:dyDescent="0.35">
      <c r="A85" s="221" t="s">
        <v>46</v>
      </c>
      <c r="B85" s="231"/>
      <c r="C85" s="229"/>
      <c r="D85" s="229"/>
      <c r="E85" s="123" t="s">
        <v>67</v>
      </c>
      <c r="F85" s="76" t="s">
        <v>67</v>
      </c>
      <c r="G85" s="116">
        <v>-37.951791644704294</v>
      </c>
      <c r="H85" s="90">
        <v>-3.2078411116850623</v>
      </c>
      <c r="I85" s="90" t="s">
        <v>67</v>
      </c>
      <c r="J85" s="90" t="s">
        <v>67</v>
      </c>
      <c r="K85" s="90">
        <v>-1.8328760784054494</v>
      </c>
      <c r="L85" s="90" t="s">
        <v>67</v>
      </c>
    </row>
    <row r="86" spans="1:12" ht="15" customHeight="1" x14ac:dyDescent="0.35">
      <c r="A86" s="221" t="s">
        <v>47</v>
      </c>
      <c r="B86" s="231"/>
      <c r="C86" s="229"/>
      <c r="D86" s="229"/>
      <c r="E86" s="123" t="s">
        <v>67</v>
      </c>
      <c r="F86" s="76" t="s">
        <v>67</v>
      </c>
      <c r="G86" s="116">
        <v>6.4456693905663487</v>
      </c>
      <c r="H86" s="90">
        <v>8.4955620139816208</v>
      </c>
      <c r="I86" s="90" t="s">
        <v>67</v>
      </c>
      <c r="J86" s="90" t="s">
        <v>67</v>
      </c>
      <c r="K86" s="90">
        <v>4.1383739813951381</v>
      </c>
      <c r="L86" s="90" t="s">
        <v>67</v>
      </c>
    </row>
    <row r="87" spans="1:12" ht="15" customHeight="1" x14ac:dyDescent="0.35">
      <c r="A87" s="221" t="s">
        <v>48</v>
      </c>
      <c r="B87" s="231"/>
      <c r="C87" s="222"/>
      <c r="D87" s="222"/>
      <c r="E87" s="124" t="s">
        <v>67</v>
      </c>
      <c r="F87" s="78" t="s">
        <v>67</v>
      </c>
      <c r="G87" s="113">
        <v>29.946879574525191</v>
      </c>
      <c r="H87" s="48">
        <v>39.761158437777389</v>
      </c>
      <c r="I87" s="48">
        <v>39.25765835440211</v>
      </c>
      <c r="J87" s="48" t="s">
        <v>67</v>
      </c>
      <c r="K87" s="48">
        <v>33.499597493409965</v>
      </c>
      <c r="L87" s="48">
        <v>35.51753589406934</v>
      </c>
    </row>
    <row r="88" spans="1:12" ht="15" customHeight="1" x14ac:dyDescent="0.35">
      <c r="A88" s="221" t="s">
        <v>49</v>
      </c>
      <c r="B88" s="231"/>
      <c r="C88" s="222"/>
      <c r="D88" s="222"/>
      <c r="E88" s="125" t="s">
        <v>67</v>
      </c>
      <c r="F88" s="80" t="s">
        <v>67</v>
      </c>
      <c r="G88" s="113">
        <v>502.83000000000004</v>
      </c>
      <c r="H88" s="48">
        <v>505.43699999999995</v>
      </c>
      <c r="I88" s="48">
        <v>541.976</v>
      </c>
      <c r="J88" s="48" t="s">
        <v>67</v>
      </c>
      <c r="K88" s="48">
        <v>587.73800000000006</v>
      </c>
      <c r="L88" s="48">
        <v>647.01700000000005</v>
      </c>
    </row>
    <row r="89" spans="1:12" ht="15" customHeight="1" x14ac:dyDescent="0.35">
      <c r="A89" s="221" t="s">
        <v>50</v>
      </c>
      <c r="B89" s="231"/>
      <c r="C89" s="94"/>
      <c r="D89" s="94"/>
      <c r="E89" s="126" t="s">
        <v>67</v>
      </c>
      <c r="F89" s="82" t="s">
        <v>67</v>
      </c>
      <c r="G89" s="116">
        <v>1.0145111462990564</v>
      </c>
      <c r="H89" s="90">
        <v>0.75032980616266443</v>
      </c>
      <c r="I89" s="90">
        <v>0.78512657699520905</v>
      </c>
      <c r="J89" s="90" t="s">
        <v>67</v>
      </c>
      <c r="K89" s="90">
        <v>0.98905163535517404</v>
      </c>
      <c r="L89" s="90">
        <v>0.87803981066322145</v>
      </c>
    </row>
    <row r="90" spans="1:12" ht="15" customHeight="1" x14ac:dyDescent="0.35">
      <c r="A90" s="223" t="s">
        <v>51</v>
      </c>
      <c r="B90" s="232"/>
      <c r="C90" s="98"/>
      <c r="D90" s="98"/>
      <c r="E90" s="127" t="s">
        <v>67</v>
      </c>
      <c r="F90" s="84" t="s">
        <v>67</v>
      </c>
      <c r="G90" s="128">
        <v>1144</v>
      </c>
      <c r="H90" s="48">
        <v>1245</v>
      </c>
      <c r="I90" s="48">
        <v>2291</v>
      </c>
      <c r="J90" s="48">
        <v>2437</v>
      </c>
      <c r="K90" s="48">
        <v>2437</v>
      </c>
      <c r="L90" s="48">
        <v>2442</v>
      </c>
    </row>
    <row r="91" spans="1:12" ht="16.5" x14ac:dyDescent="0.35">
      <c r="A91" s="225" t="s">
        <v>283</v>
      </c>
      <c r="B91" s="96"/>
      <c r="C91" s="96"/>
      <c r="D91" s="96"/>
      <c r="E91" s="96"/>
      <c r="F91" s="96"/>
      <c r="G91" s="96"/>
      <c r="H91" s="96"/>
      <c r="I91" s="96"/>
      <c r="J91" s="96"/>
      <c r="K91" s="96"/>
      <c r="L91" s="96"/>
    </row>
    <row r="92" spans="1:12" ht="16.5" x14ac:dyDescent="0.35">
      <c r="A92" s="225" t="s">
        <v>286</v>
      </c>
      <c r="B92" s="241"/>
      <c r="C92" s="241"/>
      <c r="D92" s="241"/>
      <c r="E92" s="241"/>
      <c r="F92" s="241"/>
      <c r="G92" s="241"/>
      <c r="H92" s="241"/>
      <c r="I92" s="241"/>
      <c r="J92" s="241"/>
      <c r="K92" s="241"/>
      <c r="L92" s="241"/>
    </row>
    <row r="93" spans="1:12" ht="16.5" x14ac:dyDescent="0.35">
      <c r="A93" s="225" t="s">
        <v>287</v>
      </c>
      <c r="B93" s="241"/>
      <c r="C93" s="241"/>
      <c r="D93" s="241"/>
      <c r="E93" s="241"/>
      <c r="F93" s="241"/>
      <c r="G93" s="241"/>
      <c r="H93" s="241"/>
      <c r="I93" s="241"/>
      <c r="J93" s="241"/>
      <c r="K93" s="241"/>
      <c r="L93" s="241"/>
    </row>
    <row r="94" spans="1:12" ht="16.5" x14ac:dyDescent="0.35">
      <c r="A94" s="225">
        <v>0</v>
      </c>
      <c r="B94" s="242"/>
      <c r="C94" s="242"/>
      <c r="D94" s="242"/>
      <c r="E94" s="242"/>
      <c r="F94" s="242"/>
      <c r="G94" s="242"/>
      <c r="H94" s="242"/>
      <c r="I94" s="242"/>
      <c r="J94" s="242"/>
      <c r="K94" s="242"/>
      <c r="L94" s="242"/>
    </row>
    <row r="97" spans="1:12" x14ac:dyDescent="0.25">
      <c r="A97" s="243"/>
      <c r="B97" s="243"/>
      <c r="C97" s="243"/>
      <c r="D97" s="243"/>
      <c r="E97" s="243"/>
      <c r="F97" s="243"/>
      <c r="G97" s="243"/>
      <c r="H97" s="243"/>
      <c r="I97" s="243"/>
      <c r="J97" s="243"/>
      <c r="K97" s="243"/>
      <c r="L97" s="243"/>
    </row>
    <row r="98" spans="1:12" x14ac:dyDescent="0.25">
      <c r="A98" s="243"/>
      <c r="B98" s="243"/>
      <c r="C98" s="243"/>
      <c r="D98" s="243"/>
      <c r="E98" s="243"/>
      <c r="F98" s="243"/>
      <c r="G98" s="243"/>
      <c r="H98" s="243"/>
      <c r="I98" s="243"/>
      <c r="J98" s="243"/>
      <c r="K98" s="243"/>
      <c r="L98" s="243"/>
    </row>
    <row r="99" spans="1:12" x14ac:dyDescent="0.25">
      <c r="A99" s="243"/>
      <c r="B99" s="243"/>
      <c r="C99" s="243"/>
      <c r="D99" s="243"/>
      <c r="E99" s="243"/>
      <c r="F99" s="243"/>
      <c r="G99" s="243"/>
      <c r="H99" s="243"/>
      <c r="I99" s="243"/>
      <c r="J99" s="243"/>
      <c r="K99" s="243"/>
      <c r="L99" s="243"/>
    </row>
    <row r="100" spans="1:12" x14ac:dyDescent="0.25">
      <c r="A100" s="213"/>
      <c r="B100" s="213"/>
      <c r="C100" s="213"/>
      <c r="D100" s="213"/>
      <c r="E100" s="213"/>
      <c r="F100" s="213"/>
      <c r="G100" s="213"/>
      <c r="H100" s="213"/>
      <c r="I100" s="213"/>
      <c r="J100" s="213"/>
      <c r="K100" s="213"/>
      <c r="L100" s="213"/>
    </row>
    <row r="101" spans="1:12" x14ac:dyDescent="0.25">
      <c r="A101" s="213"/>
      <c r="B101" s="213"/>
      <c r="C101" s="213"/>
      <c r="D101" s="213"/>
      <c r="E101" s="213"/>
      <c r="F101" s="213"/>
      <c r="G101" s="213"/>
      <c r="H101" s="213"/>
      <c r="I101" s="213"/>
      <c r="J101" s="213"/>
      <c r="K101" s="213"/>
      <c r="L101" s="213"/>
    </row>
    <row r="102" spans="1:12" x14ac:dyDescent="0.25">
      <c r="A102" s="213"/>
      <c r="B102" s="213"/>
      <c r="C102" s="213"/>
      <c r="D102" s="213"/>
      <c r="E102" s="213"/>
      <c r="F102" s="213"/>
      <c r="G102" s="213"/>
      <c r="H102" s="213"/>
      <c r="I102" s="213"/>
      <c r="J102" s="213"/>
      <c r="K102" s="213"/>
      <c r="L102" s="213"/>
    </row>
    <row r="103" spans="1:12" x14ac:dyDescent="0.25">
      <c r="A103" s="213"/>
      <c r="B103" s="213"/>
      <c r="C103" s="213"/>
      <c r="D103" s="213"/>
      <c r="E103" s="213"/>
      <c r="F103" s="213"/>
      <c r="G103" s="213"/>
      <c r="H103" s="213"/>
      <c r="I103" s="213"/>
      <c r="J103" s="213"/>
      <c r="K103" s="213"/>
      <c r="L103" s="213"/>
    </row>
    <row r="104" spans="1:12" x14ac:dyDescent="0.25">
      <c r="A104" s="213"/>
      <c r="B104" s="213"/>
      <c r="C104" s="213"/>
      <c r="D104" s="213"/>
      <c r="E104" s="213"/>
      <c r="F104" s="213"/>
      <c r="G104" s="213"/>
      <c r="H104" s="213"/>
      <c r="I104" s="213"/>
      <c r="J104" s="213"/>
      <c r="K104" s="213"/>
      <c r="L104" s="213"/>
    </row>
    <row r="105" spans="1:12" x14ac:dyDescent="0.25">
      <c r="A105" s="213"/>
      <c r="B105" s="213"/>
      <c r="C105" s="213"/>
      <c r="D105" s="213"/>
      <c r="E105" s="213"/>
      <c r="F105" s="213"/>
      <c r="G105" s="213"/>
      <c r="H105" s="213"/>
      <c r="I105" s="213"/>
      <c r="J105" s="213"/>
      <c r="K105" s="213"/>
      <c r="L105" s="213"/>
    </row>
    <row r="106" spans="1:12" x14ac:dyDescent="0.25">
      <c r="A106" s="213"/>
      <c r="B106" s="213"/>
      <c r="C106" s="213"/>
      <c r="D106" s="213"/>
      <c r="E106" s="213"/>
      <c r="F106" s="213"/>
      <c r="G106" s="213"/>
      <c r="H106" s="213"/>
      <c r="I106" s="213"/>
      <c r="J106" s="213"/>
      <c r="K106" s="213"/>
      <c r="L106" s="213"/>
    </row>
    <row r="107" spans="1:12" x14ac:dyDescent="0.25">
      <c r="A107" s="213"/>
      <c r="B107" s="213"/>
      <c r="C107" s="213"/>
      <c r="D107" s="213"/>
      <c r="E107" s="213"/>
      <c r="F107" s="213"/>
      <c r="G107" s="213"/>
      <c r="H107" s="213"/>
      <c r="I107" s="213"/>
      <c r="J107" s="213"/>
      <c r="K107" s="213"/>
      <c r="L107" s="213"/>
    </row>
    <row r="108" spans="1:12" x14ac:dyDescent="0.25">
      <c r="A108" s="213"/>
      <c r="B108" s="213"/>
      <c r="C108" s="213"/>
      <c r="D108" s="213"/>
      <c r="E108" s="213"/>
      <c r="F108" s="213"/>
      <c r="G108" s="213"/>
      <c r="H108" s="213"/>
      <c r="I108" s="213"/>
      <c r="J108" s="213"/>
      <c r="K108" s="213"/>
      <c r="L108" s="213"/>
    </row>
    <row r="109" spans="1:12" x14ac:dyDescent="0.25">
      <c r="A109" s="213"/>
      <c r="B109" s="213"/>
      <c r="C109" s="213"/>
      <c r="D109" s="213"/>
      <c r="E109" s="213"/>
      <c r="F109" s="213"/>
      <c r="G109" s="213"/>
      <c r="H109" s="213"/>
      <c r="I109" s="213"/>
      <c r="J109" s="213"/>
      <c r="K109" s="213"/>
      <c r="L109" s="213"/>
    </row>
    <row r="110" spans="1:12" x14ac:dyDescent="0.25">
      <c r="A110" s="213"/>
      <c r="B110" s="213"/>
      <c r="C110" s="213"/>
      <c r="D110" s="213"/>
      <c r="E110" s="213"/>
      <c r="F110" s="213"/>
      <c r="G110" s="213"/>
      <c r="H110" s="213"/>
      <c r="I110" s="213"/>
      <c r="J110" s="213"/>
      <c r="K110" s="213"/>
      <c r="L110" s="213"/>
    </row>
    <row r="111" spans="1:12" x14ac:dyDescent="0.25">
      <c r="A111" s="213"/>
      <c r="B111" s="213"/>
      <c r="C111" s="213"/>
      <c r="D111" s="213"/>
      <c r="E111" s="213"/>
      <c r="F111" s="213"/>
      <c r="G111" s="213"/>
      <c r="H111" s="213"/>
      <c r="I111" s="213"/>
      <c r="J111" s="213"/>
      <c r="K111" s="213"/>
      <c r="L111" s="213"/>
    </row>
    <row r="112" spans="1:12" x14ac:dyDescent="0.25">
      <c r="A112" s="213"/>
      <c r="B112" s="213"/>
      <c r="C112" s="213"/>
      <c r="D112" s="213"/>
      <c r="E112" s="213"/>
      <c r="F112" s="213"/>
      <c r="G112" s="213"/>
      <c r="H112" s="213"/>
      <c r="I112" s="213"/>
      <c r="J112" s="213"/>
      <c r="K112" s="213"/>
      <c r="L112" s="213"/>
    </row>
  </sheetData>
  <mergeCells count="2">
    <mergeCell ref="A1:L1"/>
    <mergeCell ref="A73:B73"/>
  </mergeCells>
  <pageMargins left="0.7" right="0.7" top="0.75" bottom="0.75" header="0.3" footer="0.3"/>
  <pageSetup paperSize="9" scale="52" orientation="portrait" r:id="rId1"/>
  <rowBreaks count="1" manualBreakCount="1">
    <brk id="95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20</vt:i4>
      </vt:variant>
      <vt:variant>
        <vt:lpstr>Namngivna områden</vt:lpstr>
      </vt:variant>
      <vt:variant>
        <vt:i4>19</vt:i4>
      </vt:variant>
    </vt:vector>
  </HeadingPairs>
  <TitlesOfParts>
    <vt:vector size="39" baseType="lpstr">
      <vt:lpstr>Arbetsgång</vt:lpstr>
      <vt:lpstr>kontomall</vt:lpstr>
      <vt:lpstr>AH Industries </vt:lpstr>
      <vt:lpstr>Aibel</vt:lpstr>
      <vt:lpstr>ArcusGruppen</vt:lpstr>
      <vt:lpstr>Biolin Scientific</vt:lpstr>
      <vt:lpstr>Bisnode</vt:lpstr>
      <vt:lpstr>DIAB</vt:lpstr>
      <vt:lpstr>Euromaint</vt:lpstr>
      <vt:lpstr>GS Hydro</vt:lpstr>
      <vt:lpstr>HENT</vt:lpstr>
      <vt:lpstr>HL Display</vt:lpstr>
      <vt:lpstr>Jøtul</vt:lpstr>
      <vt:lpstr>KVD</vt:lpstr>
      <vt:lpstr>Ledil</vt:lpstr>
      <vt:lpstr>Mobile Climate Control</vt:lpstr>
      <vt:lpstr>Nebula</vt:lpstr>
      <vt:lpstr>Nordic Cinema Group</vt:lpstr>
      <vt:lpstr>Speed Group</vt:lpstr>
      <vt:lpstr>TFS</vt:lpstr>
      <vt:lpstr>'AH Industries '!Utskriftsområde</vt:lpstr>
      <vt:lpstr>Aibel!Utskriftsområde</vt:lpstr>
      <vt:lpstr>ArcusGruppen!Utskriftsområde</vt:lpstr>
      <vt:lpstr>'Biolin Scientific'!Utskriftsområde</vt:lpstr>
      <vt:lpstr>Bisnode!Utskriftsområde</vt:lpstr>
      <vt:lpstr>DIAB!Utskriftsområde</vt:lpstr>
      <vt:lpstr>Euromaint!Utskriftsområde</vt:lpstr>
      <vt:lpstr>'GS Hydro'!Utskriftsområde</vt:lpstr>
      <vt:lpstr>HENT!Utskriftsområde</vt:lpstr>
      <vt:lpstr>'HL Display'!Utskriftsområde</vt:lpstr>
      <vt:lpstr>Jøtul!Utskriftsområde</vt:lpstr>
      <vt:lpstr>kontomall!Utskriftsområde</vt:lpstr>
      <vt:lpstr>KVD!Utskriftsområde</vt:lpstr>
      <vt:lpstr>Ledil!Utskriftsområde</vt:lpstr>
      <vt:lpstr>'Mobile Climate Control'!Utskriftsområde</vt:lpstr>
      <vt:lpstr>Nebula!Utskriftsområde</vt:lpstr>
      <vt:lpstr>'Nordic Cinema Group'!Utskriftsområde</vt:lpstr>
      <vt:lpstr>'Speed Group'!Utskriftsområde</vt:lpstr>
      <vt:lpstr>TFS!Utskriftsområde</vt:lpstr>
    </vt:vector>
  </TitlesOfParts>
  <Company>ExOpen Systems AB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Konrad Leffler</dc:creator>
  <cp:lastModifiedBy>Maria Glifberg</cp:lastModifiedBy>
  <cp:lastPrinted>2016-02-16T16:05:48Z</cp:lastPrinted>
  <dcterms:created xsi:type="dcterms:W3CDTF">2009-05-12T14:09:20Z</dcterms:created>
  <dcterms:modified xsi:type="dcterms:W3CDTF">2016-04-06T07:58:35Z</dcterms:modified>
</cp:coreProperties>
</file>