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668"/>
  <workbookPr codeName="ThisWorkbook" defaultThemeVersion="124226"/>
  <mc:AlternateContent xmlns:mc="http://schemas.openxmlformats.org/markup-compatibility/2006">
    <mc:Choice Requires="x15">
      <x15ac:absPath xmlns:x15ac="http://schemas.microsoft.com/office/spreadsheetml/2010/11/ac" url="G:\Underlag till delårsrapporter och bokslutskommunikéer\Till hemsidan\2018 kv 3\"/>
    </mc:Choice>
  </mc:AlternateContent>
  <bookViews>
    <workbookView xWindow="-15" yWindow="1245" windowWidth="14280" windowHeight="4500" tabRatio="754"/>
  </bookViews>
  <sheets>
    <sheet name="Aibel" sheetId="63" r:id="rId1"/>
    <sheet name="airteam" sheetId="72" r:id="rId2"/>
    <sheet name="Bisnode" sheetId="49" r:id="rId3"/>
    <sheet name="Diab" sheetId="51" r:id="rId4"/>
    <sheet name="HENT" sheetId="55" r:id="rId5"/>
    <sheet name="HL Display" sheetId="56" r:id="rId6"/>
    <sheet name="Kvdbil" sheetId="59" r:id="rId7"/>
    <sheet name="Ledil" sheetId="65" r:id="rId8"/>
    <sheet name="Oase Outdoor" sheetId="73" r:id="rId9"/>
    <sheet name="Plantasjen" sheetId="75" r:id="rId10"/>
    <sheet name="Speed Group" sheetId="68" r:id="rId11"/>
    <sheet name="TFS" sheetId="69" r:id="rId12"/>
  </sheets>
  <definedNames>
    <definedName name="Bolagskod" localSheetId="1">#REF!</definedName>
    <definedName name="Bolagskod" localSheetId="7">#REF!</definedName>
    <definedName name="Bolagskod" localSheetId="8">#REF!</definedName>
    <definedName name="Bolagskod" localSheetId="9">#REF!</definedName>
    <definedName name="Bolagskod" localSheetId="10">#REF!</definedName>
    <definedName name="Bolagskod" localSheetId="11">#REF!</definedName>
    <definedName name="Bolagskod">#REF!</definedName>
    <definedName name="Options">Aibel!$O$2:$O$3</definedName>
    <definedName name="_xlnm.Print_Area" localSheetId="0">Aibel!$B$1:$M$92</definedName>
    <definedName name="_xlnm.Print_Area" localSheetId="1">airteam!$B$1:$M$94</definedName>
    <definedName name="_xlnm.Print_Area" localSheetId="2">Bisnode!$B$1:$M$93</definedName>
    <definedName name="_xlnm.Print_Area" localSheetId="3">Diab!$B$1:$M$94</definedName>
    <definedName name="_xlnm.Print_Area" localSheetId="4">HENT!$B$1:$M$93</definedName>
    <definedName name="_xlnm.Print_Area" localSheetId="5">'HL Display'!$B$1:$M$93</definedName>
    <definedName name="_xlnm.Print_Area" localSheetId="6">Kvdbil!$B$1:$M$93</definedName>
    <definedName name="_xlnm.Print_Area" localSheetId="7">Ledil!$A$1:$M$95</definedName>
    <definedName name="_xlnm.Print_Area" localSheetId="8">'Oase Outdoor'!$B$1:$M$94</definedName>
    <definedName name="_xlnm.Print_Area" localSheetId="9">Plantasjen!$B$1:$M$94</definedName>
    <definedName name="_xlnm.Print_Area" localSheetId="10">'Speed Group'!$B$1:$M$95</definedName>
    <definedName name="_xlnm.Print_Area" localSheetId="11">TFS!$B$1:$M$97</definedName>
    <definedName name="VMÅN">#REF!</definedName>
    <definedName name="YES">Aibel!$O$2:$O$3</definedName>
  </definedNames>
  <calcPr calcId="171027"/>
</workbook>
</file>

<file path=xl/calcChain.xml><?xml version="1.0" encoding="utf-8"?>
<calcChain xmlns="http://schemas.openxmlformats.org/spreadsheetml/2006/main">
  <c r="F14" i="69" l="1"/>
  <c r="G14" i="69"/>
  <c r="H14" i="69"/>
  <c r="I14" i="69"/>
  <c r="I16" i="69" s="1"/>
  <c r="J14" i="69"/>
  <c r="K14" i="69"/>
  <c r="L14" i="69"/>
  <c r="M14" i="69"/>
  <c r="M16" i="69" s="1"/>
  <c r="F16" i="69"/>
  <c r="F19" i="69" s="1"/>
  <c r="F22" i="69" s="1"/>
  <c r="F25" i="69" s="1"/>
  <c r="G16" i="69"/>
  <c r="H16" i="69"/>
  <c r="J16" i="69"/>
  <c r="J19" i="69" s="1"/>
  <c r="J22" i="69" s="1"/>
  <c r="J25" i="69" s="1"/>
  <c r="K16" i="69"/>
  <c r="L16" i="69"/>
  <c r="H19" i="69"/>
  <c r="H22" i="69" s="1"/>
  <c r="H25" i="69" s="1"/>
  <c r="L19" i="69"/>
  <c r="L22" i="69" s="1"/>
  <c r="L25" i="69" s="1"/>
  <c r="H30" i="69"/>
  <c r="L30" i="69"/>
  <c r="H41" i="69"/>
  <c r="I41" i="69"/>
  <c r="I48" i="69" s="1"/>
  <c r="J41" i="69"/>
  <c r="K41" i="69"/>
  <c r="L41" i="69"/>
  <c r="M41" i="69"/>
  <c r="M48" i="69" s="1"/>
  <c r="H47" i="69"/>
  <c r="H48" i="69" s="1"/>
  <c r="I47" i="69"/>
  <c r="J47" i="69"/>
  <c r="K47" i="69"/>
  <c r="K48" i="69" s="1"/>
  <c r="L47" i="69"/>
  <c r="L48" i="69" s="1"/>
  <c r="M47" i="69"/>
  <c r="H56" i="69"/>
  <c r="I56" i="69"/>
  <c r="J56" i="69"/>
  <c r="K56" i="69"/>
  <c r="L56" i="69"/>
  <c r="M56" i="69"/>
  <c r="F64" i="69"/>
  <c r="G64" i="69"/>
  <c r="G67" i="69" s="1"/>
  <c r="G69" i="69" s="1"/>
  <c r="H64" i="69"/>
  <c r="I64" i="69"/>
  <c r="I67" i="69" s="1"/>
  <c r="I69" i="69" s="1"/>
  <c r="J64" i="69"/>
  <c r="J67" i="69" s="1"/>
  <c r="J69" i="69" s="1"/>
  <c r="K64" i="69"/>
  <c r="K67" i="69" s="1"/>
  <c r="K69" i="69" s="1"/>
  <c r="L64" i="69"/>
  <c r="M64" i="69"/>
  <c r="M67" i="69" s="1"/>
  <c r="M69" i="69" s="1"/>
  <c r="F67" i="69"/>
  <c r="F69" i="69" s="1"/>
  <c r="H67" i="69"/>
  <c r="L67" i="69"/>
  <c r="H69" i="69"/>
  <c r="L69" i="69"/>
  <c r="F74" i="69"/>
  <c r="G74" i="69"/>
  <c r="H74" i="69"/>
  <c r="I74" i="69"/>
  <c r="J74" i="69"/>
  <c r="K74" i="69"/>
  <c r="L74" i="69"/>
  <c r="M74" i="69"/>
  <c r="H85" i="69"/>
  <c r="L85" i="69"/>
  <c r="F12" i="68"/>
  <c r="G12" i="68"/>
  <c r="G14" i="68" s="1"/>
  <c r="H12" i="68"/>
  <c r="H14" i="68" s="1"/>
  <c r="I12" i="68"/>
  <c r="J12" i="68"/>
  <c r="K12" i="68"/>
  <c r="K14" i="68" s="1"/>
  <c r="L12" i="68"/>
  <c r="L14" i="68" s="1"/>
  <c r="M12" i="68"/>
  <c r="M14" i="68" s="1"/>
  <c r="F14" i="68"/>
  <c r="I14" i="68"/>
  <c r="J14" i="68"/>
  <c r="J17" i="68" s="1"/>
  <c r="J20" i="68" s="1"/>
  <c r="J23" i="68" s="1"/>
  <c r="F17" i="68"/>
  <c r="F20" i="68" s="1"/>
  <c r="F23" i="68" s="1"/>
  <c r="F28" i="68"/>
  <c r="H39" i="68"/>
  <c r="I39" i="68"/>
  <c r="J39" i="68"/>
  <c r="K39" i="68"/>
  <c r="L39" i="68"/>
  <c r="M39" i="68"/>
  <c r="H45" i="68"/>
  <c r="I45" i="68"/>
  <c r="J45" i="68"/>
  <c r="J46" i="68" s="1"/>
  <c r="K45" i="68"/>
  <c r="L45" i="68"/>
  <c r="M45" i="68"/>
  <c r="H46" i="68"/>
  <c r="H54" i="68"/>
  <c r="I54" i="68"/>
  <c r="J54" i="68"/>
  <c r="K54" i="68"/>
  <c r="L54" i="68"/>
  <c r="M54" i="68"/>
  <c r="F62" i="68"/>
  <c r="F65" i="68" s="1"/>
  <c r="F67" i="68" s="1"/>
  <c r="G62" i="68"/>
  <c r="H62" i="68"/>
  <c r="H65" i="68" s="1"/>
  <c r="H67" i="68" s="1"/>
  <c r="I62" i="68"/>
  <c r="I65" i="68" s="1"/>
  <c r="I67" i="68" s="1"/>
  <c r="J62" i="68"/>
  <c r="J65" i="68" s="1"/>
  <c r="J67" i="68" s="1"/>
  <c r="K62" i="68"/>
  <c r="G65" i="68"/>
  <c r="G67" i="68" s="1"/>
  <c r="K65" i="68"/>
  <c r="K67" i="68" s="1"/>
  <c r="F72" i="68"/>
  <c r="F73" i="68" s="1"/>
  <c r="F75" i="68" s="1"/>
  <c r="G72" i="68"/>
  <c r="H72" i="68"/>
  <c r="I72" i="68"/>
  <c r="J72" i="68"/>
  <c r="J73" i="68" s="1"/>
  <c r="J75" i="68" s="1"/>
  <c r="K72" i="68"/>
  <c r="F12" i="75"/>
  <c r="G12" i="75"/>
  <c r="G14" i="75" s="1"/>
  <c r="H12" i="75"/>
  <c r="H14" i="75" s="1"/>
  <c r="I12" i="75"/>
  <c r="I14" i="75" s="1"/>
  <c r="J12" i="75"/>
  <c r="K12" i="75"/>
  <c r="K14" i="75" s="1"/>
  <c r="L12" i="75"/>
  <c r="M12" i="75"/>
  <c r="M14" i="75" s="1"/>
  <c r="F14" i="75"/>
  <c r="J14" i="75"/>
  <c r="J17" i="75" s="1"/>
  <c r="J20" i="75" s="1"/>
  <c r="J23" i="75" s="1"/>
  <c r="L14" i="75"/>
  <c r="L28" i="75" s="1"/>
  <c r="F17" i="75"/>
  <c r="F20" i="75" s="1"/>
  <c r="F23" i="75" s="1"/>
  <c r="F28" i="75"/>
  <c r="H54" i="75"/>
  <c r="I54" i="75"/>
  <c r="J54" i="75"/>
  <c r="K54" i="75"/>
  <c r="L54" i="75"/>
  <c r="M54" i="75"/>
  <c r="F62" i="75"/>
  <c r="F65" i="75" s="1"/>
  <c r="F67" i="75" s="1"/>
  <c r="G62" i="75"/>
  <c r="H62" i="75"/>
  <c r="H65" i="75" s="1"/>
  <c r="H67" i="75" s="1"/>
  <c r="I62" i="75"/>
  <c r="I65" i="75" s="1"/>
  <c r="I67" i="75" s="1"/>
  <c r="J62" i="75"/>
  <c r="J65" i="75" s="1"/>
  <c r="J67" i="75" s="1"/>
  <c r="G65" i="75"/>
  <c r="G67" i="75" s="1"/>
  <c r="F72" i="75"/>
  <c r="G72" i="75"/>
  <c r="H72" i="75"/>
  <c r="I72" i="75"/>
  <c r="J72" i="75"/>
  <c r="F12" i="73"/>
  <c r="F14" i="73" s="1"/>
  <c r="F17" i="73" s="1"/>
  <c r="F20" i="73" s="1"/>
  <c r="F23" i="73" s="1"/>
  <c r="G12" i="73"/>
  <c r="H12" i="73"/>
  <c r="I12" i="73"/>
  <c r="I14" i="73" s="1"/>
  <c r="J12" i="73"/>
  <c r="J14" i="73" s="1"/>
  <c r="J17" i="73" s="1"/>
  <c r="J20" i="73" s="1"/>
  <c r="J23" i="73" s="1"/>
  <c r="K12" i="73"/>
  <c r="K14" i="73" s="1"/>
  <c r="L12" i="73"/>
  <c r="M12" i="73"/>
  <c r="M14" i="73" s="1"/>
  <c r="G14" i="73"/>
  <c r="H14" i="73"/>
  <c r="H28" i="73" s="1"/>
  <c r="L14" i="73"/>
  <c r="L28" i="73" s="1"/>
  <c r="H17" i="73"/>
  <c r="H20" i="73" s="1"/>
  <c r="H23" i="73" s="1"/>
  <c r="F28" i="73"/>
  <c r="H39" i="73"/>
  <c r="I39" i="73"/>
  <c r="J39" i="73"/>
  <c r="K39" i="73"/>
  <c r="K46" i="73" s="1"/>
  <c r="L39" i="73"/>
  <c r="M39" i="73"/>
  <c r="H45" i="73"/>
  <c r="I45" i="73"/>
  <c r="J45" i="73"/>
  <c r="K45" i="73"/>
  <c r="L45" i="73"/>
  <c r="M45" i="73"/>
  <c r="H54" i="73"/>
  <c r="I54" i="73"/>
  <c r="J54" i="73"/>
  <c r="K54" i="73"/>
  <c r="L54" i="73"/>
  <c r="M54" i="73"/>
  <c r="F62" i="73"/>
  <c r="F65" i="73" s="1"/>
  <c r="F67" i="73" s="1"/>
  <c r="G62" i="73"/>
  <c r="H62" i="73"/>
  <c r="I62" i="73"/>
  <c r="J62" i="73"/>
  <c r="J65" i="73" s="1"/>
  <c r="J67" i="73" s="1"/>
  <c r="G65" i="73"/>
  <c r="G67" i="73" s="1"/>
  <c r="H65" i="73"/>
  <c r="H67" i="73" s="1"/>
  <c r="I65" i="73"/>
  <c r="I67" i="73" s="1"/>
  <c r="I73" i="73" s="1"/>
  <c r="I75" i="73" s="1"/>
  <c r="F72" i="73"/>
  <c r="G72" i="73"/>
  <c r="H72" i="73"/>
  <c r="I72" i="73"/>
  <c r="J72" i="73"/>
  <c r="F12" i="65"/>
  <c r="G12" i="65"/>
  <c r="G14" i="65" s="1"/>
  <c r="H12" i="65"/>
  <c r="H14" i="65" s="1"/>
  <c r="I12" i="65"/>
  <c r="I14" i="65" s="1"/>
  <c r="I17" i="65" s="1"/>
  <c r="I20" i="65" s="1"/>
  <c r="I23" i="65" s="1"/>
  <c r="J12" i="65"/>
  <c r="K12" i="65"/>
  <c r="K14" i="65" s="1"/>
  <c r="L12" i="65"/>
  <c r="L14" i="65" s="1"/>
  <c r="M12" i="65"/>
  <c r="M14" i="65" s="1"/>
  <c r="M17" i="65" s="1"/>
  <c r="M20" i="65" s="1"/>
  <c r="F14" i="65"/>
  <c r="J14" i="65"/>
  <c r="M23" i="65"/>
  <c r="M28" i="65"/>
  <c r="M30" i="65"/>
  <c r="H39" i="65"/>
  <c r="I39" i="65"/>
  <c r="J39" i="65"/>
  <c r="J46" i="65" s="1"/>
  <c r="K39" i="65"/>
  <c r="K46" i="65" s="1"/>
  <c r="L39" i="65"/>
  <c r="M39" i="65"/>
  <c r="H45" i="65"/>
  <c r="I45" i="65"/>
  <c r="J45" i="65"/>
  <c r="K45" i="65"/>
  <c r="L45" i="65"/>
  <c r="M45" i="65"/>
  <c r="I46" i="65"/>
  <c r="M46" i="65"/>
  <c r="H54" i="65"/>
  <c r="I54" i="65"/>
  <c r="J54" i="65"/>
  <c r="K54" i="65"/>
  <c r="L54" i="65"/>
  <c r="M54" i="65"/>
  <c r="M56" i="65"/>
  <c r="F62" i="65"/>
  <c r="F65" i="65" s="1"/>
  <c r="F67" i="65" s="1"/>
  <c r="F73" i="65" s="1"/>
  <c r="F75" i="65" s="1"/>
  <c r="G62" i="65"/>
  <c r="G65" i="65" s="1"/>
  <c r="G67" i="65" s="1"/>
  <c r="H62" i="65"/>
  <c r="I62" i="65"/>
  <c r="J62" i="65"/>
  <c r="J65" i="65" s="1"/>
  <c r="J67" i="65" s="1"/>
  <c r="J73" i="65" s="1"/>
  <c r="J75" i="65" s="1"/>
  <c r="K62" i="65"/>
  <c r="K65" i="65" s="1"/>
  <c r="K67" i="65" s="1"/>
  <c r="L62" i="65"/>
  <c r="L65" i="65" s="1"/>
  <c r="L67" i="65" s="1"/>
  <c r="H65" i="65"/>
  <c r="I65" i="65"/>
  <c r="I67" i="65" s="1"/>
  <c r="I73" i="65" s="1"/>
  <c r="I75" i="65" s="1"/>
  <c r="H67" i="65"/>
  <c r="F72" i="65"/>
  <c r="G72" i="65"/>
  <c r="H72" i="65"/>
  <c r="I72" i="65"/>
  <c r="J72" i="65"/>
  <c r="K72" i="65"/>
  <c r="L72" i="65"/>
  <c r="M77" i="65"/>
  <c r="F12" i="59"/>
  <c r="F14" i="59" s="1"/>
  <c r="G12" i="59"/>
  <c r="G14" i="59" s="1"/>
  <c r="H12" i="59"/>
  <c r="I12" i="59"/>
  <c r="J12" i="59"/>
  <c r="J14" i="59" s="1"/>
  <c r="K12" i="59"/>
  <c r="K14" i="59" s="1"/>
  <c r="L12" i="59"/>
  <c r="M12" i="59"/>
  <c r="H14" i="59"/>
  <c r="H17" i="59" s="1"/>
  <c r="H20" i="59" s="1"/>
  <c r="H23" i="59" s="1"/>
  <c r="I14" i="59"/>
  <c r="I17" i="59" s="1"/>
  <c r="I20" i="59" s="1"/>
  <c r="I23" i="59" s="1"/>
  <c r="L14" i="59"/>
  <c r="L17" i="59" s="1"/>
  <c r="L20" i="59" s="1"/>
  <c r="L23" i="59" s="1"/>
  <c r="M14" i="59"/>
  <c r="M17" i="59" s="1"/>
  <c r="M20" i="59" s="1"/>
  <c r="M23" i="59" s="1"/>
  <c r="L28" i="59"/>
  <c r="H39" i="59"/>
  <c r="I39" i="59"/>
  <c r="J39" i="59"/>
  <c r="K39" i="59"/>
  <c r="L39" i="59"/>
  <c r="M39" i="59"/>
  <c r="H45" i="59"/>
  <c r="I45" i="59"/>
  <c r="J45" i="59"/>
  <c r="K45" i="59"/>
  <c r="L45" i="59"/>
  <c r="M45" i="59"/>
  <c r="H54" i="59"/>
  <c r="I54" i="59"/>
  <c r="J54" i="59"/>
  <c r="K54" i="59"/>
  <c r="L54" i="59"/>
  <c r="M54" i="59"/>
  <c r="F62" i="59"/>
  <c r="F65" i="59" s="1"/>
  <c r="F67" i="59" s="1"/>
  <c r="G62" i="59"/>
  <c r="G65" i="59" s="1"/>
  <c r="G67" i="59" s="1"/>
  <c r="H62" i="59"/>
  <c r="H65" i="59" s="1"/>
  <c r="H67" i="59" s="1"/>
  <c r="I62" i="59"/>
  <c r="J62" i="59"/>
  <c r="J65" i="59" s="1"/>
  <c r="J67" i="59" s="1"/>
  <c r="K62" i="59"/>
  <c r="L62" i="59"/>
  <c r="L65" i="59" s="1"/>
  <c r="L67" i="59" s="1"/>
  <c r="M62" i="59"/>
  <c r="I65" i="59"/>
  <c r="I67" i="59" s="1"/>
  <c r="K65" i="59"/>
  <c r="K67" i="59" s="1"/>
  <c r="M65" i="59"/>
  <c r="M67" i="59" s="1"/>
  <c r="F72" i="59"/>
  <c r="F73" i="59" s="1"/>
  <c r="F75" i="59" s="1"/>
  <c r="G72" i="59"/>
  <c r="H72" i="59"/>
  <c r="I72" i="59"/>
  <c r="J72" i="59"/>
  <c r="J73" i="59" s="1"/>
  <c r="J75" i="59" s="1"/>
  <c r="K72" i="59"/>
  <c r="L72" i="59"/>
  <c r="M72" i="59"/>
  <c r="F12" i="56"/>
  <c r="G12" i="56"/>
  <c r="H12" i="56"/>
  <c r="I12" i="56"/>
  <c r="I14" i="56" s="1"/>
  <c r="J12" i="56"/>
  <c r="J14" i="56" s="1"/>
  <c r="K12" i="56"/>
  <c r="K14" i="56" s="1"/>
  <c r="L12" i="56"/>
  <c r="M12" i="56"/>
  <c r="M14" i="56" s="1"/>
  <c r="F14" i="56"/>
  <c r="F28" i="56" s="1"/>
  <c r="G14" i="56"/>
  <c r="H14" i="56"/>
  <c r="H28" i="56" s="1"/>
  <c r="L14" i="56"/>
  <c r="L28" i="56" s="1"/>
  <c r="H17" i="56"/>
  <c r="H20" i="56" s="1"/>
  <c r="H23" i="56" s="1"/>
  <c r="H39" i="56"/>
  <c r="I39" i="56"/>
  <c r="J39" i="56"/>
  <c r="K39" i="56"/>
  <c r="L39" i="56"/>
  <c r="L46" i="56" s="1"/>
  <c r="M39" i="56"/>
  <c r="H45" i="56"/>
  <c r="I45" i="56"/>
  <c r="J45" i="56"/>
  <c r="J46" i="56" s="1"/>
  <c r="K45" i="56"/>
  <c r="L45" i="56"/>
  <c r="M45" i="56"/>
  <c r="H46" i="56"/>
  <c r="H54" i="56"/>
  <c r="I54" i="56"/>
  <c r="J54" i="56"/>
  <c r="K54" i="56"/>
  <c r="L54" i="56"/>
  <c r="M54" i="56"/>
  <c r="F62" i="56"/>
  <c r="G62" i="56"/>
  <c r="H62" i="56"/>
  <c r="H65" i="56" s="1"/>
  <c r="H67" i="56" s="1"/>
  <c r="I62" i="56"/>
  <c r="I65" i="56" s="1"/>
  <c r="I67" i="56" s="1"/>
  <c r="I73" i="56" s="1"/>
  <c r="I75" i="56" s="1"/>
  <c r="F65" i="56"/>
  <c r="F67" i="56" s="1"/>
  <c r="G65" i="56"/>
  <c r="G67" i="56" s="1"/>
  <c r="G73" i="56" s="1"/>
  <c r="G75" i="56" s="1"/>
  <c r="F72" i="56"/>
  <c r="G72" i="56"/>
  <c r="H72" i="56"/>
  <c r="H73" i="56" s="1"/>
  <c r="H75" i="56" s="1"/>
  <c r="I72" i="56"/>
  <c r="F12" i="55"/>
  <c r="G12" i="55"/>
  <c r="G14" i="55" s="1"/>
  <c r="H12" i="55"/>
  <c r="I12" i="55"/>
  <c r="I14" i="55" s="1"/>
  <c r="J12" i="55"/>
  <c r="K12" i="55"/>
  <c r="K14" i="55" s="1"/>
  <c r="L12" i="55"/>
  <c r="M12" i="55"/>
  <c r="M14" i="55" s="1"/>
  <c r="F14" i="55"/>
  <c r="H14" i="55"/>
  <c r="J14" i="55"/>
  <c r="J17" i="55" s="1"/>
  <c r="J20" i="55" s="1"/>
  <c r="J23" i="55" s="1"/>
  <c r="L14" i="55"/>
  <c r="L17" i="55" s="1"/>
  <c r="L20" i="55" s="1"/>
  <c r="L23" i="55" s="1"/>
  <c r="F17" i="55"/>
  <c r="F20" i="55" s="1"/>
  <c r="F23" i="55" s="1"/>
  <c r="H17" i="55"/>
  <c r="H20" i="55" s="1"/>
  <c r="H23" i="55" s="1"/>
  <c r="F28" i="55"/>
  <c r="H28" i="55"/>
  <c r="H39" i="55"/>
  <c r="I39" i="55"/>
  <c r="J39" i="55"/>
  <c r="K39" i="55"/>
  <c r="L39" i="55"/>
  <c r="L46" i="55" s="1"/>
  <c r="M39" i="55"/>
  <c r="H45" i="55"/>
  <c r="I45" i="55"/>
  <c r="J45" i="55"/>
  <c r="J46" i="55" s="1"/>
  <c r="K45" i="55"/>
  <c r="L45" i="55"/>
  <c r="M45" i="55"/>
  <c r="H46" i="55"/>
  <c r="I46" i="55"/>
  <c r="H54" i="55"/>
  <c r="I54" i="55"/>
  <c r="J54" i="55"/>
  <c r="K54" i="55"/>
  <c r="L54" i="55"/>
  <c r="M54" i="55"/>
  <c r="F62" i="55"/>
  <c r="F65" i="55" s="1"/>
  <c r="F67" i="55" s="1"/>
  <c r="G62" i="55"/>
  <c r="H62" i="55"/>
  <c r="H65" i="55" s="1"/>
  <c r="H67" i="55" s="1"/>
  <c r="I62" i="55"/>
  <c r="G65" i="55"/>
  <c r="G67" i="55" s="1"/>
  <c r="I65" i="55"/>
  <c r="I67" i="55" s="1"/>
  <c r="F72" i="55"/>
  <c r="G72" i="55"/>
  <c r="H72" i="55"/>
  <c r="I72" i="55"/>
  <c r="F75" i="55"/>
  <c r="G75" i="55"/>
  <c r="H75" i="55"/>
  <c r="I75" i="55"/>
  <c r="F12" i="51"/>
  <c r="F14" i="51" s="1"/>
  <c r="F17" i="51" s="1"/>
  <c r="F20" i="51" s="1"/>
  <c r="G12" i="51"/>
  <c r="H12" i="51"/>
  <c r="H14" i="51" s="1"/>
  <c r="I12" i="51"/>
  <c r="I14" i="51" s="1"/>
  <c r="I17" i="51" s="1"/>
  <c r="I20" i="51" s="1"/>
  <c r="I23" i="51" s="1"/>
  <c r="J12" i="51"/>
  <c r="J14" i="51" s="1"/>
  <c r="J17" i="51" s="1"/>
  <c r="J20" i="51" s="1"/>
  <c r="J23" i="51" s="1"/>
  <c r="K12" i="51"/>
  <c r="L12" i="51"/>
  <c r="L14" i="51" s="1"/>
  <c r="M12" i="51"/>
  <c r="M14" i="51" s="1"/>
  <c r="M17" i="51" s="1"/>
  <c r="M20" i="51" s="1"/>
  <c r="M23" i="51" s="1"/>
  <c r="G14" i="51"/>
  <c r="G17" i="51" s="1"/>
  <c r="G20" i="51" s="1"/>
  <c r="G23" i="51" s="1"/>
  <c r="K14" i="51"/>
  <c r="K17" i="51" s="1"/>
  <c r="K20" i="51" s="1"/>
  <c r="K23" i="51" s="1"/>
  <c r="F23" i="51"/>
  <c r="H39" i="51"/>
  <c r="I39" i="51"/>
  <c r="J39" i="51"/>
  <c r="K39" i="51"/>
  <c r="L39" i="51"/>
  <c r="M39" i="51"/>
  <c r="H45" i="51"/>
  <c r="I45" i="51"/>
  <c r="I46" i="51" s="1"/>
  <c r="J45" i="51"/>
  <c r="K45" i="51"/>
  <c r="L45" i="51"/>
  <c r="M45" i="51"/>
  <c r="L46" i="51"/>
  <c r="H54" i="51"/>
  <c r="I54" i="51"/>
  <c r="J54" i="51"/>
  <c r="K54" i="51"/>
  <c r="L54" i="51"/>
  <c r="M54" i="51"/>
  <c r="F62" i="51"/>
  <c r="F65" i="51" s="1"/>
  <c r="F67" i="51" s="1"/>
  <c r="G62" i="51"/>
  <c r="H62" i="51"/>
  <c r="I62" i="51"/>
  <c r="I65" i="51" s="1"/>
  <c r="I67" i="51" s="1"/>
  <c r="J62" i="51"/>
  <c r="J65" i="51" s="1"/>
  <c r="J67" i="51" s="1"/>
  <c r="K62" i="51"/>
  <c r="K65" i="51" s="1"/>
  <c r="K67" i="51" s="1"/>
  <c r="L62" i="51"/>
  <c r="M62" i="51"/>
  <c r="M65" i="51" s="1"/>
  <c r="M67" i="51" s="1"/>
  <c r="G65" i="51"/>
  <c r="G67" i="51" s="1"/>
  <c r="H65" i="51"/>
  <c r="H67" i="51" s="1"/>
  <c r="L65" i="51"/>
  <c r="L67" i="51" s="1"/>
  <c r="F72" i="51"/>
  <c r="G72" i="51"/>
  <c r="H72" i="51"/>
  <c r="I72" i="51"/>
  <c r="J72" i="51"/>
  <c r="K72" i="51"/>
  <c r="L72" i="51"/>
  <c r="M72" i="51"/>
  <c r="F12" i="49"/>
  <c r="F14" i="49" s="1"/>
  <c r="F28" i="49" s="1"/>
  <c r="G12" i="49"/>
  <c r="G14" i="49" s="1"/>
  <c r="H12" i="49"/>
  <c r="H14" i="49" s="1"/>
  <c r="I12" i="49"/>
  <c r="J12" i="49"/>
  <c r="J14" i="49" s="1"/>
  <c r="J28" i="49" s="1"/>
  <c r="K12" i="49"/>
  <c r="K14" i="49" s="1"/>
  <c r="L12" i="49"/>
  <c r="L14" i="49" s="1"/>
  <c r="M12" i="49"/>
  <c r="I14" i="49"/>
  <c r="I17" i="49" s="1"/>
  <c r="I20" i="49" s="1"/>
  <c r="I23" i="49" s="1"/>
  <c r="M14" i="49"/>
  <c r="M17" i="49" s="1"/>
  <c r="M20" i="49" s="1"/>
  <c r="M23" i="49" s="1"/>
  <c r="M30" i="49"/>
  <c r="H39" i="49"/>
  <c r="I39" i="49"/>
  <c r="J39" i="49"/>
  <c r="K39" i="49"/>
  <c r="L39" i="49"/>
  <c r="M39" i="49"/>
  <c r="K42" i="49"/>
  <c r="K45" i="49" s="1"/>
  <c r="L42" i="49"/>
  <c r="H45" i="49"/>
  <c r="I45" i="49"/>
  <c r="I46" i="49" s="1"/>
  <c r="J45" i="49"/>
  <c r="J46" i="49" s="1"/>
  <c r="M45" i="49"/>
  <c r="H46" i="49"/>
  <c r="L46" i="49"/>
  <c r="H54" i="49"/>
  <c r="I54" i="49"/>
  <c r="J54" i="49"/>
  <c r="K54" i="49"/>
  <c r="L54" i="49"/>
  <c r="M54" i="49"/>
  <c r="M56" i="49"/>
  <c r="F62" i="49"/>
  <c r="F65" i="49" s="1"/>
  <c r="F67" i="49" s="1"/>
  <c r="G62" i="49"/>
  <c r="G65" i="49" s="1"/>
  <c r="G67" i="49" s="1"/>
  <c r="H62" i="49"/>
  <c r="I62" i="49"/>
  <c r="I65" i="49" s="1"/>
  <c r="I67" i="49" s="1"/>
  <c r="H65" i="49"/>
  <c r="H67" i="49" s="1"/>
  <c r="F72" i="49"/>
  <c r="G72" i="49"/>
  <c r="H72" i="49"/>
  <c r="I72" i="49"/>
  <c r="M77" i="49"/>
  <c r="H30" i="72"/>
  <c r="F12" i="72"/>
  <c r="F14" i="72" s="1"/>
  <c r="G12" i="72"/>
  <c r="H12" i="72"/>
  <c r="H14" i="72" s="1"/>
  <c r="I12" i="72"/>
  <c r="J12" i="72"/>
  <c r="J14" i="72" s="1"/>
  <c r="K12" i="72"/>
  <c r="L12" i="72"/>
  <c r="L14" i="72" s="1"/>
  <c r="G14" i="72"/>
  <c r="G28" i="72" s="1"/>
  <c r="I14" i="72"/>
  <c r="I17" i="72" s="1"/>
  <c r="I20" i="72" s="1"/>
  <c r="I23" i="72" s="1"/>
  <c r="K14" i="72"/>
  <c r="K28" i="72" s="1"/>
  <c r="H39" i="72"/>
  <c r="H46" i="72" s="1"/>
  <c r="I39" i="72"/>
  <c r="J39" i="72"/>
  <c r="J46" i="72" s="1"/>
  <c r="K39" i="72"/>
  <c r="L39" i="72"/>
  <c r="L46" i="72" s="1"/>
  <c r="H45" i="72"/>
  <c r="I45" i="72"/>
  <c r="I46" i="72" s="1"/>
  <c r="J45" i="72"/>
  <c r="K45" i="72"/>
  <c r="K46" i="72" s="1"/>
  <c r="L45" i="72"/>
  <c r="H54" i="72"/>
  <c r="I54" i="72"/>
  <c r="J54" i="72"/>
  <c r="K54" i="72"/>
  <c r="L54" i="72"/>
  <c r="F62" i="72"/>
  <c r="F65" i="72" s="1"/>
  <c r="F67" i="72" s="1"/>
  <c r="G62" i="72"/>
  <c r="H62" i="72"/>
  <c r="H65" i="72" s="1"/>
  <c r="H67" i="72" s="1"/>
  <c r="I62" i="72"/>
  <c r="J62" i="72"/>
  <c r="J65" i="72" s="1"/>
  <c r="J67" i="72" s="1"/>
  <c r="J73" i="72" s="1"/>
  <c r="J75" i="72" s="1"/>
  <c r="G65" i="72"/>
  <c r="G67" i="72" s="1"/>
  <c r="I65" i="72"/>
  <c r="I67" i="72" s="1"/>
  <c r="F72" i="72"/>
  <c r="G72" i="72"/>
  <c r="H72" i="72"/>
  <c r="I72" i="72"/>
  <c r="J72" i="72"/>
  <c r="F56" i="63"/>
  <c r="F57" i="63"/>
  <c r="F12" i="63"/>
  <c r="F14" i="63" s="1"/>
  <c r="G12" i="63"/>
  <c r="G14" i="63" s="1"/>
  <c r="H12" i="63"/>
  <c r="H14" i="63" s="1"/>
  <c r="H28" i="63" s="1"/>
  <c r="I12" i="63"/>
  <c r="I14" i="63" s="1"/>
  <c r="J12" i="63"/>
  <c r="J14" i="63" s="1"/>
  <c r="K12" i="63"/>
  <c r="K14" i="63" s="1"/>
  <c r="L12" i="63"/>
  <c r="M12" i="63"/>
  <c r="M14" i="63" s="1"/>
  <c r="L14" i="63"/>
  <c r="L28" i="63" s="1"/>
  <c r="H39" i="63"/>
  <c r="I39" i="63"/>
  <c r="J39" i="63"/>
  <c r="K39" i="63"/>
  <c r="L39" i="63"/>
  <c r="M39" i="63"/>
  <c r="H45" i="63"/>
  <c r="I45" i="63"/>
  <c r="J45" i="63"/>
  <c r="K45" i="63"/>
  <c r="L45" i="63"/>
  <c r="M45" i="63"/>
  <c r="H54" i="63"/>
  <c r="I54" i="63"/>
  <c r="J54" i="63"/>
  <c r="K54" i="63"/>
  <c r="L54" i="63"/>
  <c r="M54" i="63"/>
  <c r="F62" i="63"/>
  <c r="F65" i="63" s="1"/>
  <c r="F67" i="63" s="1"/>
  <c r="G62" i="63"/>
  <c r="H62" i="63"/>
  <c r="H65" i="63" s="1"/>
  <c r="H67" i="63" s="1"/>
  <c r="I62" i="63"/>
  <c r="I65" i="63" s="1"/>
  <c r="I67" i="63" s="1"/>
  <c r="G65" i="63"/>
  <c r="G67" i="63" s="1"/>
  <c r="F72" i="63"/>
  <c r="G72" i="63"/>
  <c r="H72" i="63"/>
  <c r="I72" i="63"/>
  <c r="F75" i="69" l="1"/>
  <c r="F77" i="69" s="1"/>
  <c r="M75" i="69"/>
  <c r="M77" i="69" s="1"/>
  <c r="I75" i="69"/>
  <c r="I77" i="69" s="1"/>
  <c r="J75" i="69"/>
  <c r="J77" i="69" s="1"/>
  <c r="H75" i="69"/>
  <c r="H77" i="69" s="1"/>
  <c r="K75" i="69"/>
  <c r="K77" i="69" s="1"/>
  <c r="G75" i="69"/>
  <c r="G77" i="69" s="1"/>
  <c r="F30" i="69"/>
  <c r="F85" i="69" s="1"/>
  <c r="L75" i="69"/>
  <c r="L77" i="69" s="1"/>
  <c r="J30" i="69"/>
  <c r="J85" i="69" s="1"/>
  <c r="L46" i="68"/>
  <c r="K73" i="68"/>
  <c r="K75" i="68" s="1"/>
  <c r="G73" i="68"/>
  <c r="G75" i="68" s="1"/>
  <c r="L28" i="68"/>
  <c r="L17" i="68"/>
  <c r="L20" i="68" s="1"/>
  <c r="L23" i="68" s="1"/>
  <c r="H17" i="68"/>
  <c r="H20" i="68" s="1"/>
  <c r="H23" i="68" s="1"/>
  <c r="H28" i="68"/>
  <c r="J28" i="68"/>
  <c r="I73" i="68"/>
  <c r="I75" i="68" s="1"/>
  <c r="M46" i="68"/>
  <c r="I46" i="68"/>
  <c r="H73" i="68"/>
  <c r="H75" i="68" s="1"/>
  <c r="H28" i="75"/>
  <c r="H17" i="75"/>
  <c r="H20" i="75" s="1"/>
  <c r="H23" i="75" s="1"/>
  <c r="H73" i="75"/>
  <c r="H75" i="75" s="1"/>
  <c r="L17" i="75"/>
  <c r="L20" i="75" s="1"/>
  <c r="L23" i="75" s="1"/>
  <c r="G73" i="75"/>
  <c r="G75" i="75" s="1"/>
  <c r="J73" i="75"/>
  <c r="J75" i="75" s="1"/>
  <c r="F73" i="75"/>
  <c r="F75" i="75" s="1"/>
  <c r="J28" i="75"/>
  <c r="I73" i="75"/>
  <c r="I75" i="75" s="1"/>
  <c r="H73" i="73"/>
  <c r="H75" i="73" s="1"/>
  <c r="J73" i="73"/>
  <c r="J75" i="73" s="1"/>
  <c r="F73" i="73"/>
  <c r="F75" i="73" s="1"/>
  <c r="G73" i="73"/>
  <c r="G75" i="73" s="1"/>
  <c r="L46" i="73"/>
  <c r="H46" i="73"/>
  <c r="J46" i="73"/>
  <c r="L17" i="73"/>
  <c r="L20" i="73" s="1"/>
  <c r="L23" i="73" s="1"/>
  <c r="I28" i="65"/>
  <c r="K28" i="65"/>
  <c r="K17" i="65"/>
  <c r="K20" i="65" s="1"/>
  <c r="K23" i="65" s="1"/>
  <c r="G17" i="65"/>
  <c r="G20" i="65" s="1"/>
  <c r="G23" i="65" s="1"/>
  <c r="G28" i="65"/>
  <c r="G73" i="65"/>
  <c r="G75" i="65" s="1"/>
  <c r="K73" i="65"/>
  <c r="K75" i="65" s="1"/>
  <c r="L73" i="65"/>
  <c r="L75" i="65" s="1"/>
  <c r="H73" i="65"/>
  <c r="H75" i="65" s="1"/>
  <c r="G73" i="59"/>
  <c r="G75" i="59" s="1"/>
  <c r="L46" i="59"/>
  <c r="H46" i="59"/>
  <c r="H28" i="59"/>
  <c r="J17" i="59"/>
  <c r="J20" i="59" s="1"/>
  <c r="J23" i="59" s="1"/>
  <c r="J28" i="59"/>
  <c r="F28" i="59"/>
  <c r="F17" i="59"/>
  <c r="F20" i="59" s="1"/>
  <c r="F23" i="59" s="1"/>
  <c r="K73" i="59"/>
  <c r="K75" i="59" s="1"/>
  <c r="I73" i="59"/>
  <c r="I75" i="59" s="1"/>
  <c r="J46" i="59"/>
  <c r="L73" i="59"/>
  <c r="L75" i="59" s="1"/>
  <c r="H73" i="59"/>
  <c r="H75" i="59" s="1"/>
  <c r="M46" i="59"/>
  <c r="I46" i="59"/>
  <c r="M73" i="59"/>
  <c r="M75" i="59" s="1"/>
  <c r="K46" i="56"/>
  <c r="L17" i="56"/>
  <c r="L20" i="56" s="1"/>
  <c r="L23" i="56" s="1"/>
  <c r="J28" i="56"/>
  <c r="J17" i="56"/>
  <c r="J20" i="56" s="1"/>
  <c r="J23" i="56" s="1"/>
  <c r="F17" i="56"/>
  <c r="F20" i="56" s="1"/>
  <c r="F23" i="56" s="1"/>
  <c r="L28" i="55"/>
  <c r="M46" i="55"/>
  <c r="J28" i="55"/>
  <c r="M46" i="51"/>
  <c r="I73" i="51"/>
  <c r="I75" i="51" s="1"/>
  <c r="H73" i="51"/>
  <c r="H75" i="51" s="1"/>
  <c r="H46" i="51"/>
  <c r="J46" i="51"/>
  <c r="K73" i="51"/>
  <c r="K75" i="51" s="1"/>
  <c r="J73" i="51"/>
  <c r="J75" i="51" s="1"/>
  <c r="F73" i="51"/>
  <c r="F75" i="51" s="1"/>
  <c r="L28" i="51"/>
  <c r="L17" i="51"/>
  <c r="L20" i="51" s="1"/>
  <c r="L23" i="51" s="1"/>
  <c r="H28" i="51"/>
  <c r="H17" i="51"/>
  <c r="H20" i="51" s="1"/>
  <c r="H23" i="51" s="1"/>
  <c r="G28" i="51"/>
  <c r="M73" i="51"/>
  <c r="M75" i="51" s="1"/>
  <c r="K46" i="51"/>
  <c r="L73" i="51"/>
  <c r="L75" i="51" s="1"/>
  <c r="G73" i="51"/>
  <c r="G75" i="51" s="1"/>
  <c r="K28" i="51"/>
  <c r="K46" i="49"/>
  <c r="M28" i="49"/>
  <c r="M46" i="49"/>
  <c r="I28" i="49"/>
  <c r="G73" i="49"/>
  <c r="G75" i="49" s="1"/>
  <c r="H73" i="49"/>
  <c r="H75" i="49" s="1"/>
  <c r="F73" i="49"/>
  <c r="F75" i="49" s="1"/>
  <c r="I73" i="49"/>
  <c r="I75" i="49" s="1"/>
  <c r="I28" i="72"/>
  <c r="I73" i="72"/>
  <c r="I75" i="72" s="1"/>
  <c r="J17" i="72"/>
  <c r="J20" i="72" s="1"/>
  <c r="J23" i="72" s="1"/>
  <c r="J28" i="72"/>
  <c r="F17" i="72"/>
  <c r="F20" i="72" s="1"/>
  <c r="F23" i="72" s="1"/>
  <c r="F28" i="72"/>
  <c r="F73" i="72"/>
  <c r="F75" i="72" s="1"/>
  <c r="G73" i="72"/>
  <c r="G75" i="72" s="1"/>
  <c r="K46" i="63"/>
  <c r="L46" i="63"/>
  <c r="H46" i="63"/>
  <c r="F73" i="63"/>
  <c r="F75" i="63" s="1"/>
  <c r="J46" i="63"/>
  <c r="H73" i="63"/>
  <c r="H75" i="63" s="1"/>
  <c r="K17" i="63"/>
  <c r="K20" i="63" s="1"/>
  <c r="K23" i="63" s="1"/>
  <c r="K28" i="63"/>
  <c r="G17" i="63"/>
  <c r="G20" i="63" s="1"/>
  <c r="G23" i="63" s="1"/>
  <c r="G28" i="63"/>
  <c r="G73" i="63"/>
  <c r="G75" i="63" s="1"/>
  <c r="M46" i="63"/>
  <c r="I46" i="63"/>
  <c r="I73" i="63"/>
  <c r="I75" i="63" s="1"/>
  <c r="H30" i="63"/>
  <c r="H77" i="63"/>
  <c r="H56" i="63"/>
  <c r="F30" i="49"/>
  <c r="F77" i="49"/>
  <c r="F56" i="49"/>
  <c r="J17" i="63"/>
  <c r="J20" i="63" s="1"/>
  <c r="J23" i="63" s="1"/>
  <c r="J28" i="63"/>
  <c r="F17" i="63"/>
  <c r="F20" i="63" s="1"/>
  <c r="F23" i="63" s="1"/>
  <c r="F28" i="63"/>
  <c r="H73" i="72"/>
  <c r="H75" i="72" s="1"/>
  <c r="L17" i="49"/>
  <c r="L20" i="49" s="1"/>
  <c r="L23" i="49" s="1"/>
  <c r="L28" i="49"/>
  <c r="H17" i="49"/>
  <c r="H20" i="49" s="1"/>
  <c r="H23" i="49" s="1"/>
  <c r="H28" i="49"/>
  <c r="M28" i="63"/>
  <c r="M17" i="63"/>
  <c r="M20" i="63" s="1"/>
  <c r="M23" i="63" s="1"/>
  <c r="I28" i="63"/>
  <c r="I17" i="63"/>
  <c r="I20" i="63" s="1"/>
  <c r="I23" i="63" s="1"/>
  <c r="L28" i="72"/>
  <c r="L17" i="72"/>
  <c r="L20" i="72" s="1"/>
  <c r="L23" i="72" s="1"/>
  <c r="H28" i="72"/>
  <c r="H17" i="72"/>
  <c r="H20" i="72" s="1"/>
  <c r="H23" i="72" s="1"/>
  <c r="K28" i="49"/>
  <c r="K17" i="49"/>
  <c r="K20" i="49" s="1"/>
  <c r="K23" i="49" s="1"/>
  <c r="G17" i="49"/>
  <c r="G20" i="49" s="1"/>
  <c r="G23" i="49" s="1"/>
  <c r="G28" i="49"/>
  <c r="F31" i="63"/>
  <c r="F30" i="63"/>
  <c r="L17" i="63"/>
  <c r="L20" i="63" s="1"/>
  <c r="L23" i="63" s="1"/>
  <c r="H17" i="63"/>
  <c r="H20" i="63" s="1"/>
  <c r="H23" i="63" s="1"/>
  <c r="H56" i="72"/>
  <c r="J17" i="49"/>
  <c r="J20" i="49" s="1"/>
  <c r="J23" i="49" s="1"/>
  <c r="F17" i="49"/>
  <c r="F20" i="49" s="1"/>
  <c r="F23" i="49" s="1"/>
  <c r="K17" i="55"/>
  <c r="K20" i="55" s="1"/>
  <c r="K23" i="55" s="1"/>
  <c r="K28" i="55"/>
  <c r="G17" i="55"/>
  <c r="G20" i="55" s="1"/>
  <c r="G23" i="55" s="1"/>
  <c r="G28" i="55"/>
  <c r="K46" i="59"/>
  <c r="K17" i="59"/>
  <c r="K20" i="59" s="1"/>
  <c r="K23" i="59" s="1"/>
  <c r="K28" i="59"/>
  <c r="G17" i="59"/>
  <c r="G20" i="59" s="1"/>
  <c r="G23" i="59" s="1"/>
  <c r="G28" i="59"/>
  <c r="M17" i="73"/>
  <c r="M20" i="73" s="1"/>
  <c r="M23" i="73" s="1"/>
  <c r="M28" i="73"/>
  <c r="I17" i="73"/>
  <c r="I20" i="73" s="1"/>
  <c r="I23" i="73" s="1"/>
  <c r="I28" i="73"/>
  <c r="G30" i="69"/>
  <c r="G85" i="69" s="1"/>
  <c r="G19" i="69"/>
  <c r="G22" i="69" s="1"/>
  <c r="G25" i="69" s="1"/>
  <c r="M19" i="69"/>
  <c r="M22" i="69" s="1"/>
  <c r="M25" i="69" s="1"/>
  <c r="M30" i="69"/>
  <c r="M85" i="69" s="1"/>
  <c r="I19" i="69"/>
  <c r="I22" i="69" s="1"/>
  <c r="I25" i="69" s="1"/>
  <c r="I30" i="69"/>
  <c r="I85" i="69" s="1"/>
  <c r="K17" i="75"/>
  <c r="K20" i="75" s="1"/>
  <c r="K23" i="75" s="1"/>
  <c r="K28" i="75"/>
  <c r="G17" i="75"/>
  <c r="G20" i="75" s="1"/>
  <c r="G23" i="75" s="1"/>
  <c r="G28" i="75"/>
  <c r="F78" i="63"/>
  <c r="F77" i="63"/>
  <c r="H77" i="72"/>
  <c r="K17" i="72"/>
  <c r="K20" i="72" s="1"/>
  <c r="K23" i="72" s="1"/>
  <c r="G17" i="72"/>
  <c r="G20" i="72" s="1"/>
  <c r="G23" i="72" s="1"/>
  <c r="J28" i="51"/>
  <c r="F28" i="51"/>
  <c r="K46" i="55"/>
  <c r="I28" i="55"/>
  <c r="I17" i="55"/>
  <c r="I20" i="55" s="1"/>
  <c r="I23" i="55" s="1"/>
  <c r="F73" i="56"/>
  <c r="F75" i="56" s="1"/>
  <c r="M46" i="56"/>
  <c r="I46" i="56"/>
  <c r="K28" i="56"/>
  <c r="K17" i="56"/>
  <c r="K20" i="56" s="1"/>
  <c r="K23" i="56" s="1"/>
  <c r="M28" i="51"/>
  <c r="I28" i="51"/>
  <c r="M28" i="55"/>
  <c r="M17" i="55"/>
  <c r="M20" i="55" s="1"/>
  <c r="M23" i="55" s="1"/>
  <c r="G28" i="56"/>
  <c r="G17" i="56"/>
  <c r="G20" i="56" s="1"/>
  <c r="G23" i="56" s="1"/>
  <c r="M17" i="56"/>
  <c r="M20" i="56" s="1"/>
  <c r="M23" i="56" s="1"/>
  <c r="M28" i="56"/>
  <c r="I17" i="56"/>
  <c r="I20" i="56" s="1"/>
  <c r="I23" i="56" s="1"/>
  <c r="I28" i="56"/>
  <c r="J28" i="65"/>
  <c r="J17" i="65"/>
  <c r="J20" i="65" s="1"/>
  <c r="J23" i="65" s="1"/>
  <c r="L46" i="65"/>
  <c r="H46" i="65"/>
  <c r="M46" i="73"/>
  <c r="I46" i="73"/>
  <c r="J28" i="73"/>
  <c r="G28" i="73"/>
  <c r="G17" i="73"/>
  <c r="G20" i="73" s="1"/>
  <c r="G23" i="73" s="1"/>
  <c r="F28" i="65"/>
  <c r="F17" i="65"/>
  <c r="F20" i="65" s="1"/>
  <c r="F23" i="65" s="1"/>
  <c r="L17" i="65"/>
  <c r="L20" i="65" s="1"/>
  <c r="L23" i="65" s="1"/>
  <c r="L28" i="65"/>
  <c r="H17" i="65"/>
  <c r="H20" i="65" s="1"/>
  <c r="H23" i="65" s="1"/>
  <c r="H28" i="65"/>
  <c r="K17" i="68"/>
  <c r="K20" i="68" s="1"/>
  <c r="K23" i="68" s="1"/>
  <c r="K28" i="68"/>
  <c r="G17" i="68"/>
  <c r="G20" i="68" s="1"/>
  <c r="G23" i="68" s="1"/>
  <c r="G28" i="68"/>
  <c r="M28" i="59"/>
  <c r="I28" i="59"/>
  <c r="K28" i="73"/>
  <c r="K17" i="73"/>
  <c r="K20" i="73" s="1"/>
  <c r="K23" i="73" s="1"/>
  <c r="I28" i="75"/>
  <c r="I17" i="75"/>
  <c r="I20" i="75" s="1"/>
  <c r="I23" i="75" s="1"/>
  <c r="I28" i="68"/>
  <c r="I17" i="68"/>
  <c r="I20" i="68" s="1"/>
  <c r="I23" i="68" s="1"/>
  <c r="K30" i="69"/>
  <c r="K85" i="69" s="1"/>
  <c r="K19" i="69"/>
  <c r="K22" i="69" s="1"/>
  <c r="K25" i="69" s="1"/>
  <c r="M28" i="75"/>
  <c r="M17" i="75"/>
  <c r="M20" i="75" s="1"/>
  <c r="M23" i="75" s="1"/>
  <c r="M28" i="68"/>
  <c r="M17" i="68"/>
  <c r="M20" i="68" s="1"/>
  <c r="M23" i="68" s="1"/>
  <c r="K46" i="68"/>
  <c r="J48" i="69"/>
  <c r="H30" i="73" l="1"/>
  <c r="H77" i="73"/>
  <c r="H56" i="73"/>
  <c r="H56" i="68"/>
  <c r="H77" i="68"/>
  <c r="H30" i="68"/>
  <c r="F56" i="56"/>
  <c r="F77" i="56"/>
  <c r="F30" i="56"/>
  <c r="F78" i="55"/>
  <c r="F31" i="55"/>
  <c r="F57" i="55"/>
  <c r="I30" i="51"/>
  <c r="I77" i="51"/>
  <c r="I56" i="51"/>
  <c r="I79" i="69"/>
  <c r="I32" i="69"/>
  <c r="I58" i="69"/>
  <c r="H31" i="73"/>
  <c r="H78" i="73"/>
  <c r="H57" i="73"/>
  <c r="H33" i="69"/>
  <c r="H59" i="69"/>
  <c r="H80" i="69"/>
  <c r="G31" i="56"/>
  <c r="G57" i="56"/>
  <c r="G78" i="56"/>
  <c r="H56" i="51"/>
  <c r="H77" i="51"/>
  <c r="H30" i="51"/>
  <c r="H56" i="59"/>
  <c r="H77" i="59"/>
  <c r="H30" i="59"/>
  <c r="H32" i="69"/>
  <c r="H58" i="69"/>
  <c r="H79" i="69"/>
  <c r="F31" i="49"/>
  <c r="F78" i="49"/>
  <c r="F57" i="49"/>
  <c r="F77" i="59"/>
  <c r="F30" i="59"/>
  <c r="F56" i="59"/>
  <c r="F77" i="68"/>
  <c r="F30" i="68"/>
  <c r="F56" i="68"/>
  <c r="F78" i="51"/>
  <c r="F31" i="51"/>
  <c r="F57" i="51"/>
  <c r="F78" i="73"/>
  <c r="F57" i="73"/>
  <c r="F31" i="73"/>
  <c r="I77" i="63"/>
  <c r="I56" i="63"/>
  <c r="I30" i="63"/>
  <c r="I56" i="72"/>
  <c r="I30" i="72"/>
  <c r="I77" i="72"/>
  <c r="I77" i="65"/>
  <c r="I56" i="65"/>
  <c r="I30" i="65"/>
  <c r="H57" i="49"/>
  <c r="H31" i="49"/>
  <c r="H78" i="49"/>
  <c r="H78" i="56"/>
  <c r="H31" i="56"/>
  <c r="H57" i="56"/>
  <c r="H57" i="59"/>
  <c r="H78" i="59"/>
  <c r="H31" i="59"/>
  <c r="G57" i="63"/>
  <c r="G31" i="63"/>
  <c r="G78" i="63"/>
  <c r="G31" i="65"/>
  <c r="G78" i="65"/>
  <c r="G57" i="65"/>
  <c r="G33" i="69"/>
  <c r="G59" i="69"/>
  <c r="G80" i="69"/>
  <c r="F31" i="65"/>
  <c r="F78" i="65"/>
  <c r="F57" i="65"/>
  <c r="I30" i="59"/>
  <c r="I56" i="59"/>
  <c r="I77" i="59"/>
  <c r="H57" i="51"/>
  <c r="H78" i="51"/>
  <c r="H31" i="51"/>
  <c r="G57" i="59"/>
  <c r="G78" i="59"/>
  <c r="G31" i="59"/>
  <c r="G57" i="68"/>
  <c r="G78" i="68"/>
  <c r="G31" i="68"/>
  <c r="H77" i="56"/>
  <c r="H30" i="56"/>
  <c r="H56" i="56"/>
  <c r="H56" i="65"/>
  <c r="H30" i="65"/>
  <c r="H77" i="65"/>
  <c r="F56" i="72"/>
  <c r="F30" i="72"/>
  <c r="F77" i="72"/>
  <c r="F77" i="55"/>
  <c r="F30" i="55"/>
  <c r="F56" i="55"/>
  <c r="F30" i="65"/>
  <c r="F77" i="65"/>
  <c r="F56" i="65"/>
  <c r="F58" i="69"/>
  <c r="F79" i="69"/>
  <c r="F32" i="69"/>
  <c r="F57" i="56"/>
  <c r="F78" i="56"/>
  <c r="F31" i="56"/>
  <c r="F31" i="75"/>
  <c r="F57" i="75"/>
  <c r="F78" i="75"/>
  <c r="I56" i="56"/>
  <c r="I77" i="56"/>
  <c r="I30" i="56"/>
  <c r="I30" i="55"/>
  <c r="I56" i="55"/>
  <c r="I77" i="55"/>
  <c r="I30" i="75"/>
  <c r="I56" i="75"/>
  <c r="I77" i="75"/>
  <c r="H31" i="72"/>
  <c r="H78" i="72"/>
  <c r="H57" i="72"/>
  <c r="H57" i="65"/>
  <c r="H31" i="65"/>
  <c r="H78" i="65"/>
  <c r="H57" i="75"/>
  <c r="H78" i="75"/>
  <c r="H31" i="75"/>
  <c r="G78" i="72"/>
  <c r="G31" i="72"/>
  <c r="G57" i="72"/>
  <c r="G57" i="55"/>
  <c r="G78" i="55"/>
  <c r="G31" i="55"/>
  <c r="G31" i="73"/>
  <c r="G78" i="73"/>
  <c r="G57" i="73"/>
  <c r="H56" i="49"/>
  <c r="H30" i="49"/>
  <c r="H77" i="49"/>
  <c r="F30" i="75"/>
  <c r="F56" i="75"/>
  <c r="F77" i="75"/>
  <c r="F59" i="69"/>
  <c r="F80" i="69"/>
  <c r="F33" i="69"/>
  <c r="H56" i="55"/>
  <c r="H77" i="55"/>
  <c r="H30" i="55"/>
  <c r="H77" i="75"/>
  <c r="H56" i="75"/>
  <c r="H30" i="75"/>
  <c r="F57" i="72"/>
  <c r="F78" i="72"/>
  <c r="F31" i="72"/>
  <c r="F77" i="51"/>
  <c r="F30" i="51"/>
  <c r="F56" i="51"/>
  <c r="F77" i="73"/>
  <c r="F56" i="73"/>
  <c r="F30" i="73"/>
  <c r="F78" i="59"/>
  <c r="F31" i="59"/>
  <c r="F57" i="59"/>
  <c r="F78" i="68"/>
  <c r="F31" i="68"/>
  <c r="F57" i="68"/>
  <c r="I77" i="49"/>
  <c r="I56" i="49"/>
  <c r="I30" i="49"/>
  <c r="I56" i="73"/>
  <c r="I30" i="73"/>
  <c r="I77" i="73"/>
  <c r="I30" i="68"/>
  <c r="I56" i="68"/>
  <c r="I77" i="68"/>
  <c r="H31" i="63"/>
  <c r="H78" i="63"/>
  <c r="H57" i="63"/>
  <c r="H57" i="55"/>
  <c r="H78" i="55"/>
  <c r="H31" i="55"/>
  <c r="H57" i="68"/>
  <c r="H78" i="68"/>
  <c r="H31" i="68"/>
  <c r="G57" i="49"/>
  <c r="G31" i="49"/>
  <c r="G78" i="49"/>
  <c r="G57" i="51"/>
  <c r="G78" i="51"/>
  <c r="G31" i="51"/>
  <c r="G31" i="75"/>
  <c r="G57" i="75"/>
  <c r="G78" i="75"/>
  <c r="J77" i="68" l="1"/>
  <c r="J30" i="68"/>
  <c r="J56" i="68"/>
  <c r="G56" i="51"/>
  <c r="G77" i="51"/>
  <c r="G30" i="51"/>
  <c r="I31" i="72"/>
  <c r="I57" i="72"/>
  <c r="I78" i="72"/>
  <c r="J30" i="49"/>
  <c r="J77" i="49"/>
  <c r="J56" i="49"/>
  <c r="J58" i="69"/>
  <c r="J79" i="69"/>
  <c r="J32" i="69"/>
  <c r="G56" i="55"/>
  <c r="G77" i="55"/>
  <c r="G30" i="55"/>
  <c r="G30" i="56"/>
  <c r="G56" i="56"/>
  <c r="G77" i="56"/>
  <c r="G30" i="65"/>
  <c r="G77" i="65"/>
  <c r="G56" i="65"/>
  <c r="I78" i="63"/>
  <c r="I57" i="63"/>
  <c r="I31" i="63"/>
  <c r="I78" i="49"/>
  <c r="I57" i="49"/>
  <c r="I31" i="49"/>
  <c r="I78" i="65"/>
  <c r="I57" i="65"/>
  <c r="I31" i="65"/>
  <c r="J56" i="63"/>
  <c r="J77" i="63"/>
  <c r="J30" i="63"/>
  <c r="G32" i="69"/>
  <c r="G58" i="69"/>
  <c r="G79" i="69"/>
  <c r="I80" i="69"/>
  <c r="I33" i="69"/>
  <c r="I59" i="69"/>
  <c r="J77" i="55"/>
  <c r="J30" i="55"/>
  <c r="J56" i="55"/>
  <c r="J77" i="51"/>
  <c r="J30" i="51"/>
  <c r="J56" i="51"/>
  <c r="J77" i="73"/>
  <c r="J56" i="73"/>
  <c r="J30" i="73"/>
  <c r="G56" i="68"/>
  <c r="G77" i="68"/>
  <c r="G30" i="68"/>
  <c r="G56" i="59"/>
  <c r="G77" i="59"/>
  <c r="G30" i="59"/>
  <c r="G30" i="73"/>
  <c r="G77" i="73"/>
  <c r="G56" i="73"/>
  <c r="I57" i="73"/>
  <c r="I31" i="73"/>
  <c r="I78" i="73"/>
  <c r="I57" i="56"/>
  <c r="I78" i="56"/>
  <c r="I31" i="56"/>
  <c r="I31" i="75"/>
  <c r="I57" i="75"/>
  <c r="I78" i="75"/>
  <c r="J77" i="59"/>
  <c r="J30" i="59"/>
  <c r="J56" i="59"/>
  <c r="G77" i="72"/>
  <c r="G56" i="72"/>
  <c r="G30" i="72"/>
  <c r="I31" i="59"/>
  <c r="I57" i="59"/>
  <c r="I78" i="59"/>
  <c r="J30" i="65"/>
  <c r="J77" i="65"/>
  <c r="J56" i="65"/>
  <c r="J56" i="72"/>
  <c r="J77" i="72"/>
  <c r="J30" i="72"/>
  <c r="J56" i="56"/>
  <c r="J77" i="56"/>
  <c r="J30" i="56"/>
  <c r="J30" i="75"/>
  <c r="J56" i="75"/>
  <c r="J77" i="75"/>
  <c r="G56" i="49"/>
  <c r="G30" i="49"/>
  <c r="G77" i="49"/>
  <c r="G56" i="63"/>
  <c r="G77" i="63"/>
  <c r="G30" i="63"/>
  <c r="G30" i="75"/>
  <c r="G56" i="75"/>
  <c r="G77" i="75"/>
  <c r="I31" i="51"/>
  <c r="I78" i="51"/>
  <c r="I57" i="51"/>
  <c r="I31" i="55"/>
  <c r="I57" i="55"/>
  <c r="I78" i="55"/>
  <c r="I31" i="68"/>
  <c r="I57" i="68"/>
  <c r="I78" i="68"/>
  <c r="K56" i="51" l="1"/>
  <c r="K77" i="51"/>
  <c r="K30" i="51"/>
  <c r="K30" i="56"/>
  <c r="K56" i="56"/>
  <c r="K77" i="56"/>
  <c r="K56" i="68"/>
  <c r="K77" i="68"/>
  <c r="K30" i="68"/>
  <c r="K56" i="55"/>
  <c r="K77" i="55"/>
  <c r="K30" i="55"/>
  <c r="K30" i="75"/>
  <c r="K56" i="75"/>
  <c r="K77" i="75"/>
  <c r="K77" i="72"/>
  <c r="K56" i="72"/>
  <c r="K30" i="72"/>
  <c r="K56" i="63"/>
  <c r="K77" i="63"/>
  <c r="K30" i="63"/>
  <c r="K30" i="65"/>
  <c r="K77" i="65"/>
  <c r="K56" i="65"/>
  <c r="K32" i="69"/>
  <c r="K58" i="69"/>
  <c r="K79" i="69"/>
  <c r="K56" i="49"/>
  <c r="K30" i="49"/>
  <c r="K77" i="49"/>
  <c r="K56" i="59"/>
  <c r="K77" i="59"/>
  <c r="K30" i="59"/>
  <c r="K30" i="73"/>
  <c r="K77" i="73"/>
  <c r="K56" i="73"/>
  <c r="L56" i="65" l="1"/>
  <c r="L30" i="65"/>
  <c r="L77" i="65"/>
  <c r="L30" i="72"/>
  <c r="L77" i="72"/>
  <c r="L56" i="72"/>
  <c r="L56" i="59"/>
  <c r="L77" i="59"/>
  <c r="L30" i="59"/>
  <c r="L77" i="56"/>
  <c r="L30" i="56"/>
  <c r="L56" i="56"/>
  <c r="L30" i="63"/>
  <c r="L56" i="63"/>
  <c r="L77" i="63"/>
  <c r="L56" i="55"/>
  <c r="L77" i="55"/>
  <c r="L30" i="55"/>
  <c r="L30" i="75"/>
  <c r="L77" i="75"/>
  <c r="L56" i="75"/>
  <c r="L56" i="51"/>
  <c r="L30" i="51"/>
  <c r="L77" i="51"/>
  <c r="L32" i="69"/>
  <c r="L58" i="69"/>
  <c r="L79" i="69"/>
  <c r="L56" i="49"/>
  <c r="L30" i="49"/>
  <c r="L77" i="49"/>
  <c r="L30" i="73"/>
  <c r="L77" i="73"/>
  <c r="L56" i="73"/>
  <c r="L56" i="68"/>
  <c r="L77" i="68"/>
  <c r="L30" i="68"/>
  <c r="M30" i="55" l="1"/>
  <c r="M56" i="55"/>
  <c r="M77" i="55"/>
  <c r="M30" i="59"/>
  <c r="M56" i="59"/>
  <c r="M77" i="59"/>
  <c r="M79" i="69"/>
  <c r="M32" i="69"/>
  <c r="M58" i="69"/>
  <c r="M56" i="56"/>
  <c r="M77" i="56"/>
  <c r="M30" i="56"/>
  <c r="M30" i="72"/>
  <c r="M77" i="72"/>
  <c r="M56" i="72"/>
  <c r="M30" i="75"/>
  <c r="M56" i="75"/>
  <c r="M77" i="75"/>
  <c r="M30" i="51"/>
  <c r="M56" i="51"/>
  <c r="M77" i="51"/>
  <c r="M77" i="63"/>
  <c r="M30" i="63"/>
  <c r="M56" i="63"/>
  <c r="M56" i="73"/>
  <c r="M30" i="73"/>
  <c r="M77" i="73"/>
  <c r="M30" i="68"/>
  <c r="M56" i="68"/>
  <c r="M77" i="68"/>
</calcChain>
</file>

<file path=xl/sharedStrings.xml><?xml version="1.0" encoding="utf-8"?>
<sst xmlns="http://schemas.openxmlformats.org/spreadsheetml/2006/main" count="1148" uniqueCount="119">
  <si>
    <t>SEKm</t>
  </si>
  <si>
    <t>INCOME STATEMENT</t>
  </si>
  <si>
    <t>Net sales</t>
  </si>
  <si>
    <t>Operating expenses</t>
  </si>
  <si>
    <t>Other income/expenses</t>
  </si>
  <si>
    <t>Share of profits of associates</t>
  </si>
  <si>
    <t>Divestment result</t>
  </si>
  <si>
    <t>EBITDA</t>
  </si>
  <si>
    <t>EBITA</t>
  </si>
  <si>
    <t xml:space="preserve">Amortisation and impairment of intangible assets </t>
  </si>
  <si>
    <t>Impairment of goodwill</t>
  </si>
  <si>
    <t>EBIT</t>
  </si>
  <si>
    <t>Financial income</t>
  </si>
  <si>
    <t>Financial expenses</t>
  </si>
  <si>
    <t xml:space="preserve">EBT </t>
  </si>
  <si>
    <t>Tax</t>
  </si>
  <si>
    <t>Profit/loss from discontinued operations</t>
  </si>
  <si>
    <t>Goodwill</t>
  </si>
  <si>
    <t>Other intangible assets</t>
  </si>
  <si>
    <t>Financial assets, interest-bearing</t>
  </si>
  <si>
    <t>Financial assets, non-interest bearing</t>
  </si>
  <si>
    <t>Total non-current assets</t>
  </si>
  <si>
    <t>Inventories</t>
  </si>
  <si>
    <t>Receivables, interest-bearing</t>
  </si>
  <si>
    <t>Receivables, non-interest bearing</t>
  </si>
  <si>
    <t>Cash, bank, other short term investments</t>
  </si>
  <si>
    <t>Assets classified as held for sale</t>
  </si>
  <si>
    <t>Total current assets</t>
  </si>
  <si>
    <t xml:space="preserve">Provisions, interest bearing </t>
  </si>
  <si>
    <t xml:space="preserve">Provisions, non-interest bearing </t>
  </si>
  <si>
    <t>Liabilities, interest-bearing</t>
  </si>
  <si>
    <t>Liabilities, non-interest bearing</t>
  </si>
  <si>
    <t>Cash flow from operating activities before changes in working capital</t>
  </si>
  <si>
    <t>Changes in working capital</t>
  </si>
  <si>
    <t>Cash flow from operating activities</t>
  </si>
  <si>
    <t>Net investments in companies</t>
  </si>
  <si>
    <t>Cash flow after investing activities</t>
  </si>
  <si>
    <t>Change in loans</t>
  </si>
  <si>
    <t>New issues</t>
  </si>
  <si>
    <t>Dividend paid</t>
  </si>
  <si>
    <t xml:space="preserve">Others </t>
  </si>
  <si>
    <t>Cash flow from financing activities</t>
  </si>
  <si>
    <t>Cash flow for the year</t>
  </si>
  <si>
    <t>EBITA margin (%)</t>
  </si>
  <si>
    <t>EBT margin (%)</t>
  </si>
  <si>
    <t>Return on equity (%)</t>
  </si>
  <si>
    <t>Return on capital employed (%)</t>
  </si>
  <si>
    <t>Equity ratio (%)</t>
  </si>
  <si>
    <t>Interest-bearing net debt</t>
  </si>
  <si>
    <t>Debt/equity ratio, times</t>
  </si>
  <si>
    <t>Average number of employees</t>
  </si>
  <si>
    <t>HL Display</t>
  </si>
  <si>
    <t>1)</t>
  </si>
  <si>
    <t>-</t>
  </si>
  <si>
    <t>2)</t>
  </si>
  <si>
    <t>DKKm</t>
  </si>
  <si>
    <t>NOKm</t>
  </si>
  <si>
    <t>EURm</t>
  </si>
  <si>
    <t>Bisnode</t>
  </si>
  <si>
    <t>Depreciation and impairment</t>
  </si>
  <si>
    <t>Items affecting comparability in EBITA</t>
  </si>
  <si>
    <t>Aibel</t>
  </si>
  <si>
    <t>HENT</t>
  </si>
  <si>
    <t>Q3</t>
  </si>
  <si>
    <t>Note</t>
  </si>
  <si>
    <t>KEY FIGURES</t>
  </si>
  <si>
    <t>Ledil</t>
  </si>
  <si>
    <t>Discontinued operations</t>
  </si>
  <si>
    <t>Cash flow for the year, adjusted for discontinued operations</t>
  </si>
  <si>
    <t>1) Financial expenses excluding interest on shareholder loan.</t>
  </si>
  <si>
    <t>STATEMENT OF FINANCIAL POSITION</t>
  </si>
  <si>
    <t>TOTAL ASSETS</t>
  </si>
  <si>
    <t>TOTAL EQUITY &amp; LIABILITIES</t>
  </si>
  <si>
    <t>Profit for the year/period</t>
  </si>
  <si>
    <t>Speed Group</t>
  </si>
  <si>
    <t>Investments in non-current assets</t>
  </si>
  <si>
    <t>Disposal of non-current assets</t>
  </si>
  <si>
    <t>Property, plant and equipment</t>
  </si>
  <si>
    <t>Attributable to non-controlling interests</t>
  </si>
  <si>
    <t>Equity attributable to non-controlling interests</t>
  </si>
  <si>
    <t>Cash flow before acquisition and divestment of companies</t>
  </si>
  <si>
    <t>STATEMENT OF CASH FLOWS</t>
  </si>
  <si>
    <t>Liabilities attributable to Assets held for sale</t>
  </si>
  <si>
    <t>Attributable to owners of the parent</t>
  </si>
  <si>
    <t>Equity attributable to owners of the parent</t>
  </si>
  <si>
    <t>TFS</t>
  </si>
  <si>
    <t>1) Earnings for 2015 and 2014 are pro forma taking into accounts Ratos´s acquisition and eversed goodwill amortisation.</t>
  </si>
  <si>
    <t xml:space="preserve">  - Professional fee revenue</t>
  </si>
  <si>
    <t xml:space="preserve">  - Reimbursable revenue</t>
  </si>
  <si>
    <t>1) Earnings for 2016 and 2015 are pro forma taking into accounts Ratos´s acquisition, new financing and a new group structure.</t>
  </si>
  <si>
    <t>3)</t>
  </si>
  <si>
    <t>airteam</t>
  </si>
  <si>
    <t>Diab</t>
  </si>
  <si>
    <t>Oase Outdoors</t>
  </si>
  <si>
    <t>2) Earnings for 2015 and 2014 are pro forma taking into accounts Ratos´s acquisition.</t>
  </si>
  <si>
    <t>2) Financial year 2014 relate to and cover the period 1 January to 31 December and are reported according to Danish accounting practice.</t>
  </si>
  <si>
    <t xml:space="preserve">  Operating EBITA-margin (%), calculated on net sales Professional fee</t>
  </si>
  <si>
    <t>Plantasjen</t>
  </si>
  <si>
    <t>1) In complete final acquisition analysis intangible assets are valued in accordance with IFRS.</t>
  </si>
  <si>
    <t>2) Financial year 2014 relate to and cover the period 1 January to 31 December in accordance with Danish accounting practice.</t>
  </si>
  <si>
    <t>Operating cash flow</t>
  </si>
  <si>
    <t xml:space="preserve">    Historical figures have not been updated correspondingly, affecting comparability. </t>
  </si>
  <si>
    <t xml:space="preserve">2) From first quarter 2017, paid and received interest, previously included in cash flow from operating activities, are included in financing and investing activities respectively. </t>
  </si>
  <si>
    <t xml:space="preserve">3) From first quarter 2017, paid and received interest, previously included in cash flow from operating activities, are included in financing and investing activities respectively. </t>
  </si>
  <si>
    <t xml:space="preserve">1) From first quarter 2017, paid and received interest, previously included in cash flow from operating activities, are included in financing and investing activities respectively. </t>
  </si>
  <si>
    <t>Adjusted EBITA-margin (%)</t>
  </si>
  <si>
    <t xml:space="preserve">Adjusted EBITA </t>
  </si>
  <si>
    <t>Kvdbil</t>
  </si>
  <si>
    <t xml:space="preserve"> </t>
  </si>
  <si>
    <t>1) The operations in France are recognised as discontinued operations for 2014 in accordance with IFRS.</t>
  </si>
  <si>
    <t>1) Earnings for 2014 are pro forma taking into account Ratos's acquisition and new financing.</t>
  </si>
  <si>
    <t>1) 2)</t>
  </si>
  <si>
    <t xml:space="preserve">2) From first quarter 2017, paid and received interest, previously included in cash flow from operating activities, are included in financing and investing activities respectively. Historical figures have not been updated correspondingly, affecting comparability. </t>
  </si>
  <si>
    <t>3) From 2017, Ledil changed the assesment under IFRS, which has led to the capitalization of Ledil's product tools and accordingly an EBITA</t>
  </si>
  <si>
    <t xml:space="preserve">    improvement of EUR 2.4m for the full year 2017. Historical figures have not been updated correspondingly, affecting comparability. </t>
  </si>
  <si>
    <t>2) Financial year 2014-2015 for Plant Topco Grupp is adjusted according to IFRS.</t>
  </si>
  <si>
    <t>Q1-3</t>
  </si>
  <si>
    <t>2) Equity at 30 September 2018 includes shareholder loan of SEK 50m.</t>
  </si>
  <si>
    <t>3) Opening balance of retained earnings is adjusted with 6 MSEK as a result of transition to IFRS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</si>
</sst>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k_r_-;\-* #,##0.00\ _k_r_-;_-* &quot;-&quot;??\ _k_r_-;_-@_-"/>
    <numFmt numFmtId="164" formatCode="0.0"/>
    <numFmt numFmtId="165" formatCode="#,##0.0"/>
    <numFmt numFmtId="166" formatCode="#,##0.000"/>
    <numFmt numFmtId="167" formatCode="0.0%"/>
    <numFmt numFmtId="168" formatCode="#,##0_j;\-#,##0_j;_j;@_j"/>
    <numFmt numFmtId="169" formatCode="#,##0.0_j;\-#,##0.0_j;_j;@_j"/>
    <numFmt numFmtId="170" formatCode="#,##0.00_j;\-#,##0.00_j;_j;@_j"/>
  </numFmts>
  <fonts count="28" x14ac:knownFonts="1">
    <font>
      <sz val="11"/>
      <color theme="1"/>
      <name val="Calibri"/>
      <family val="2"/>
      <scheme val="minor"/>
    </font>
    <font>
      <sz val="11"/>
      <color indexed="8"/>
      <name val="Calibri"/>
      <family val="2"/>
    </font>
    <font>
      <sz val="10"/>
      <name val="Arial"/>
      <family val="2"/>
    </font>
    <font>
      <sz val="8"/>
      <color theme="1"/>
      <name val="Verdana"/>
      <family val="2"/>
    </font>
    <font>
      <sz val="11"/>
      <color rgb="FFFF0000"/>
      <name val="Calibri"/>
      <family val="2"/>
      <scheme val="minor"/>
    </font>
    <font>
      <sz val="9"/>
      <color indexed="8"/>
      <name val="Gill Sans MT"/>
      <family val="2"/>
    </font>
    <font>
      <sz val="9"/>
      <color theme="1"/>
      <name val="Gill Sans MT"/>
      <family val="2"/>
    </font>
    <font>
      <sz val="9"/>
      <name val="Gill Sans MT"/>
      <family val="2"/>
    </font>
    <font>
      <sz val="8"/>
      <color theme="1"/>
      <name val="Calibri"/>
      <family val="2"/>
      <scheme val="minor"/>
    </font>
    <font>
      <sz val="9"/>
      <color rgb="FFFF0000"/>
      <name val="Calibri"/>
      <family val="2"/>
      <scheme val="minor"/>
    </font>
    <font>
      <b/>
      <sz val="11"/>
      <color theme="1"/>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sz val="9"/>
      <color indexed="8"/>
      <name val="Calibri"/>
      <family val="2"/>
      <scheme val="minor"/>
    </font>
    <font>
      <b/>
      <sz val="9"/>
      <name val="Calibri"/>
      <family val="2"/>
      <scheme val="minor"/>
    </font>
    <font>
      <sz val="9"/>
      <color theme="1"/>
      <name val="Calibri"/>
      <family val="2"/>
      <scheme val="minor"/>
    </font>
    <font>
      <sz val="9"/>
      <name val="Calibri"/>
      <family val="2"/>
      <scheme val="minor"/>
    </font>
    <font>
      <sz val="9"/>
      <name val="Calibri"/>
      <family val="2"/>
    </font>
    <font>
      <b/>
      <sz val="9"/>
      <name val="Calibri"/>
      <family val="2"/>
    </font>
    <font>
      <b/>
      <u/>
      <sz val="11"/>
      <color theme="1"/>
      <name val="Calibri"/>
      <family val="2"/>
      <scheme val="minor"/>
    </font>
    <font>
      <b/>
      <sz val="22"/>
      <color rgb="FF4C6178"/>
      <name val="Gill Sans MT Std Book"/>
      <family val="2"/>
    </font>
    <font>
      <b/>
      <sz val="12"/>
      <color theme="1"/>
      <name val="Calibri"/>
      <family val="2"/>
      <scheme val="minor"/>
    </font>
    <font>
      <b/>
      <sz val="12"/>
      <name val="Calibri"/>
      <family val="2"/>
      <scheme val="minor"/>
    </font>
    <font>
      <sz val="12"/>
      <color theme="1"/>
      <name val="Calibri"/>
      <family val="2"/>
      <scheme val="minor"/>
    </font>
    <font>
      <sz val="12"/>
      <color rgb="FFFF0000"/>
      <name val="Calibri"/>
      <family val="2"/>
      <scheme val="minor"/>
    </font>
    <font>
      <b/>
      <u/>
      <sz val="12"/>
      <color rgb="FFFF0000"/>
      <name val="Calibri"/>
      <family val="2"/>
      <scheme val="minor"/>
    </font>
    <font>
      <b/>
      <sz val="12"/>
      <color indexed="9"/>
      <name val="Gill Sans MT"/>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46"/>
      </patternFill>
    </fill>
    <fill>
      <patternFill patternType="solid">
        <fgColor rgb="FFE6E9EC"/>
        <bgColor indexed="64"/>
      </patternFill>
    </fill>
  </fills>
  <borders count="5">
    <border>
      <left/>
      <right/>
      <top/>
      <bottom/>
      <diagonal/>
    </border>
    <border>
      <left/>
      <right style="hair">
        <color theme="0"/>
      </right>
      <top/>
      <bottom style="hair">
        <color theme="0"/>
      </bottom>
      <diagonal/>
    </border>
    <border>
      <left/>
      <right style="hair">
        <color theme="0"/>
      </right>
      <top style="hair">
        <color theme="0"/>
      </top>
      <bottom style="hair">
        <color theme="0"/>
      </bottom>
      <diagonal/>
    </border>
    <border>
      <left/>
      <right style="hair">
        <color theme="0"/>
      </right>
      <top style="hair">
        <color theme="0"/>
      </top>
      <bottom style="hair">
        <color auto="1"/>
      </bottom>
      <diagonal/>
    </border>
    <border>
      <left/>
      <right/>
      <top/>
      <bottom style="thin">
        <color rgb="FFEAEAEA"/>
      </bottom>
      <diagonal/>
    </border>
  </borders>
  <cellStyleXfs count="5">
    <xf numFmtId="0" fontId="0" fillId="0" borderId="0"/>
    <xf numFmtId="0" fontId="2"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2">
    <xf numFmtId="0" fontId="0" fillId="0" borderId="0" xfId="0"/>
    <xf numFmtId="165" fontId="7" fillId="4" borderId="0" xfId="0" applyNumberFormat="1" applyFont="1" applyFill="1" applyBorder="1" applyAlignment="1">
      <alignment horizontal="right" vertical="center" wrapText="1"/>
    </xf>
    <xf numFmtId="0" fontId="9" fillId="0" borderId="0" xfId="0" applyFont="1" applyFill="1" applyBorder="1"/>
    <xf numFmtId="0" fontId="0" fillId="3" borderId="0" xfId="0" applyFill="1"/>
    <xf numFmtId="0" fontId="4" fillId="3" borderId="0" xfId="0" applyFont="1" applyFill="1"/>
    <xf numFmtId="0" fontId="10" fillId="3" borderId="0" xfId="0" applyFont="1" applyFill="1"/>
    <xf numFmtId="0" fontId="0" fillId="3" borderId="0" xfId="0" applyFont="1" applyFill="1"/>
    <xf numFmtId="0" fontId="3" fillId="3" borderId="0" xfId="0" applyFont="1" applyFill="1"/>
    <xf numFmtId="0" fontId="7" fillId="3" borderId="0" xfId="0" applyFont="1" applyFill="1" applyBorder="1" applyAlignment="1">
      <alignment horizontal="left"/>
    </xf>
    <xf numFmtId="0" fontId="5" fillId="3" borderId="0" xfId="0" applyFont="1" applyFill="1" applyBorder="1" applyAlignment="1"/>
    <xf numFmtId="0" fontId="6" fillId="3" borderId="0" xfId="0" applyFont="1" applyFill="1" applyAlignment="1"/>
    <xf numFmtId="0" fontId="3" fillId="3" borderId="0" xfId="0" applyFont="1" applyFill="1" applyAlignment="1"/>
    <xf numFmtId="166" fontId="0" fillId="3" borderId="0" xfId="0" applyNumberFormat="1" applyFill="1"/>
    <xf numFmtId="0" fontId="0" fillId="3" borderId="0" xfId="0" applyFill="1" applyBorder="1"/>
    <xf numFmtId="165" fontId="7" fillId="4" borderId="0" xfId="0" applyNumberFormat="1" applyFont="1" applyFill="1" applyBorder="1" applyAlignment="1">
      <alignment horizontal="left" vertical="center"/>
    </xf>
    <xf numFmtId="0" fontId="11" fillId="3" borderId="0" xfId="0" applyFont="1" applyFill="1"/>
    <xf numFmtId="0" fontId="0" fillId="3" borderId="0" xfId="0" quotePrefix="1" applyFill="1"/>
    <xf numFmtId="0" fontId="12" fillId="3" borderId="0" xfId="0" applyFont="1" applyFill="1"/>
    <xf numFmtId="0" fontId="8" fillId="3" borderId="0" xfId="0" applyFont="1" applyFill="1"/>
    <xf numFmtId="0" fontId="16" fillId="3" borderId="0" xfId="0" applyFont="1" applyFill="1"/>
    <xf numFmtId="0" fontId="17" fillId="3" borderId="0" xfId="0" applyNumberFormat="1" applyFont="1" applyFill="1"/>
    <xf numFmtId="3" fontId="17" fillId="4" borderId="0" xfId="0" applyNumberFormat="1" applyFont="1" applyFill="1" applyBorder="1" applyAlignment="1">
      <alignment horizontal="right" vertical="center" wrapText="1"/>
    </xf>
    <xf numFmtId="0" fontId="17" fillId="3" borderId="0" xfId="0" applyFont="1" applyFill="1" applyBorder="1" applyAlignment="1">
      <alignment horizontal="left"/>
    </xf>
    <xf numFmtId="3" fontId="16" fillId="3" borderId="0" xfId="0" applyNumberFormat="1" applyFont="1" applyFill="1"/>
    <xf numFmtId="3" fontId="0" fillId="3" borderId="0" xfId="0" applyNumberFormat="1" applyFont="1" applyFill="1"/>
    <xf numFmtId="0" fontId="0" fillId="3" borderId="0" xfId="0" applyFont="1" applyFill="1" applyBorder="1"/>
    <xf numFmtId="0" fontId="17" fillId="3" borderId="0" xfId="0" applyFont="1" applyFill="1" applyBorder="1" applyAlignment="1"/>
    <xf numFmtId="0" fontId="14" fillId="3" borderId="0" xfId="0" applyFont="1" applyFill="1" applyBorder="1" applyAlignment="1"/>
    <xf numFmtId="0" fontId="8" fillId="3" borderId="0" xfId="0" applyFont="1" applyFill="1" applyAlignment="1"/>
    <xf numFmtId="0" fontId="10" fillId="3" borderId="0" xfId="0" applyFont="1" applyFill="1" applyAlignment="1">
      <alignment horizontal="right"/>
    </xf>
    <xf numFmtId="168" fontId="17" fillId="5" borderId="1" xfId="0" applyNumberFormat="1" applyFont="1" applyFill="1" applyBorder="1" applyAlignment="1">
      <alignment horizontal="right"/>
    </xf>
    <xf numFmtId="168" fontId="17" fillId="5" borderId="2" xfId="0" applyNumberFormat="1" applyFont="1" applyFill="1" applyBorder="1" applyAlignment="1">
      <alignment horizontal="right"/>
    </xf>
    <xf numFmtId="168" fontId="17" fillId="5" borderId="3" xfId="0" applyNumberFormat="1" applyFont="1" applyFill="1" applyBorder="1" applyAlignment="1">
      <alignment horizontal="right"/>
    </xf>
    <xf numFmtId="3" fontId="18" fillId="2" borderId="4" xfId="1" applyNumberFormat="1" applyFont="1" applyFill="1" applyBorder="1" applyAlignment="1">
      <alignment horizontal="right"/>
    </xf>
    <xf numFmtId="168" fontId="17" fillId="3" borderId="3" xfId="0" applyNumberFormat="1" applyFont="1" applyFill="1" applyBorder="1" applyAlignment="1">
      <alignment horizontal="right"/>
    </xf>
    <xf numFmtId="168" fontId="17" fillId="3" borderId="3" xfId="0" applyNumberFormat="1" applyFont="1" applyFill="1" applyBorder="1" applyAlignment="1">
      <alignment horizontal="left"/>
    </xf>
    <xf numFmtId="168" fontId="15" fillId="3" borderId="3" xfId="0" applyNumberFormat="1" applyFont="1" applyFill="1" applyBorder="1" applyAlignment="1">
      <alignment horizontal="left"/>
    </xf>
    <xf numFmtId="168" fontId="15" fillId="3" borderId="3" xfId="0" applyNumberFormat="1" applyFont="1" applyFill="1" applyBorder="1" applyAlignment="1">
      <alignment horizontal="right"/>
    </xf>
    <xf numFmtId="168" fontId="15" fillId="5" borderId="1" xfId="0" applyNumberFormat="1" applyFont="1" applyFill="1" applyBorder="1" applyAlignment="1">
      <alignment horizontal="right"/>
    </xf>
    <xf numFmtId="3" fontId="19" fillId="2" borderId="4" xfId="1" applyNumberFormat="1" applyFont="1" applyFill="1" applyBorder="1" applyAlignment="1">
      <alignment horizontal="right"/>
    </xf>
    <xf numFmtId="168" fontId="15" fillId="5" borderId="2" xfId="0" applyNumberFormat="1" applyFont="1" applyFill="1" applyBorder="1" applyAlignment="1">
      <alignment horizontal="right"/>
    </xf>
    <xf numFmtId="168" fontId="15" fillId="5" borderId="3" xfId="0" applyNumberFormat="1" applyFont="1" applyFill="1" applyBorder="1" applyAlignment="1">
      <alignment horizontal="right"/>
    </xf>
    <xf numFmtId="168" fontId="17" fillId="3" borderId="0" xfId="0" applyNumberFormat="1" applyFont="1" applyFill="1" applyBorder="1" applyAlignment="1">
      <alignment horizontal="right"/>
    </xf>
    <xf numFmtId="3" fontId="19" fillId="2" borderId="4" xfId="1" applyNumberFormat="1" applyFont="1" applyFill="1" applyBorder="1" applyAlignment="1">
      <alignment horizontal="left"/>
    </xf>
    <xf numFmtId="3" fontId="18" fillId="2" borderId="4" xfId="1" applyNumberFormat="1" applyFont="1" applyFill="1" applyBorder="1" applyAlignment="1">
      <alignment horizontal="left"/>
    </xf>
    <xf numFmtId="0" fontId="20" fillId="3" borderId="0" xfId="0" applyFont="1" applyFill="1"/>
    <xf numFmtId="3" fontId="10" fillId="3" borderId="0" xfId="0" applyNumberFormat="1" applyFont="1" applyFill="1"/>
    <xf numFmtId="164" fontId="10" fillId="3" borderId="0" xfId="2" applyNumberFormat="1" applyFont="1" applyFill="1"/>
    <xf numFmtId="167" fontId="13" fillId="3" borderId="0" xfId="2" applyNumberFormat="1" applyFont="1" applyFill="1"/>
    <xf numFmtId="3" fontId="18" fillId="2" borderId="4" xfId="1" applyNumberFormat="1" applyFont="1" applyFill="1" applyBorder="1" applyAlignment="1">
      <alignment horizontal="left" vertical="top"/>
    </xf>
    <xf numFmtId="3" fontId="19" fillId="2" borderId="4" xfId="1" applyNumberFormat="1" applyFont="1" applyFill="1" applyBorder="1" applyAlignment="1">
      <alignment horizontal="left" vertical="top"/>
    </xf>
    <xf numFmtId="0" fontId="16" fillId="3" borderId="0" xfId="0" applyFont="1" applyFill="1" applyAlignment="1">
      <alignment horizontal="right"/>
    </xf>
    <xf numFmtId="3" fontId="16" fillId="3" borderId="0" xfId="0" applyNumberFormat="1" applyFont="1" applyFill="1" applyAlignment="1">
      <alignment horizontal="right"/>
    </xf>
    <xf numFmtId="0" fontId="17" fillId="3" borderId="0" xfId="0" applyFont="1" applyFill="1" applyBorder="1" applyAlignment="1">
      <alignment horizontal="right"/>
    </xf>
    <xf numFmtId="0" fontId="3" fillId="3" borderId="0" xfId="0" applyFont="1" applyFill="1" applyAlignment="1">
      <alignment horizontal="right"/>
    </xf>
    <xf numFmtId="0" fontId="0" fillId="3" borderId="0" xfId="0" applyFill="1" applyAlignment="1">
      <alignment horizontal="right"/>
    </xf>
    <xf numFmtId="0" fontId="22" fillId="3" borderId="0" xfId="0" applyFont="1" applyFill="1" applyAlignment="1">
      <alignment horizontal="right"/>
    </xf>
    <xf numFmtId="168" fontId="23" fillId="3" borderId="3" xfId="0" applyNumberFormat="1" applyFont="1" applyFill="1" applyBorder="1" applyAlignment="1">
      <alignment horizontal="left"/>
    </xf>
    <xf numFmtId="168" fontId="23" fillId="3" borderId="3" xfId="0" applyNumberFormat="1" applyFont="1" applyFill="1" applyBorder="1" applyAlignment="1">
      <alignment horizontal="right"/>
    </xf>
    <xf numFmtId="0" fontId="24" fillId="3" borderId="0" xfId="0" applyFont="1" applyFill="1"/>
    <xf numFmtId="0" fontId="25" fillId="3" borderId="0" xfId="0" applyFont="1" applyFill="1"/>
    <xf numFmtId="0" fontId="0" fillId="0" borderId="0" xfId="0" applyFont="1"/>
    <xf numFmtId="0" fontId="26" fillId="3" borderId="0" xfId="0" applyFont="1" applyFill="1"/>
    <xf numFmtId="0" fontId="24" fillId="0" borderId="0" xfId="0" applyFont="1"/>
    <xf numFmtId="1" fontId="27" fillId="3" borderId="0" xfId="0" applyNumberFormat="1" applyFont="1" applyFill="1" applyBorder="1" applyAlignment="1">
      <alignment horizontal="right" vertical="top" wrapText="1"/>
    </xf>
    <xf numFmtId="165" fontId="18" fillId="2" borderId="4" xfId="1" applyNumberFormat="1" applyFont="1" applyFill="1" applyBorder="1" applyAlignment="1">
      <alignment horizontal="left" vertical="top"/>
    </xf>
    <xf numFmtId="165" fontId="17" fillId="5" borderId="1" xfId="0" applyNumberFormat="1" applyFont="1" applyFill="1" applyBorder="1" applyAlignment="1">
      <alignment horizontal="right"/>
    </xf>
    <xf numFmtId="165" fontId="18" fillId="2" borderId="4" xfId="1" applyNumberFormat="1" applyFont="1" applyFill="1" applyBorder="1" applyAlignment="1">
      <alignment horizontal="right"/>
    </xf>
    <xf numFmtId="165" fontId="0" fillId="3" borderId="0" xfId="0" applyNumberFormat="1" applyFill="1"/>
    <xf numFmtId="165" fontId="17" fillId="5" borderId="2" xfId="0" applyNumberFormat="1" applyFont="1" applyFill="1" applyBorder="1" applyAlignment="1">
      <alignment horizontal="right"/>
    </xf>
    <xf numFmtId="165" fontId="0" fillId="0" borderId="0" xfId="0" applyNumberFormat="1"/>
    <xf numFmtId="165" fontId="0" fillId="3" borderId="0" xfId="0" applyNumberFormat="1" applyFont="1" applyFill="1"/>
    <xf numFmtId="165" fontId="15" fillId="5" borderId="1" xfId="0" applyNumberFormat="1" applyFont="1" applyFill="1" applyBorder="1" applyAlignment="1">
      <alignment horizontal="right"/>
    </xf>
    <xf numFmtId="165" fontId="19" fillId="2" borderId="4" xfId="1" applyNumberFormat="1" applyFont="1" applyFill="1" applyBorder="1" applyAlignment="1">
      <alignment horizontal="right"/>
    </xf>
    <xf numFmtId="165" fontId="17" fillId="5" borderId="3" xfId="0" applyNumberFormat="1" applyFont="1" applyFill="1" applyBorder="1" applyAlignment="1">
      <alignment horizontal="right"/>
    </xf>
    <xf numFmtId="165" fontId="17" fillId="3" borderId="3" xfId="0" applyNumberFormat="1" applyFont="1" applyFill="1" applyBorder="1" applyAlignment="1">
      <alignment horizontal="right"/>
    </xf>
    <xf numFmtId="165" fontId="15" fillId="5" borderId="2" xfId="0" applyNumberFormat="1" applyFont="1" applyFill="1" applyBorder="1" applyAlignment="1">
      <alignment horizontal="right"/>
    </xf>
    <xf numFmtId="165" fontId="15" fillId="5" borderId="3" xfId="0" applyNumberFormat="1" applyFont="1" applyFill="1" applyBorder="1" applyAlignment="1">
      <alignment horizontal="right"/>
    </xf>
    <xf numFmtId="165" fontId="15" fillId="3" borderId="3" xfId="0" applyNumberFormat="1" applyFont="1" applyFill="1" applyBorder="1" applyAlignment="1">
      <alignment horizontal="right"/>
    </xf>
    <xf numFmtId="168" fontId="17" fillId="0" borderId="3" xfId="0" applyNumberFormat="1" applyFont="1" applyFill="1" applyBorder="1" applyAlignment="1">
      <alignment horizontal="right"/>
    </xf>
    <xf numFmtId="168" fontId="18" fillId="2" borderId="4" xfId="1" applyNumberFormat="1" applyFont="1" applyFill="1" applyBorder="1" applyAlignment="1">
      <alignment horizontal="right"/>
    </xf>
    <xf numFmtId="168" fontId="19" fillId="2" borderId="4" xfId="1" applyNumberFormat="1" applyFont="1" applyFill="1" applyBorder="1" applyAlignment="1">
      <alignment horizontal="right"/>
    </xf>
    <xf numFmtId="0" fontId="24" fillId="3" borderId="0" xfId="0" applyFont="1" applyFill="1" applyBorder="1"/>
    <xf numFmtId="169" fontId="17" fillId="5" borderId="2" xfId="0" applyNumberFormat="1" applyFont="1" applyFill="1" applyBorder="1" applyAlignment="1">
      <alignment horizontal="right"/>
    </xf>
    <xf numFmtId="169" fontId="18" fillId="2" borderId="4" xfId="1" applyNumberFormat="1" applyFont="1" applyFill="1" applyBorder="1" applyAlignment="1">
      <alignment horizontal="right"/>
    </xf>
    <xf numFmtId="4" fontId="3" fillId="3" borderId="0" xfId="0" applyNumberFormat="1" applyFont="1" applyFill="1" applyAlignment="1"/>
    <xf numFmtId="167" fontId="0" fillId="3" borderId="0" xfId="0" applyNumberFormat="1" applyFill="1"/>
    <xf numFmtId="168" fontId="17" fillId="5" borderId="2" xfId="0" applyNumberFormat="1" applyFont="1" applyFill="1" applyBorder="1" applyAlignment="1">
      <alignment horizontal="right"/>
    </xf>
    <xf numFmtId="168" fontId="17" fillId="5" borderId="3" xfId="0" applyNumberFormat="1" applyFont="1" applyFill="1" applyBorder="1" applyAlignment="1">
      <alignment horizontal="right"/>
    </xf>
    <xf numFmtId="3" fontId="18" fillId="2" borderId="4" xfId="1" applyNumberFormat="1" applyFont="1" applyFill="1" applyBorder="1" applyAlignment="1">
      <alignment horizontal="right"/>
    </xf>
    <xf numFmtId="168" fontId="17" fillId="3" borderId="3" xfId="0" applyNumberFormat="1" applyFont="1" applyFill="1" applyBorder="1" applyAlignment="1">
      <alignment horizontal="right"/>
    </xf>
    <xf numFmtId="168" fontId="15" fillId="3" borderId="3" xfId="0" applyNumberFormat="1" applyFont="1" applyFill="1" applyBorder="1" applyAlignment="1">
      <alignment horizontal="right"/>
    </xf>
    <xf numFmtId="3" fontId="19" fillId="2" borderId="4" xfId="1" applyNumberFormat="1" applyFont="1" applyFill="1" applyBorder="1" applyAlignment="1">
      <alignment horizontal="right"/>
    </xf>
    <xf numFmtId="168" fontId="15" fillId="5" borderId="3" xfId="0" applyNumberFormat="1" applyFont="1" applyFill="1" applyBorder="1" applyAlignment="1">
      <alignment horizontal="right"/>
    </xf>
    <xf numFmtId="168" fontId="23" fillId="3" borderId="3" xfId="0" applyNumberFormat="1" applyFont="1" applyFill="1" applyBorder="1" applyAlignment="1">
      <alignment horizontal="right"/>
    </xf>
    <xf numFmtId="165" fontId="18" fillId="2" borderId="4" xfId="1" applyNumberFormat="1" applyFont="1" applyFill="1" applyBorder="1" applyAlignment="1">
      <alignment horizontal="right"/>
    </xf>
    <xf numFmtId="3" fontId="18" fillId="0" borderId="4" xfId="1" applyNumberFormat="1" applyFont="1" applyFill="1" applyBorder="1" applyAlignment="1">
      <alignment horizontal="right"/>
    </xf>
    <xf numFmtId="3" fontId="19" fillId="0" borderId="4" xfId="1" applyNumberFormat="1" applyFont="1" applyFill="1" applyBorder="1" applyAlignment="1">
      <alignment horizontal="right"/>
    </xf>
    <xf numFmtId="168" fontId="15" fillId="0" borderId="3" xfId="0" applyNumberFormat="1" applyFont="1" applyFill="1" applyBorder="1" applyAlignment="1">
      <alignment horizontal="right"/>
    </xf>
    <xf numFmtId="165" fontId="18" fillId="0" borderId="4" xfId="1" applyNumberFormat="1" applyFont="1" applyFill="1" applyBorder="1" applyAlignment="1">
      <alignment horizontal="right"/>
    </xf>
    <xf numFmtId="165" fontId="17" fillId="0" borderId="3" xfId="0" applyNumberFormat="1" applyFont="1" applyFill="1" applyBorder="1" applyAlignment="1">
      <alignment horizontal="right"/>
    </xf>
    <xf numFmtId="165" fontId="19" fillId="0" borderId="4" xfId="1" applyNumberFormat="1" applyFont="1" applyFill="1" applyBorder="1" applyAlignment="1">
      <alignment horizontal="right"/>
    </xf>
    <xf numFmtId="165" fontId="15" fillId="0" borderId="3" xfId="0" applyNumberFormat="1" applyFont="1" applyFill="1" applyBorder="1" applyAlignment="1">
      <alignment horizontal="right"/>
    </xf>
    <xf numFmtId="3" fontId="16" fillId="0" borderId="0" xfId="0" applyNumberFormat="1" applyFont="1" applyFill="1"/>
    <xf numFmtId="3" fontId="17" fillId="3" borderId="3" xfId="0" applyNumberFormat="1" applyFont="1" applyFill="1" applyBorder="1" applyAlignment="1">
      <alignment horizontal="right"/>
    </xf>
    <xf numFmtId="3" fontId="15" fillId="3" borderId="3" xfId="0" applyNumberFormat="1" applyFont="1" applyFill="1" applyBorder="1" applyAlignment="1">
      <alignment horizontal="right"/>
    </xf>
    <xf numFmtId="3" fontId="17" fillId="5" borderId="1" xfId="0" applyNumberFormat="1" applyFont="1" applyFill="1" applyBorder="1" applyAlignment="1">
      <alignment horizontal="right"/>
    </xf>
    <xf numFmtId="169" fontId="17" fillId="5" borderId="1" xfId="0" applyNumberFormat="1" applyFont="1" applyFill="1" applyBorder="1" applyAlignment="1">
      <alignment horizontal="right"/>
    </xf>
    <xf numFmtId="164" fontId="0" fillId="3" borderId="0" xfId="0" applyNumberFormat="1" applyFont="1" applyFill="1"/>
    <xf numFmtId="0" fontId="17" fillId="3" borderId="0" xfId="0" applyFont="1" applyFill="1" applyBorder="1" applyAlignment="1">
      <alignment horizontal="left" vertical="top"/>
    </xf>
    <xf numFmtId="168" fontId="0" fillId="3" borderId="0" xfId="0" applyNumberFormat="1" applyFill="1"/>
    <xf numFmtId="170" fontId="17" fillId="5" borderId="3" xfId="0" applyNumberFormat="1" applyFont="1" applyFill="1" applyBorder="1" applyAlignment="1">
      <alignment horizontal="right"/>
    </xf>
    <xf numFmtId="167" fontId="3" fillId="3" borderId="0" xfId="0" applyNumberFormat="1" applyFont="1" applyFill="1" applyAlignment="1"/>
    <xf numFmtId="167" fontId="8" fillId="3" borderId="0" xfId="0" applyNumberFormat="1" applyFont="1" applyFill="1" applyAlignment="1"/>
    <xf numFmtId="168" fontId="18" fillId="3" borderId="4" xfId="1" applyNumberFormat="1" applyFont="1" applyFill="1" applyBorder="1" applyAlignment="1">
      <alignment horizontal="right"/>
    </xf>
    <xf numFmtId="168" fontId="19" fillId="3" borderId="4" xfId="1" applyNumberFormat="1" applyFont="1" applyFill="1" applyBorder="1" applyAlignment="1">
      <alignment horizontal="right"/>
    </xf>
    <xf numFmtId="165" fontId="18" fillId="3" borderId="4" xfId="1" applyNumberFormat="1" applyFont="1" applyFill="1" applyBorder="1" applyAlignment="1">
      <alignment horizontal="right"/>
    </xf>
    <xf numFmtId="3" fontId="18" fillId="3" borderId="4" xfId="1" applyNumberFormat="1" applyFont="1" applyFill="1" applyBorder="1" applyAlignment="1">
      <alignment horizontal="right"/>
    </xf>
    <xf numFmtId="3" fontId="17" fillId="5" borderId="2" xfId="0" applyNumberFormat="1" applyFont="1" applyFill="1" applyBorder="1" applyAlignment="1">
      <alignment horizontal="right"/>
    </xf>
    <xf numFmtId="0" fontId="21" fillId="2" borderId="0" xfId="1" applyNumberFormat="1" applyFont="1" applyFill="1" applyBorder="1" applyAlignment="1">
      <alignment horizontal="center"/>
    </xf>
    <xf numFmtId="0" fontId="17" fillId="3" borderId="0" xfId="0" applyFont="1" applyFill="1" applyBorder="1" applyAlignment="1">
      <alignment horizontal="left" vertical="top" wrapText="1"/>
    </xf>
    <xf numFmtId="0" fontId="17" fillId="0" borderId="0" xfId="0" applyFont="1" applyFill="1" applyBorder="1" applyAlignment="1">
      <alignment horizontal="left" vertical="top" wrapText="1"/>
    </xf>
  </cellXfs>
  <cellStyles count="5">
    <cellStyle name="Comma 2" xfId="3"/>
    <cellStyle name="Comma 2 2" xfId="4"/>
    <cellStyle name="Normal" xfId="0" builtinId="0"/>
    <cellStyle name="Normal 2" xfId="1"/>
    <cellStyle name="Percent" xfId="2" builtinId="5"/>
  </cellStyles>
  <dxfs count="0"/>
  <tableStyles count="0" defaultTableStyle="TableStyleMedium9" defaultPivotStyle="PivotStyleLight16"/>
  <colors>
    <mruColors>
      <color rgb="FFFFCC99"/>
      <color rgb="FFC5C5C7"/>
      <color rgb="FF4C6178"/>
      <color rgb="FFE5E0EC"/>
      <color rgb="FFA7A7A7"/>
      <color rgb="FFCDC6B9"/>
      <color rgb="FF475B73"/>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04"/>
  <sheetViews>
    <sheetView showZeros="0" tabSelected="1" zoomScaleNormal="100" zoomScaleSheetLayoutView="80" workbookViewId="0"/>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5" ht="27.75" x14ac:dyDescent="0.4">
      <c r="B1" s="119" t="s">
        <v>61</v>
      </c>
      <c r="C1" s="119"/>
      <c r="D1" s="119"/>
      <c r="E1" s="119"/>
      <c r="F1" s="119"/>
      <c r="G1" s="119"/>
      <c r="H1" s="119"/>
      <c r="I1" s="119"/>
      <c r="J1" s="119"/>
      <c r="K1" s="119"/>
      <c r="L1" s="119"/>
      <c r="M1" s="119"/>
    </row>
    <row r="2" spans="2:15" x14ac:dyDescent="0.25">
      <c r="B2" s="36" t="s">
        <v>56</v>
      </c>
      <c r="C2" s="34"/>
      <c r="D2" s="34"/>
      <c r="E2" s="34"/>
      <c r="F2" s="34"/>
      <c r="G2" s="34"/>
      <c r="H2" s="90"/>
      <c r="I2" s="90"/>
      <c r="J2" s="34"/>
      <c r="K2" s="34"/>
      <c r="L2" s="34"/>
      <c r="M2" s="34"/>
    </row>
    <row r="3" spans="2:15" s="59" customFormat="1" ht="15.75" x14ac:dyDescent="0.25">
      <c r="B3" s="56"/>
      <c r="C3" s="56"/>
      <c r="D3" s="56"/>
      <c r="E3" s="56"/>
      <c r="F3" s="56">
        <v>2018</v>
      </c>
      <c r="G3" s="56">
        <v>2017</v>
      </c>
      <c r="H3" s="56">
        <v>2018</v>
      </c>
      <c r="I3" s="56">
        <v>2017</v>
      </c>
      <c r="J3" s="56">
        <v>2017</v>
      </c>
      <c r="K3" s="56">
        <v>2016</v>
      </c>
      <c r="L3" s="56">
        <v>2015</v>
      </c>
      <c r="M3" s="56">
        <v>2014</v>
      </c>
      <c r="O3" s="3"/>
    </row>
    <row r="4" spans="2:15" s="59" customFormat="1" ht="15.75" x14ac:dyDescent="0.25">
      <c r="B4" s="56"/>
      <c r="C4" s="56"/>
      <c r="D4" s="56"/>
      <c r="E4" s="56"/>
      <c r="F4" s="56" t="s">
        <v>63</v>
      </c>
      <c r="G4" s="56" t="s">
        <v>63</v>
      </c>
      <c r="H4" s="56" t="s">
        <v>116</v>
      </c>
      <c r="I4" s="56" t="s">
        <v>116</v>
      </c>
      <c r="J4" s="56"/>
      <c r="K4" s="56"/>
      <c r="L4" s="56"/>
      <c r="M4" s="56"/>
      <c r="O4" s="60"/>
    </row>
    <row r="5" spans="2:15" s="59" customFormat="1" ht="15.75" x14ac:dyDescent="0.25">
      <c r="B5" s="57" t="s">
        <v>1</v>
      </c>
      <c r="C5" s="58"/>
      <c r="D5" s="58"/>
      <c r="E5" s="58" t="s">
        <v>64</v>
      </c>
      <c r="F5" s="58"/>
      <c r="G5" s="58"/>
      <c r="H5" s="94"/>
      <c r="I5" s="94"/>
      <c r="J5" s="58"/>
      <c r="K5" s="58"/>
      <c r="L5" s="58"/>
      <c r="M5" s="58"/>
    </row>
    <row r="6" spans="2:15" ht="3.75" customHeight="1" x14ac:dyDescent="0.25">
      <c r="B6" s="19"/>
      <c r="C6" s="19"/>
      <c r="D6" s="19"/>
      <c r="E6" s="19"/>
      <c r="F6" s="19"/>
      <c r="G6" s="19"/>
      <c r="H6" s="19"/>
      <c r="I6" s="19"/>
      <c r="J6" s="19"/>
      <c r="K6" s="19"/>
      <c r="L6" s="19"/>
      <c r="M6" s="19"/>
    </row>
    <row r="7" spans="2:15" ht="15" customHeight="1" x14ac:dyDescent="0.25">
      <c r="B7" s="43" t="s">
        <v>2</v>
      </c>
      <c r="C7" s="43"/>
      <c r="D7" s="43"/>
      <c r="E7" s="43"/>
      <c r="F7" s="38">
        <v>1912.3579999999997</v>
      </c>
      <c r="G7" s="39">
        <v>1823.2350000000006</v>
      </c>
      <c r="H7" s="38">
        <v>5957.1149999999998</v>
      </c>
      <c r="I7" s="92">
        <v>6657.4390000000003</v>
      </c>
      <c r="J7" s="92">
        <v>9081.4189999999999</v>
      </c>
      <c r="K7" s="39">
        <v>10678.867</v>
      </c>
      <c r="L7" s="39">
        <v>7384.8909999999996</v>
      </c>
      <c r="M7" s="39">
        <v>8553.9410000000007</v>
      </c>
    </row>
    <row r="8" spans="2:15" ht="15" customHeight="1" x14ac:dyDescent="0.25">
      <c r="B8" s="44" t="s">
        <v>3</v>
      </c>
      <c r="C8" s="44"/>
      <c r="D8" s="44"/>
      <c r="E8" s="44"/>
      <c r="F8" s="31">
        <v>-1759.3590000000002</v>
      </c>
      <c r="G8" s="33">
        <v>-1727.3749999999998</v>
      </c>
      <c r="H8" s="87">
        <v>-5559.3689999999997</v>
      </c>
      <c r="I8" s="89">
        <v>-6325.6610000000001</v>
      </c>
      <c r="J8" s="33">
        <v>-8653.5650000000005</v>
      </c>
      <c r="K8" s="33">
        <v>-10490.43</v>
      </c>
      <c r="L8" s="33">
        <v>-7003.8710000000001</v>
      </c>
      <c r="M8" s="33">
        <v>-8378.1829999999991</v>
      </c>
    </row>
    <row r="9" spans="2:15" ht="15" customHeight="1" x14ac:dyDescent="0.25">
      <c r="B9" s="44" t="s">
        <v>4</v>
      </c>
      <c r="C9" s="44"/>
      <c r="D9" s="44"/>
      <c r="E9" s="44"/>
      <c r="F9" s="31">
        <v>4.0289999999999999</v>
      </c>
      <c r="G9" s="33">
        <v>-10.189</v>
      </c>
      <c r="H9" s="87">
        <v>7.8810000000000002</v>
      </c>
      <c r="I9" s="89">
        <v>-2.2250000000000001</v>
      </c>
      <c r="J9" s="33">
        <v>-2.15</v>
      </c>
      <c r="K9" s="33">
        <v>-15.693999999999999</v>
      </c>
      <c r="L9" s="33">
        <v>10.131</v>
      </c>
      <c r="M9" s="33">
        <v>7.92</v>
      </c>
    </row>
    <row r="10" spans="2:15" ht="15" customHeight="1" x14ac:dyDescent="0.25">
      <c r="B10" s="44" t="s">
        <v>5</v>
      </c>
      <c r="C10" s="44"/>
      <c r="D10" s="44"/>
      <c r="E10" s="44"/>
      <c r="F10" s="31">
        <v>0</v>
      </c>
      <c r="G10" s="33">
        <v>0</v>
      </c>
      <c r="H10" s="87">
        <v>0</v>
      </c>
      <c r="I10" s="89">
        <v>0</v>
      </c>
      <c r="J10" s="33">
        <v>0</v>
      </c>
      <c r="K10" s="33">
        <v>0</v>
      </c>
      <c r="L10" s="33">
        <v>0</v>
      </c>
      <c r="M10" s="33">
        <v>0</v>
      </c>
    </row>
    <row r="11" spans="2:15" ht="15" customHeight="1" x14ac:dyDescent="0.25">
      <c r="B11" s="35" t="s">
        <v>6</v>
      </c>
      <c r="C11" s="35"/>
      <c r="D11" s="35"/>
      <c r="E11" s="35"/>
      <c r="F11" s="32">
        <v>0</v>
      </c>
      <c r="G11" s="34">
        <v>0</v>
      </c>
      <c r="H11" s="88">
        <v>0</v>
      </c>
      <c r="I11" s="90">
        <v>0</v>
      </c>
      <c r="J11" s="34">
        <v>0</v>
      </c>
      <c r="K11" s="34">
        <v>0.44600000000000001</v>
      </c>
      <c r="L11" s="34">
        <v>0</v>
      </c>
      <c r="M11" s="34">
        <v>0</v>
      </c>
    </row>
    <row r="12" spans="2:15" ht="15" customHeight="1" x14ac:dyDescent="0.25">
      <c r="B12" s="43" t="s">
        <v>7</v>
      </c>
      <c r="C12" s="43"/>
      <c r="D12" s="43"/>
      <c r="E12" s="43"/>
      <c r="F12" s="40">
        <f t="shared" ref="F12:M12" si="0">SUM(F7:F11)</f>
        <v>157.02799999999957</v>
      </c>
      <c r="G12" s="39">
        <f t="shared" si="0"/>
        <v>85.671000000000816</v>
      </c>
      <c r="H12" s="40">
        <f t="shared" si="0"/>
        <v>405.62700000000007</v>
      </c>
      <c r="I12" s="92">
        <f t="shared" si="0"/>
        <v>329.55300000000022</v>
      </c>
      <c r="J12" s="39">
        <f t="shared" si="0"/>
        <v>425.70399999999938</v>
      </c>
      <c r="K12" s="39">
        <f t="shared" si="0"/>
        <v>173.18899999999991</v>
      </c>
      <c r="L12" s="39">
        <f t="shared" si="0"/>
        <v>391.1509999999995</v>
      </c>
      <c r="M12" s="39">
        <f t="shared" si="0"/>
        <v>183.67800000000162</v>
      </c>
    </row>
    <row r="13" spans="2:15" ht="15" customHeight="1" x14ac:dyDescent="0.25">
      <c r="B13" s="35" t="s">
        <v>59</v>
      </c>
      <c r="C13" s="35"/>
      <c r="D13" s="35"/>
      <c r="E13" s="35"/>
      <c r="F13" s="32">
        <v>-23.261000000000003</v>
      </c>
      <c r="G13" s="34">
        <v>-22.902999999999999</v>
      </c>
      <c r="H13" s="88">
        <v>-60.713000000000001</v>
      </c>
      <c r="I13" s="90">
        <v>-71.254999999999995</v>
      </c>
      <c r="J13" s="34">
        <v>-116.80699999999999</v>
      </c>
      <c r="K13" s="34">
        <v>-127.679</v>
      </c>
      <c r="L13" s="34">
        <v>-124.389</v>
      </c>
      <c r="M13" s="34">
        <v>-163.18899999999999</v>
      </c>
    </row>
    <row r="14" spans="2:15" ht="15" customHeight="1" x14ac:dyDescent="0.25">
      <c r="B14" s="43" t="s">
        <v>8</v>
      </c>
      <c r="C14" s="43"/>
      <c r="D14" s="43"/>
      <c r="E14" s="43"/>
      <c r="F14" s="40">
        <f t="shared" ref="F14:M14" si="1">SUM(F12:F13)</f>
        <v>133.76699999999957</v>
      </c>
      <c r="G14" s="39">
        <f t="shared" si="1"/>
        <v>62.768000000000818</v>
      </c>
      <c r="H14" s="40">
        <f t="shared" si="1"/>
        <v>344.91400000000004</v>
      </c>
      <c r="I14" s="92">
        <f t="shared" si="1"/>
        <v>258.29800000000023</v>
      </c>
      <c r="J14" s="39">
        <f t="shared" si="1"/>
        <v>308.89699999999937</v>
      </c>
      <c r="K14" s="39">
        <f t="shared" si="1"/>
        <v>45.509999999999906</v>
      </c>
      <c r="L14" s="39">
        <f t="shared" si="1"/>
        <v>266.76199999999949</v>
      </c>
      <c r="M14" s="39">
        <f t="shared" si="1"/>
        <v>20.489000000001624</v>
      </c>
    </row>
    <row r="15" spans="2:15" ht="15" customHeight="1" x14ac:dyDescent="0.25">
      <c r="B15" s="44" t="s">
        <v>9</v>
      </c>
      <c r="C15" s="44"/>
      <c r="D15" s="44"/>
      <c r="E15" s="44"/>
      <c r="F15" s="31">
        <v>-6.9670000000000005</v>
      </c>
      <c r="G15" s="33">
        <v>-19.859000000000002</v>
      </c>
      <c r="H15" s="87">
        <v>-20.904</v>
      </c>
      <c r="I15" s="89">
        <v>-59.58</v>
      </c>
      <c r="J15" s="33">
        <v>-79.44</v>
      </c>
      <c r="K15" s="33">
        <v>-89.135000000000005</v>
      </c>
      <c r="L15" s="33">
        <v>-89.135000000000005</v>
      </c>
      <c r="M15" s="33">
        <v>-89.135000000000005</v>
      </c>
    </row>
    <row r="16" spans="2:15" ht="15" customHeight="1" x14ac:dyDescent="0.25">
      <c r="B16" s="35" t="s">
        <v>10</v>
      </c>
      <c r="C16" s="35"/>
      <c r="D16" s="35"/>
      <c r="E16" s="35"/>
      <c r="F16" s="32">
        <v>0</v>
      </c>
      <c r="G16" s="34">
        <v>0</v>
      </c>
      <c r="H16" s="88">
        <v>0</v>
      </c>
      <c r="I16" s="90">
        <v>0</v>
      </c>
      <c r="J16" s="34">
        <v>-300</v>
      </c>
      <c r="K16" s="34">
        <v>-700</v>
      </c>
      <c r="L16" s="34">
        <v>-375</v>
      </c>
      <c r="M16" s="34">
        <v>0</v>
      </c>
    </row>
    <row r="17" spans="2:13" ht="15" customHeight="1" x14ac:dyDescent="0.25">
      <c r="B17" s="43" t="s">
        <v>11</v>
      </c>
      <c r="C17" s="43"/>
      <c r="D17" s="43"/>
      <c r="E17" s="43"/>
      <c r="F17" s="40">
        <f t="shared" ref="F17:M17" si="2">SUM(F14:F16)</f>
        <v>126.79999999999957</v>
      </c>
      <c r="G17" s="39">
        <f t="shared" si="2"/>
        <v>42.909000000000816</v>
      </c>
      <c r="H17" s="40">
        <f t="shared" si="2"/>
        <v>324.01000000000005</v>
      </c>
      <c r="I17" s="92">
        <f t="shared" si="2"/>
        <v>198.71800000000025</v>
      </c>
      <c r="J17" s="39">
        <f t="shared" si="2"/>
        <v>-70.543000000000632</v>
      </c>
      <c r="K17" s="39">
        <f t="shared" si="2"/>
        <v>-743.62500000000011</v>
      </c>
      <c r="L17" s="39">
        <f t="shared" si="2"/>
        <v>-197.3730000000005</v>
      </c>
      <c r="M17" s="39">
        <f t="shared" si="2"/>
        <v>-68.645999999998381</v>
      </c>
    </row>
    <row r="18" spans="2:13" ht="15" customHeight="1" x14ac:dyDescent="0.25">
      <c r="B18" s="44" t="s">
        <v>12</v>
      </c>
      <c r="C18" s="44"/>
      <c r="D18" s="44"/>
      <c r="E18" s="44"/>
      <c r="F18" s="31">
        <v>12.178999999999998</v>
      </c>
      <c r="G18" s="33">
        <v>9.9649999999999999</v>
      </c>
      <c r="H18" s="87">
        <v>34.1</v>
      </c>
      <c r="I18" s="89">
        <v>12.735000000000001</v>
      </c>
      <c r="J18" s="33">
        <v>11.716999999999999</v>
      </c>
      <c r="K18" s="33">
        <v>32.4</v>
      </c>
      <c r="L18" s="33">
        <v>38.744999999999997</v>
      </c>
      <c r="M18" s="33">
        <v>75.135000000000005</v>
      </c>
    </row>
    <row r="19" spans="2:13" ht="15" customHeight="1" x14ac:dyDescent="0.25">
      <c r="B19" s="35" t="s">
        <v>13</v>
      </c>
      <c r="C19" s="35"/>
      <c r="D19" s="35"/>
      <c r="E19" s="35"/>
      <c r="F19" s="32">
        <v>-78.061000000000007</v>
      </c>
      <c r="G19" s="34">
        <v>-128.03800000000001</v>
      </c>
      <c r="H19" s="88">
        <v>-226.02500000000001</v>
      </c>
      <c r="I19" s="90">
        <v>-284.661</v>
      </c>
      <c r="J19" s="34">
        <v>-347.11599999999999</v>
      </c>
      <c r="K19" s="34">
        <v>-422.58800000000002</v>
      </c>
      <c r="L19" s="34">
        <v>-411.61099999999993</v>
      </c>
      <c r="M19" s="34">
        <v>-444.459</v>
      </c>
    </row>
    <row r="20" spans="2:13" ht="15" customHeight="1" x14ac:dyDescent="0.25">
      <c r="B20" s="43" t="s">
        <v>14</v>
      </c>
      <c r="C20" s="43"/>
      <c r="D20" s="43"/>
      <c r="E20" s="43"/>
      <c r="F20" s="40">
        <f t="shared" ref="F20:M20" si="3">SUM(F17:F19)</f>
        <v>60.917999999999552</v>
      </c>
      <c r="G20" s="39">
        <f t="shared" si="3"/>
        <v>-75.163999999999191</v>
      </c>
      <c r="H20" s="40">
        <f t="shared" si="3"/>
        <v>132.08500000000006</v>
      </c>
      <c r="I20" s="92">
        <f t="shared" si="3"/>
        <v>-73.207999999999743</v>
      </c>
      <c r="J20" s="39">
        <f t="shared" si="3"/>
        <v>-405.94200000000063</v>
      </c>
      <c r="K20" s="39">
        <f t="shared" si="3"/>
        <v>-1133.8130000000001</v>
      </c>
      <c r="L20" s="39">
        <f t="shared" si="3"/>
        <v>-570.23900000000049</v>
      </c>
      <c r="M20" s="39">
        <f t="shared" si="3"/>
        <v>-437.96999999999838</v>
      </c>
    </row>
    <row r="21" spans="2:13" ht="15" customHeight="1" x14ac:dyDescent="0.25">
      <c r="B21" s="44" t="s">
        <v>15</v>
      </c>
      <c r="C21" s="44"/>
      <c r="D21" s="44"/>
      <c r="E21" s="44"/>
      <c r="F21" s="31">
        <v>-14.62</v>
      </c>
      <c r="G21" s="33">
        <v>18.791</v>
      </c>
      <c r="H21" s="87">
        <v>-31.7</v>
      </c>
      <c r="I21" s="89">
        <v>18.302</v>
      </c>
      <c r="J21" s="33">
        <v>-1.8249999999999993</v>
      </c>
      <c r="K21" s="33">
        <v>62.524000000000001</v>
      </c>
      <c r="L21" s="33">
        <v>86.287999999999997</v>
      </c>
      <c r="M21" s="33">
        <v>74.246000000000009</v>
      </c>
    </row>
    <row r="22" spans="2:13" ht="15" customHeight="1" x14ac:dyDescent="0.25">
      <c r="B22" s="35" t="s">
        <v>16</v>
      </c>
      <c r="C22" s="35"/>
      <c r="D22" s="35"/>
      <c r="E22" s="35"/>
      <c r="F22" s="32">
        <v>34.923000000000002</v>
      </c>
      <c r="G22" s="34">
        <v>1.5850000000000009</v>
      </c>
      <c r="H22" s="88">
        <v>44.96</v>
      </c>
      <c r="I22" s="90">
        <v>29.177</v>
      </c>
      <c r="J22" s="34">
        <v>59.813000000000002</v>
      </c>
      <c r="K22" s="34">
        <v>6.6050000000000004</v>
      </c>
      <c r="L22" s="34">
        <v>49.106999999999999</v>
      </c>
      <c r="M22" s="34">
        <v>34.396000000000001</v>
      </c>
    </row>
    <row r="23" spans="2:13" ht="15" customHeight="1" x14ac:dyDescent="0.25">
      <c r="B23" s="43" t="s">
        <v>73</v>
      </c>
      <c r="C23" s="43"/>
      <c r="D23" s="43"/>
      <c r="E23" s="43"/>
      <c r="F23" s="40">
        <f t="shared" ref="F23:M23" si="4">SUM(F20:F22)</f>
        <v>81.220999999999549</v>
      </c>
      <c r="G23" s="39">
        <f t="shared" si="4"/>
        <v>-54.787999999999194</v>
      </c>
      <c r="H23" s="40">
        <f t="shared" si="4"/>
        <v>145.34500000000006</v>
      </c>
      <c r="I23" s="92">
        <f t="shared" si="4"/>
        <v>-25.728999999999743</v>
      </c>
      <c r="J23" s="39">
        <f t="shared" si="4"/>
        <v>-347.95400000000063</v>
      </c>
      <c r="K23" s="39">
        <f t="shared" si="4"/>
        <v>-1064.6840000000002</v>
      </c>
      <c r="L23" s="39">
        <f t="shared" si="4"/>
        <v>-434.84400000000051</v>
      </c>
      <c r="M23" s="39">
        <f t="shared" si="4"/>
        <v>-329.32799999999833</v>
      </c>
    </row>
    <row r="24" spans="2:13" ht="15" customHeight="1" x14ac:dyDescent="0.25">
      <c r="B24" s="44" t="s">
        <v>83</v>
      </c>
      <c r="C24" s="44"/>
      <c r="D24" s="44"/>
      <c r="E24" s="44"/>
      <c r="F24" s="31">
        <v>81.220999999999549</v>
      </c>
      <c r="G24" s="33">
        <v>-54.787999999999037</v>
      </c>
      <c r="H24" s="87">
        <v>145.34499999999946</v>
      </c>
      <c r="I24" s="89">
        <v>-25.728999999999246</v>
      </c>
      <c r="J24" s="33">
        <v>-347.95399999999944</v>
      </c>
      <c r="K24" s="33">
        <v>-1064.6839999999997</v>
      </c>
      <c r="L24" s="33">
        <v>-434.84400000000102</v>
      </c>
      <c r="M24" s="33">
        <v>-329.32799999999918</v>
      </c>
    </row>
    <row r="25" spans="2:13" ht="15" customHeight="1" x14ac:dyDescent="0.25">
      <c r="B25" s="44" t="s">
        <v>78</v>
      </c>
      <c r="C25" s="44"/>
      <c r="D25" s="44"/>
      <c r="E25" s="44"/>
      <c r="F25" s="31">
        <v>0</v>
      </c>
      <c r="G25" s="33">
        <v>0</v>
      </c>
      <c r="H25" s="87">
        <v>0</v>
      </c>
      <c r="I25" s="89">
        <v>0</v>
      </c>
      <c r="J25" s="33">
        <v>0</v>
      </c>
      <c r="K25" s="33">
        <v>0</v>
      </c>
      <c r="L25" s="33">
        <v>0</v>
      </c>
      <c r="M25" s="33">
        <v>0</v>
      </c>
    </row>
    <row r="26" spans="2:13" ht="15" customHeight="1" x14ac:dyDescent="0.25">
      <c r="B26" s="35"/>
      <c r="C26" s="35"/>
      <c r="D26" s="35"/>
      <c r="E26" s="35"/>
      <c r="F26" s="32"/>
      <c r="G26" s="34"/>
      <c r="H26" s="88"/>
      <c r="I26" s="90"/>
      <c r="J26" s="34"/>
      <c r="K26" s="34"/>
      <c r="L26" s="34"/>
      <c r="M26" s="34"/>
    </row>
    <row r="27" spans="2:13" ht="15" customHeight="1" x14ac:dyDescent="0.25">
      <c r="B27" s="44" t="s">
        <v>60</v>
      </c>
      <c r="C27" s="44"/>
      <c r="D27" s="44"/>
      <c r="E27" s="44"/>
      <c r="F27" s="31">
        <v>0</v>
      </c>
      <c r="G27" s="33">
        <v>-22.7</v>
      </c>
      <c r="H27" s="87">
        <v>0</v>
      </c>
      <c r="I27" s="89">
        <v>-22.7</v>
      </c>
      <c r="J27" s="33">
        <v>-87.6</v>
      </c>
      <c r="K27" s="33">
        <v>-262</v>
      </c>
      <c r="L27" s="33">
        <v>-192</v>
      </c>
      <c r="M27" s="33">
        <v>-424</v>
      </c>
    </row>
    <row r="28" spans="2:13" ht="15" customHeight="1" x14ac:dyDescent="0.25">
      <c r="B28" s="43" t="s">
        <v>106</v>
      </c>
      <c r="C28" s="43"/>
      <c r="D28" s="43"/>
      <c r="E28" s="43"/>
      <c r="F28" s="40">
        <f t="shared" ref="F28:M28" si="5">F14-F27</f>
        <v>133.76699999999957</v>
      </c>
      <c r="G28" s="39">
        <f t="shared" si="5"/>
        <v>85.468000000000814</v>
      </c>
      <c r="H28" s="40">
        <f t="shared" si="5"/>
        <v>344.91400000000004</v>
      </c>
      <c r="I28" s="92">
        <f t="shared" si="5"/>
        <v>280.99800000000022</v>
      </c>
      <c r="J28" s="39">
        <f t="shared" si="5"/>
        <v>396.49699999999939</v>
      </c>
      <c r="K28" s="39">
        <f t="shared" si="5"/>
        <v>307.50999999999988</v>
      </c>
      <c r="L28" s="39">
        <f t="shared" si="5"/>
        <v>458.76199999999949</v>
      </c>
      <c r="M28" s="39">
        <f t="shared" si="5"/>
        <v>444.48900000000162</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K30" si="6">F$3</f>
        <v>2018</v>
      </c>
      <c r="G30" s="56">
        <f t="shared" si="6"/>
        <v>2017</v>
      </c>
      <c r="H30" s="56">
        <f t="shared" si="6"/>
        <v>2018</v>
      </c>
      <c r="I30" s="56">
        <f t="shared" si="6"/>
        <v>2017</v>
      </c>
      <c r="J30" s="56">
        <f t="shared" si="6"/>
        <v>2017</v>
      </c>
      <c r="K30" s="56">
        <f t="shared" si="6"/>
        <v>2016</v>
      </c>
      <c r="L30" s="56">
        <f>L3</f>
        <v>2015</v>
      </c>
      <c r="M30" s="56">
        <f>M$3</f>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5" ht="3" customHeight="1" x14ac:dyDescent="0.25">
      <c r="B33" s="20"/>
      <c r="C33" s="19"/>
      <c r="D33" s="19"/>
      <c r="E33" s="19"/>
      <c r="F33" s="23"/>
      <c r="G33" s="23"/>
      <c r="H33" s="23"/>
      <c r="I33" s="23"/>
      <c r="J33" s="23"/>
      <c r="K33" s="23"/>
      <c r="L33" s="23"/>
      <c r="M33" s="23"/>
    </row>
    <row r="34" spans="2:15" s="6" customFormat="1" ht="15" customHeight="1" x14ac:dyDescent="0.25">
      <c r="B34" s="44" t="s">
        <v>17</v>
      </c>
      <c r="C34" s="44"/>
      <c r="D34" s="44"/>
      <c r="E34" s="44"/>
      <c r="F34" s="30"/>
      <c r="G34" s="33"/>
      <c r="H34" s="30">
        <v>6694.0450000000001</v>
      </c>
      <c r="I34" s="89">
        <v>6994.0450000000001</v>
      </c>
      <c r="J34" s="33">
        <v>6694.0450000000001</v>
      </c>
      <c r="K34" s="33">
        <v>6994.0519999999997</v>
      </c>
      <c r="L34" s="33">
        <v>7694.0519999999997</v>
      </c>
      <c r="M34" s="33">
        <v>8048.87</v>
      </c>
    </row>
    <row r="35" spans="2:15" ht="15" customHeight="1" x14ac:dyDescent="0.25">
      <c r="B35" s="44" t="s">
        <v>18</v>
      </c>
      <c r="C35" s="44"/>
      <c r="D35" s="44"/>
      <c r="E35" s="44"/>
      <c r="F35" s="31"/>
      <c r="G35" s="33"/>
      <c r="H35" s="87">
        <v>965.79600000000005</v>
      </c>
      <c r="I35" s="89">
        <v>1006.749</v>
      </c>
      <c r="J35" s="33">
        <v>986.7</v>
      </c>
      <c r="K35" s="33">
        <v>1066.375</v>
      </c>
      <c r="L35" s="33">
        <v>1155.52</v>
      </c>
      <c r="M35" s="33">
        <v>1244.644</v>
      </c>
    </row>
    <row r="36" spans="2:15" ht="15" customHeight="1" x14ac:dyDescent="0.25">
      <c r="B36" s="44" t="s">
        <v>77</v>
      </c>
      <c r="C36" s="44"/>
      <c r="D36" s="44"/>
      <c r="E36" s="44"/>
      <c r="F36" s="31"/>
      <c r="G36" s="33"/>
      <c r="H36" s="87">
        <v>124.24900000000001</v>
      </c>
      <c r="I36" s="89">
        <v>166.16200000000001</v>
      </c>
      <c r="J36" s="33">
        <v>138.958</v>
      </c>
      <c r="K36" s="33">
        <v>221.14100000000002</v>
      </c>
      <c r="L36" s="33">
        <v>263.13400000000001</v>
      </c>
      <c r="M36" s="33">
        <v>274.21999999999997</v>
      </c>
    </row>
    <row r="37" spans="2:15" ht="15" customHeight="1" x14ac:dyDescent="0.25">
      <c r="B37" s="44" t="s">
        <v>19</v>
      </c>
      <c r="C37" s="44"/>
      <c r="D37" s="44"/>
      <c r="E37" s="44"/>
      <c r="F37" s="30"/>
      <c r="G37" s="33"/>
      <c r="H37" s="30">
        <v>25</v>
      </c>
      <c r="I37" s="89">
        <v>25</v>
      </c>
      <c r="J37" s="33">
        <v>25</v>
      </c>
      <c r="K37" s="33">
        <v>25</v>
      </c>
      <c r="L37" s="33">
        <v>37.512999999999998</v>
      </c>
      <c r="M37" s="33">
        <v>36.19</v>
      </c>
    </row>
    <row r="38" spans="2:15" ht="15" customHeight="1" x14ac:dyDescent="0.25">
      <c r="B38" s="35" t="s">
        <v>20</v>
      </c>
      <c r="C38" s="35"/>
      <c r="D38" s="35"/>
      <c r="E38" s="35"/>
      <c r="F38" s="32"/>
      <c r="G38" s="34"/>
      <c r="H38" s="88">
        <v>598.125</v>
      </c>
      <c r="I38" s="90">
        <v>623.29300000000001</v>
      </c>
      <c r="J38" s="34">
        <v>564.32399999999996</v>
      </c>
      <c r="K38" s="34">
        <v>596.67599999999993</v>
      </c>
      <c r="L38" s="34">
        <v>532.10299999999995</v>
      </c>
      <c r="M38" s="34">
        <v>633.48599999999999</v>
      </c>
    </row>
    <row r="39" spans="2:15" ht="15" customHeight="1" x14ac:dyDescent="0.25">
      <c r="B39" s="43" t="s">
        <v>21</v>
      </c>
      <c r="C39" s="43"/>
      <c r="D39" s="43"/>
      <c r="E39" s="43"/>
      <c r="F39" s="40"/>
      <c r="G39" s="39"/>
      <c r="H39" s="40">
        <f t="shared" ref="H39:M39" si="7">SUM(H34:H38)</f>
        <v>8407.2150000000001</v>
      </c>
      <c r="I39" s="92">
        <f t="shared" si="7"/>
        <v>8815.2489999999998</v>
      </c>
      <c r="J39" s="39">
        <f t="shared" si="7"/>
        <v>8409.027</v>
      </c>
      <c r="K39" s="39">
        <f t="shared" si="7"/>
        <v>8903.2439999999988</v>
      </c>
      <c r="L39" s="39">
        <f t="shared" si="7"/>
        <v>9682.3220000000001</v>
      </c>
      <c r="M39" s="39">
        <f t="shared" si="7"/>
        <v>10237.41</v>
      </c>
    </row>
    <row r="40" spans="2:15" ht="15" customHeight="1" x14ac:dyDescent="0.25">
      <c r="B40" s="44" t="s">
        <v>22</v>
      </c>
      <c r="C40" s="44"/>
      <c r="D40" s="44"/>
      <c r="E40" s="44"/>
      <c r="F40" s="30"/>
      <c r="G40" s="33"/>
      <c r="H40" s="30">
        <v>62.741</v>
      </c>
      <c r="I40" s="89">
        <v>78.25800000000001</v>
      </c>
      <c r="J40" s="33">
        <v>56.363</v>
      </c>
      <c r="K40" s="33">
        <v>55.384999999999998</v>
      </c>
      <c r="L40" s="33">
        <v>123.982</v>
      </c>
      <c r="M40" s="33">
        <v>61.822000000000003</v>
      </c>
    </row>
    <row r="41" spans="2:15" ht="15" customHeight="1" x14ac:dyDescent="0.25">
      <c r="B41" s="44" t="s">
        <v>23</v>
      </c>
      <c r="C41" s="44"/>
      <c r="D41" s="44"/>
      <c r="E41" s="44"/>
      <c r="F41" s="31"/>
      <c r="G41" s="33"/>
      <c r="H41" s="87">
        <v>19.766999999999999</v>
      </c>
      <c r="I41" s="89">
        <v>7.5220000000000002</v>
      </c>
      <c r="J41" s="33">
        <v>9.1549999999999994</v>
      </c>
      <c r="K41" s="33">
        <v>0</v>
      </c>
      <c r="L41" s="33">
        <v>0</v>
      </c>
      <c r="M41" s="33">
        <v>0</v>
      </c>
    </row>
    <row r="42" spans="2:15" ht="15" customHeight="1" x14ac:dyDescent="0.25">
      <c r="B42" s="44" t="s">
        <v>24</v>
      </c>
      <c r="C42" s="44"/>
      <c r="D42" s="44"/>
      <c r="E42" s="44"/>
      <c r="F42" s="31"/>
      <c r="G42" s="33"/>
      <c r="H42" s="87">
        <v>1803.1490000000001</v>
      </c>
      <c r="I42" s="89">
        <v>1728.1109999999999</v>
      </c>
      <c r="J42" s="33">
        <v>1603.231</v>
      </c>
      <c r="K42" s="33">
        <v>1871.7950000000001</v>
      </c>
      <c r="L42" s="33">
        <v>1475.4989999999998</v>
      </c>
      <c r="M42" s="33">
        <v>1651.1289999999999</v>
      </c>
    </row>
    <row r="43" spans="2:15" ht="15" customHeight="1" x14ac:dyDescent="0.25">
      <c r="B43" s="44" t="s">
        <v>25</v>
      </c>
      <c r="C43" s="44"/>
      <c r="D43" s="44"/>
      <c r="E43" s="44"/>
      <c r="F43" s="30"/>
      <c r="G43" s="33"/>
      <c r="H43" s="30">
        <v>348.94099999999997</v>
      </c>
      <c r="I43" s="89">
        <v>894.21400000000006</v>
      </c>
      <c r="J43" s="33">
        <v>1031.307</v>
      </c>
      <c r="K43" s="33">
        <v>727.20600000000002</v>
      </c>
      <c r="L43" s="33">
        <v>389.93499999999995</v>
      </c>
      <c r="M43" s="33">
        <v>336.67899999999997</v>
      </c>
    </row>
    <row r="44" spans="2:15" ht="15" customHeight="1" x14ac:dyDescent="0.25">
      <c r="B44" s="35" t="s">
        <v>26</v>
      </c>
      <c r="C44" s="35"/>
      <c r="D44" s="35"/>
      <c r="E44" s="35"/>
      <c r="F44" s="32"/>
      <c r="G44" s="34"/>
      <c r="H44" s="88">
        <v>213.69900000000001</v>
      </c>
      <c r="I44" s="90">
        <v>165.548</v>
      </c>
      <c r="J44" s="34">
        <v>193.59200000000001</v>
      </c>
      <c r="K44" s="34">
        <v>162.81</v>
      </c>
      <c r="L44" s="34">
        <v>204.67099999999999</v>
      </c>
      <c r="M44" s="34">
        <v>169.25299999999999</v>
      </c>
    </row>
    <row r="45" spans="2:15" ht="15" customHeight="1" x14ac:dyDescent="0.25">
      <c r="B45" s="36" t="s">
        <v>27</v>
      </c>
      <c r="C45" s="36"/>
      <c r="D45" s="36"/>
      <c r="E45" s="36"/>
      <c r="F45" s="41"/>
      <c r="G45" s="37"/>
      <c r="H45" s="93">
        <f t="shared" ref="H45:M45" si="8">SUM(H40:H44)</f>
        <v>2448.297</v>
      </c>
      <c r="I45" s="91">
        <f t="shared" si="8"/>
        <v>2873.6530000000002</v>
      </c>
      <c r="J45" s="37">
        <f t="shared" si="8"/>
        <v>2893.6480000000001</v>
      </c>
      <c r="K45" s="37">
        <f t="shared" si="8"/>
        <v>2817.1959999999999</v>
      </c>
      <c r="L45" s="37">
        <f t="shared" si="8"/>
        <v>2194.0869999999995</v>
      </c>
      <c r="M45" s="37">
        <f t="shared" si="8"/>
        <v>2218.8830000000003</v>
      </c>
    </row>
    <row r="46" spans="2:15" ht="15" customHeight="1" x14ac:dyDescent="0.25">
      <c r="B46" s="43" t="s">
        <v>71</v>
      </c>
      <c r="C46" s="43"/>
      <c r="D46" s="43"/>
      <c r="E46" s="43"/>
      <c r="F46" s="38"/>
      <c r="G46" s="39"/>
      <c r="H46" s="38">
        <f t="shared" ref="H46:M46" si="9">H39+H45</f>
        <v>10855.512000000001</v>
      </c>
      <c r="I46" s="92">
        <f t="shared" si="9"/>
        <v>11688.902</v>
      </c>
      <c r="J46" s="39">
        <f t="shared" si="9"/>
        <v>11302.674999999999</v>
      </c>
      <c r="K46" s="39">
        <f t="shared" si="9"/>
        <v>11720.439999999999</v>
      </c>
      <c r="L46" s="39">
        <f t="shared" si="9"/>
        <v>11876.409</v>
      </c>
      <c r="M46" s="39">
        <f t="shared" si="9"/>
        <v>12456.293</v>
      </c>
    </row>
    <row r="47" spans="2:15" ht="15" customHeight="1" x14ac:dyDescent="0.25">
      <c r="B47" s="44" t="s">
        <v>84</v>
      </c>
      <c r="C47" s="44"/>
      <c r="D47" s="44"/>
      <c r="E47" s="44"/>
      <c r="F47" s="31"/>
      <c r="G47" s="33"/>
      <c r="H47" s="87">
        <v>3672.2809999999999</v>
      </c>
      <c r="I47" s="89">
        <v>3865.444</v>
      </c>
      <c r="J47" s="33">
        <v>3534.3589999999999</v>
      </c>
      <c r="K47" s="33">
        <v>3862.6819999999998</v>
      </c>
      <c r="L47" s="33">
        <v>4000.3780000000002</v>
      </c>
      <c r="M47" s="33">
        <v>4342.1459999999997</v>
      </c>
    </row>
    <row r="48" spans="2:15" ht="15" customHeight="1" x14ac:dyDescent="0.25">
      <c r="B48" s="44" t="s">
        <v>79</v>
      </c>
      <c r="C48" s="44"/>
      <c r="D48" s="44"/>
      <c r="E48" s="44"/>
      <c r="F48" s="31"/>
      <c r="G48" s="33"/>
      <c r="H48" s="87">
        <v>0</v>
      </c>
      <c r="I48" s="89">
        <v>0</v>
      </c>
      <c r="J48" s="33">
        <v>0</v>
      </c>
      <c r="K48" s="33">
        <v>0</v>
      </c>
      <c r="L48" s="33">
        <v>0</v>
      </c>
      <c r="M48" s="33">
        <v>0</v>
      </c>
      <c r="O48" s="12"/>
    </row>
    <row r="49" spans="2:15" ht="15" customHeight="1" x14ac:dyDescent="0.25">
      <c r="B49" s="44" t="s">
        <v>28</v>
      </c>
      <c r="C49" s="44"/>
      <c r="D49" s="44"/>
      <c r="E49" s="44"/>
      <c r="F49" s="30"/>
      <c r="G49" s="33"/>
      <c r="H49" s="30">
        <v>133.10900000000001</v>
      </c>
      <c r="I49" s="89">
        <v>136.57599999999999</v>
      </c>
      <c r="J49" s="33">
        <v>133.75800000000001</v>
      </c>
      <c r="K49" s="33">
        <v>135.672</v>
      </c>
      <c r="L49" s="33">
        <v>171.37100000000001</v>
      </c>
      <c r="M49" s="33">
        <v>308.90600000000001</v>
      </c>
    </row>
    <row r="50" spans="2:15" ht="15" customHeight="1" x14ac:dyDescent="0.25">
      <c r="B50" s="44" t="s">
        <v>29</v>
      </c>
      <c r="C50" s="44"/>
      <c r="D50" s="44"/>
      <c r="E50" s="44"/>
      <c r="F50" s="31"/>
      <c r="G50" s="33"/>
      <c r="H50" s="87">
        <v>787.86599999999999</v>
      </c>
      <c r="I50" s="89">
        <v>563.71400000000006</v>
      </c>
      <c r="J50" s="33">
        <v>543.61599999999999</v>
      </c>
      <c r="K50" s="33">
        <v>532.38700000000006</v>
      </c>
      <c r="L50" s="33">
        <v>502.178</v>
      </c>
      <c r="M50" s="33">
        <v>663.48</v>
      </c>
    </row>
    <row r="51" spans="2:15" ht="15" customHeight="1" x14ac:dyDescent="0.25">
      <c r="B51" s="44" t="s">
        <v>30</v>
      </c>
      <c r="C51" s="44"/>
      <c r="D51" s="44"/>
      <c r="E51" s="44"/>
      <c r="F51" s="31"/>
      <c r="G51" s="33"/>
      <c r="H51" s="87">
        <v>3038.654</v>
      </c>
      <c r="I51" s="89">
        <v>3128.4960000000001</v>
      </c>
      <c r="J51" s="33">
        <v>3142.34</v>
      </c>
      <c r="K51" s="33">
        <v>3069.5439999999999</v>
      </c>
      <c r="L51" s="33">
        <v>4316.0069999999996</v>
      </c>
      <c r="M51" s="33">
        <v>4616.8909999999996</v>
      </c>
    </row>
    <row r="52" spans="2:15" ht="15" customHeight="1" x14ac:dyDescent="0.25">
      <c r="B52" s="44" t="s">
        <v>31</v>
      </c>
      <c r="C52" s="44"/>
      <c r="D52" s="44"/>
      <c r="E52" s="44"/>
      <c r="F52" s="30"/>
      <c r="G52" s="33"/>
      <c r="H52" s="30">
        <v>3217.4549999999999</v>
      </c>
      <c r="I52" s="89">
        <v>3985.9349999999999</v>
      </c>
      <c r="J52" s="33">
        <v>3946.4369999999999</v>
      </c>
      <c r="K52" s="33">
        <v>4106.9660000000003</v>
      </c>
      <c r="L52" s="33">
        <v>2873.2939999999999</v>
      </c>
      <c r="M52" s="33">
        <v>2518.1669999999999</v>
      </c>
      <c r="O52" s="12"/>
    </row>
    <row r="53" spans="2:15" ht="15" customHeight="1" x14ac:dyDescent="0.25">
      <c r="B53" s="35" t="s">
        <v>82</v>
      </c>
      <c r="C53" s="35"/>
      <c r="D53" s="35"/>
      <c r="E53" s="35"/>
      <c r="F53" s="32"/>
      <c r="G53" s="34"/>
      <c r="H53" s="88">
        <v>6.1470000000000002</v>
      </c>
      <c r="I53" s="90">
        <v>8.7370000000000001</v>
      </c>
      <c r="J53" s="34">
        <v>2.165</v>
      </c>
      <c r="K53" s="34">
        <v>13.189</v>
      </c>
      <c r="L53" s="34">
        <v>13.180999999999999</v>
      </c>
      <c r="M53" s="34">
        <v>6.7030000000000003</v>
      </c>
    </row>
    <row r="54" spans="2:15" ht="15" customHeight="1" x14ac:dyDescent="0.25">
      <c r="B54" s="43" t="s">
        <v>72</v>
      </c>
      <c r="C54" s="43"/>
      <c r="D54" s="43"/>
      <c r="E54" s="43"/>
      <c r="F54" s="40"/>
      <c r="G54" s="39"/>
      <c r="H54" s="40">
        <f t="shared" ref="H54:M54" si="10">SUM(H47:H53)</f>
        <v>10855.512000000001</v>
      </c>
      <c r="I54" s="92">
        <f t="shared" si="10"/>
        <v>11688.902</v>
      </c>
      <c r="J54" s="39">
        <f t="shared" si="10"/>
        <v>11302.675000000001</v>
      </c>
      <c r="K54" s="39">
        <f t="shared" si="10"/>
        <v>11720.44</v>
      </c>
      <c r="L54" s="39">
        <f t="shared" si="10"/>
        <v>11876.409</v>
      </c>
      <c r="M54" s="39">
        <f t="shared" si="10"/>
        <v>12456.292999999998</v>
      </c>
    </row>
    <row r="55" spans="2:15" x14ac:dyDescent="0.25">
      <c r="B55" s="36"/>
      <c r="C55" s="34"/>
      <c r="D55" s="34"/>
      <c r="E55" s="34"/>
      <c r="F55" s="34"/>
      <c r="G55" s="34"/>
      <c r="H55" s="90"/>
      <c r="I55" s="90"/>
      <c r="J55" s="34"/>
      <c r="K55" s="34"/>
      <c r="L55" s="34"/>
      <c r="M55" s="34"/>
    </row>
    <row r="56" spans="2:15" s="59" customFormat="1" ht="15.75" x14ac:dyDescent="0.25">
      <c r="B56" s="56"/>
      <c r="C56" s="56"/>
      <c r="D56" s="56"/>
      <c r="E56" s="56"/>
      <c r="F56" s="56">
        <f t="shared" ref="F56:K56" si="11">F$3</f>
        <v>2018</v>
      </c>
      <c r="G56" s="56">
        <f t="shared" si="11"/>
        <v>2017</v>
      </c>
      <c r="H56" s="56">
        <f t="shared" si="11"/>
        <v>2018</v>
      </c>
      <c r="I56" s="56">
        <f t="shared" si="11"/>
        <v>2017</v>
      </c>
      <c r="J56" s="56">
        <f t="shared" si="11"/>
        <v>2017</v>
      </c>
      <c r="K56" s="56">
        <f t="shared" si="11"/>
        <v>2016</v>
      </c>
      <c r="L56" s="56">
        <f>L3</f>
        <v>2015</v>
      </c>
      <c r="M56" s="56">
        <f>M$3</f>
        <v>2014</v>
      </c>
    </row>
    <row r="57" spans="2:15" s="59" customFormat="1" ht="15.75" x14ac:dyDescent="0.25">
      <c r="B57" s="56"/>
      <c r="C57" s="56"/>
      <c r="D57" s="56"/>
      <c r="E57" s="56"/>
      <c r="F57" s="56" t="str">
        <f>F$4</f>
        <v>Q3</v>
      </c>
      <c r="G57" s="56" t="str">
        <f>G$4</f>
        <v>Q3</v>
      </c>
      <c r="H57" s="56" t="str">
        <f>H$4</f>
        <v>Q1-3</v>
      </c>
      <c r="I57" s="56" t="str">
        <f>I$4</f>
        <v>Q1-3</v>
      </c>
      <c r="J57" s="56"/>
      <c r="K57" s="56"/>
      <c r="L57" s="56"/>
      <c r="M57" s="56"/>
    </row>
    <row r="58" spans="2:15" s="59" customFormat="1" ht="15.75" x14ac:dyDescent="0.25">
      <c r="B58" s="57" t="s">
        <v>81</v>
      </c>
      <c r="C58" s="58"/>
      <c r="D58" s="58"/>
      <c r="E58" s="58"/>
      <c r="F58" s="58" t="s">
        <v>52</v>
      </c>
      <c r="G58" s="58" t="s">
        <v>52</v>
      </c>
      <c r="H58" s="94" t="s">
        <v>52</v>
      </c>
      <c r="I58" s="94" t="s">
        <v>52</v>
      </c>
      <c r="J58" s="58" t="s">
        <v>52</v>
      </c>
      <c r="K58" s="58"/>
      <c r="L58" s="58"/>
      <c r="M58" s="58"/>
    </row>
    <row r="59" spans="2:15" ht="3" customHeight="1" x14ac:dyDescent="0.25">
      <c r="B59" s="20"/>
      <c r="C59" s="19"/>
      <c r="D59" s="19"/>
      <c r="E59" s="19"/>
      <c r="F59" s="23"/>
      <c r="G59" s="23"/>
      <c r="H59" s="23"/>
      <c r="I59" s="23"/>
      <c r="J59" s="23"/>
      <c r="K59" s="23"/>
      <c r="L59" s="23"/>
      <c r="M59" s="23"/>
    </row>
    <row r="60" spans="2:15" x14ac:dyDescent="0.25">
      <c r="B60" s="49" t="s">
        <v>32</v>
      </c>
      <c r="C60" s="49"/>
      <c r="D60" s="49"/>
      <c r="E60" s="49"/>
      <c r="F60" s="31">
        <v>37.440079999999448</v>
      </c>
      <c r="G60" s="89">
        <v>42.38098680000067</v>
      </c>
      <c r="H60" s="87">
        <v>315.3923699999994</v>
      </c>
      <c r="I60" s="89">
        <v>284.48198679999996</v>
      </c>
      <c r="J60" s="89">
        <v>369</v>
      </c>
      <c r="K60" s="33">
        <v>-17.949000000000002</v>
      </c>
      <c r="L60" s="33">
        <v>152.68899999999999</v>
      </c>
      <c r="M60" s="33">
        <v>-236.96799999999999</v>
      </c>
    </row>
    <row r="61" spans="2:15" ht="15" customHeight="1" x14ac:dyDescent="0.25">
      <c r="B61" s="35" t="s">
        <v>33</v>
      </c>
      <c r="C61" s="35"/>
      <c r="D61" s="35"/>
      <c r="E61" s="35"/>
      <c r="F61" s="32">
        <v>-3.1778500000000065</v>
      </c>
      <c r="G61" s="90">
        <v>-270.08334000000002</v>
      </c>
      <c r="H61" s="88">
        <v>-620.65100000000007</v>
      </c>
      <c r="I61" s="90">
        <v>71.020659999999992</v>
      </c>
      <c r="J61" s="90">
        <v>232</v>
      </c>
      <c r="K61" s="34">
        <v>712.94600000000003</v>
      </c>
      <c r="L61" s="34">
        <v>319.71300000000002</v>
      </c>
      <c r="M61" s="34">
        <v>-489.70499999999998</v>
      </c>
    </row>
    <row r="62" spans="2:15" ht="15" customHeight="1" x14ac:dyDescent="0.25">
      <c r="B62" s="50" t="s">
        <v>34</v>
      </c>
      <c r="C62" s="50"/>
      <c r="D62" s="50"/>
      <c r="E62" s="50"/>
      <c r="F62" s="38">
        <f>SUM(F60:F61)</f>
        <v>34.262229999999441</v>
      </c>
      <c r="G62" s="92">
        <f>SUM(G60:G61)</f>
        <v>-227.70235319999935</v>
      </c>
      <c r="H62" s="38">
        <f>SUM(H60:H61)</f>
        <v>-305.25863000000066</v>
      </c>
      <c r="I62" s="92">
        <f>SUM(I60:I61)</f>
        <v>355.50264679999998</v>
      </c>
      <c r="J62" s="92">
        <v>600</v>
      </c>
      <c r="K62" s="39">
        <v>694.99699999999996</v>
      </c>
      <c r="L62" s="39">
        <v>472.40199999999999</v>
      </c>
      <c r="M62" s="39">
        <v>-726.673</v>
      </c>
    </row>
    <row r="63" spans="2:15" ht="15" customHeight="1" x14ac:dyDescent="0.25">
      <c r="B63" s="49" t="s">
        <v>75</v>
      </c>
      <c r="C63" s="49"/>
      <c r="D63" s="49"/>
      <c r="E63" s="49"/>
      <c r="F63" s="31">
        <v>-24.906189999999995</v>
      </c>
      <c r="G63" s="89">
        <v>-3.6218700000000026</v>
      </c>
      <c r="H63" s="87">
        <v>-45.68336</v>
      </c>
      <c r="I63" s="89">
        <v>-16.820870000000003</v>
      </c>
      <c r="J63" s="89">
        <v>-33</v>
      </c>
      <c r="K63" s="33">
        <v>-86.673000000000002</v>
      </c>
      <c r="L63" s="33">
        <v>-112.792</v>
      </c>
      <c r="M63" s="33">
        <v>-100.959</v>
      </c>
    </row>
    <row r="64" spans="2:15" ht="15" customHeight="1" x14ac:dyDescent="0.25">
      <c r="B64" s="35" t="s">
        <v>76</v>
      </c>
      <c r="C64" s="35"/>
      <c r="D64" s="35"/>
      <c r="E64" s="35"/>
      <c r="F64" s="32">
        <v>0</v>
      </c>
      <c r="G64" s="90">
        <v>0</v>
      </c>
      <c r="H64" s="88">
        <v>0</v>
      </c>
      <c r="I64" s="90">
        <v>0</v>
      </c>
      <c r="J64" s="90" t="s">
        <v>108</v>
      </c>
      <c r="K64" s="34">
        <v>0</v>
      </c>
      <c r="L64" s="34">
        <v>-0.52100000000000002</v>
      </c>
      <c r="M64" s="34"/>
    </row>
    <row r="65" spans="2:13" ht="15" customHeight="1" x14ac:dyDescent="0.25">
      <c r="B65" s="50" t="s">
        <v>80</v>
      </c>
      <c r="C65" s="50"/>
      <c r="D65" s="50"/>
      <c r="E65" s="50"/>
      <c r="F65" s="38">
        <f>SUM(F62:F64)</f>
        <v>9.3560399999994459</v>
      </c>
      <c r="G65" s="92">
        <f>SUM(G62:G64)</f>
        <v>-231.32422319999935</v>
      </c>
      <c r="H65" s="38">
        <f>SUM(H62:H64)</f>
        <v>-350.94199000000066</v>
      </c>
      <c r="I65" s="92">
        <f>SUM(I62:I64)</f>
        <v>338.68177679999997</v>
      </c>
      <c r="J65" s="92">
        <v>568</v>
      </c>
      <c r="K65" s="39">
        <v>608.32399999999996</v>
      </c>
      <c r="L65" s="39">
        <v>359.089</v>
      </c>
      <c r="M65" s="39">
        <v>-828.15300000000002</v>
      </c>
    </row>
    <row r="66" spans="2:13" ht="15" customHeight="1" x14ac:dyDescent="0.25">
      <c r="B66" s="35" t="s">
        <v>35</v>
      </c>
      <c r="C66" s="35"/>
      <c r="D66" s="35"/>
      <c r="E66" s="35"/>
      <c r="F66" s="32">
        <v>0</v>
      </c>
      <c r="G66" s="90">
        <v>0</v>
      </c>
      <c r="H66" s="88">
        <v>0</v>
      </c>
      <c r="I66" s="90">
        <v>0</v>
      </c>
      <c r="J66" s="90" t="s">
        <v>108</v>
      </c>
      <c r="K66" s="34">
        <v>0</v>
      </c>
      <c r="L66" s="34">
        <v>-20.181999999999999</v>
      </c>
      <c r="M66" s="34"/>
    </row>
    <row r="67" spans="2:13" ht="15" customHeight="1" x14ac:dyDescent="0.25">
      <c r="B67" s="50" t="s">
        <v>36</v>
      </c>
      <c r="C67" s="50"/>
      <c r="D67" s="50"/>
      <c r="E67" s="50"/>
      <c r="F67" s="40">
        <f>SUM(F65:F66)</f>
        <v>9.3560399999994459</v>
      </c>
      <c r="G67" s="92">
        <f>SUM(G65:G66)</f>
        <v>-231.32422319999935</v>
      </c>
      <c r="H67" s="40">
        <f>SUM(H65:H66)</f>
        <v>-350.94199000000066</v>
      </c>
      <c r="I67" s="92">
        <f>SUM(I65:I66)</f>
        <v>338.68177679999997</v>
      </c>
      <c r="J67" s="92">
        <v>568</v>
      </c>
      <c r="K67" s="39">
        <v>608.32399999999996</v>
      </c>
      <c r="L67" s="39">
        <v>338.90699999999998</v>
      </c>
      <c r="M67" s="39">
        <v>-827.63199999999995</v>
      </c>
    </row>
    <row r="68" spans="2:13" ht="15" customHeight="1" x14ac:dyDescent="0.25">
      <c r="B68" s="49" t="s">
        <v>37</v>
      </c>
      <c r="C68" s="49"/>
      <c r="D68" s="49"/>
      <c r="E68" s="49"/>
      <c r="F68" s="30">
        <v>-1.359</v>
      </c>
      <c r="G68" s="89">
        <v>-1.4676568000000003</v>
      </c>
      <c r="H68" s="30">
        <v>-138.76832999999999</v>
      </c>
      <c r="I68" s="89">
        <v>-9.1176568000000007</v>
      </c>
      <c r="J68" s="89">
        <v>-9.1115300000000001</v>
      </c>
      <c r="K68" s="33">
        <v>-1287.5</v>
      </c>
      <c r="L68" s="33">
        <v>-294.96300000000002</v>
      </c>
      <c r="M68" s="33">
        <v>750</v>
      </c>
    </row>
    <row r="69" spans="2:13" ht="15" customHeight="1" x14ac:dyDescent="0.25">
      <c r="B69" s="49" t="s">
        <v>38</v>
      </c>
      <c r="C69" s="49"/>
      <c r="D69" s="49"/>
      <c r="E69" s="49"/>
      <c r="F69" s="31">
        <v>0</v>
      </c>
      <c r="G69" s="89">
        <v>0</v>
      </c>
      <c r="H69" s="87">
        <v>0</v>
      </c>
      <c r="I69" s="89">
        <v>0</v>
      </c>
      <c r="J69" s="89" t="s">
        <v>108</v>
      </c>
      <c r="K69" s="33">
        <v>987.5</v>
      </c>
      <c r="L69" s="33"/>
      <c r="M69" s="33">
        <v>100</v>
      </c>
    </row>
    <row r="70" spans="2:13" ht="15" customHeight="1" x14ac:dyDescent="0.25">
      <c r="B70" s="49" t="s">
        <v>39</v>
      </c>
      <c r="C70" s="49"/>
      <c r="D70" s="49"/>
      <c r="E70" s="49"/>
      <c r="F70" s="31">
        <v>0</v>
      </c>
      <c r="G70" s="89">
        <v>0</v>
      </c>
      <c r="H70" s="87">
        <v>0</v>
      </c>
      <c r="I70" s="89">
        <v>0</v>
      </c>
      <c r="J70" s="89" t="s">
        <v>108</v>
      </c>
      <c r="K70" s="33">
        <v>0</v>
      </c>
      <c r="L70" s="33">
        <v>0</v>
      </c>
      <c r="M70" s="33">
        <v>0</v>
      </c>
    </row>
    <row r="71" spans="2:13" ht="15" customHeight="1" x14ac:dyDescent="0.25">
      <c r="B71" s="35" t="s">
        <v>40</v>
      </c>
      <c r="C71" s="35"/>
      <c r="D71" s="35"/>
      <c r="E71" s="35"/>
      <c r="F71" s="32">
        <v>-51.512970000000003</v>
      </c>
      <c r="G71" s="90">
        <v>-62.539839999999991</v>
      </c>
      <c r="H71" s="88">
        <v>-178.51580000000001</v>
      </c>
      <c r="I71" s="90">
        <v>-179.86684000000002</v>
      </c>
      <c r="J71" s="90">
        <v>-268.02632</v>
      </c>
      <c r="K71" s="34"/>
      <c r="L71" s="34"/>
      <c r="M71" s="34">
        <v>0</v>
      </c>
    </row>
    <row r="72" spans="2:13" ht="15" customHeight="1" x14ac:dyDescent="0.25">
      <c r="B72" s="36" t="s">
        <v>41</v>
      </c>
      <c r="C72" s="36"/>
      <c r="D72" s="36"/>
      <c r="E72" s="36"/>
      <c r="F72" s="41">
        <f>SUM(F68:F71)</f>
        <v>-52.871970000000005</v>
      </c>
      <c r="G72" s="91">
        <f>SUM(G68:G71)</f>
        <v>-64.007496799999984</v>
      </c>
      <c r="H72" s="93">
        <f>SUM(H68:H71)</f>
        <v>-317.28413</v>
      </c>
      <c r="I72" s="91">
        <f>SUM(I68:I71)</f>
        <v>-188.98449680000002</v>
      </c>
      <c r="J72" s="91">
        <v>-277</v>
      </c>
      <c r="K72" s="37">
        <v>-300</v>
      </c>
      <c r="L72" s="37">
        <v>-294.96300000000002</v>
      </c>
      <c r="M72" s="37">
        <v>850</v>
      </c>
    </row>
    <row r="73" spans="2:13" ht="15" customHeight="1" x14ac:dyDescent="0.25">
      <c r="B73" s="50" t="s">
        <v>42</v>
      </c>
      <c r="C73" s="50"/>
      <c r="D73" s="50"/>
      <c r="E73" s="50"/>
      <c r="F73" s="40">
        <f>SUM(F72+F67)</f>
        <v>-43.515930000000559</v>
      </c>
      <c r="G73" s="92">
        <f>SUM(G72+G67)</f>
        <v>-295.33171999999934</v>
      </c>
      <c r="H73" s="40">
        <f>SUM(H72+H67)</f>
        <v>-668.22612000000072</v>
      </c>
      <c r="I73" s="92">
        <f>SUM(I72+I67)</f>
        <v>149.69727999999995</v>
      </c>
      <c r="J73" s="92">
        <v>290</v>
      </c>
      <c r="K73" s="39">
        <v>308.32400000000001</v>
      </c>
      <c r="L73" s="39">
        <v>43.944000000000003</v>
      </c>
      <c r="M73" s="39">
        <v>22.367999999999899</v>
      </c>
    </row>
    <row r="74" spans="2:13" ht="15" customHeight="1" x14ac:dyDescent="0.25">
      <c r="B74" s="35" t="s">
        <v>67</v>
      </c>
      <c r="C74" s="35"/>
      <c r="D74" s="35"/>
      <c r="E74" s="35"/>
      <c r="F74" s="32">
        <v>-14.116149999999999</v>
      </c>
      <c r="G74" s="90">
        <v>5.8433399999999995</v>
      </c>
      <c r="H74" s="88">
        <v>-2.0099999999999998</v>
      </c>
      <c r="I74" s="90">
        <v>11.587339999999999</v>
      </c>
      <c r="J74" s="90">
        <v>9</v>
      </c>
      <c r="K74" s="34">
        <v>10.441000000000001</v>
      </c>
      <c r="L74" s="34">
        <v>-1.5640000000000001</v>
      </c>
      <c r="M74" s="34">
        <v>-11</v>
      </c>
    </row>
    <row r="75" spans="2:13" ht="15" customHeight="1" x14ac:dyDescent="0.25">
      <c r="B75" s="50" t="s">
        <v>68</v>
      </c>
      <c r="C75" s="50"/>
      <c r="D75" s="50"/>
      <c r="E75" s="50"/>
      <c r="F75" s="40">
        <f>SUM(F73:F74)</f>
        <v>-57.632080000000556</v>
      </c>
      <c r="G75" s="92">
        <f>SUM(G73:G74)</f>
        <v>-289.48837999999932</v>
      </c>
      <c r="H75" s="40">
        <f>SUM(H73:H74)</f>
        <v>-670.23612000000071</v>
      </c>
      <c r="I75" s="92">
        <f>SUM(I73:I74)</f>
        <v>161.28461999999996</v>
      </c>
      <c r="J75" s="92">
        <v>299</v>
      </c>
      <c r="K75" s="39">
        <v>318.76499999999999</v>
      </c>
      <c r="L75" s="39">
        <v>42.38</v>
      </c>
      <c r="M75" s="39">
        <v>11.367999999999901</v>
      </c>
    </row>
    <row r="76" spans="2:13" x14ac:dyDescent="0.25">
      <c r="B76" s="36"/>
      <c r="C76" s="34"/>
      <c r="D76" s="34"/>
      <c r="E76" s="34"/>
      <c r="F76" s="34"/>
      <c r="G76" s="34"/>
      <c r="H76" s="90"/>
      <c r="I76" s="90"/>
      <c r="J76" s="34"/>
      <c r="K76" s="34"/>
      <c r="L76" s="34"/>
      <c r="M76" s="34"/>
    </row>
    <row r="77" spans="2:13" s="59" customFormat="1" ht="15.75" x14ac:dyDescent="0.25">
      <c r="B77" s="56"/>
      <c r="C77" s="56"/>
      <c r="D77" s="56"/>
      <c r="E77" s="56"/>
      <c r="F77" s="56">
        <f t="shared" ref="F77:M77" si="12">F$3</f>
        <v>2018</v>
      </c>
      <c r="G77" s="56">
        <f t="shared" si="12"/>
        <v>2017</v>
      </c>
      <c r="H77" s="56">
        <f t="shared" si="12"/>
        <v>2018</v>
      </c>
      <c r="I77" s="56">
        <f t="shared" si="12"/>
        <v>2017</v>
      </c>
      <c r="J77" s="56">
        <f t="shared" si="12"/>
        <v>2017</v>
      </c>
      <c r="K77" s="56">
        <f t="shared" si="12"/>
        <v>2016</v>
      </c>
      <c r="L77" s="56">
        <f t="shared" si="12"/>
        <v>2015</v>
      </c>
      <c r="M77" s="56">
        <f t="shared" si="12"/>
        <v>2014</v>
      </c>
    </row>
    <row r="78" spans="2:13" s="59" customFormat="1" ht="15.75" x14ac:dyDescent="0.25">
      <c r="B78" s="56"/>
      <c r="C78" s="56"/>
      <c r="D78" s="56"/>
      <c r="E78" s="56"/>
      <c r="F78" s="56" t="str">
        <f>F$4</f>
        <v>Q3</v>
      </c>
      <c r="G78" s="56" t="str">
        <f>G$4</f>
        <v>Q3</v>
      </c>
      <c r="H78" s="56" t="str">
        <f>H$4</f>
        <v>Q1-3</v>
      </c>
      <c r="I78" s="56" t="str">
        <f>I$4</f>
        <v>Q1-3</v>
      </c>
      <c r="J78" s="56"/>
      <c r="K78" s="56"/>
      <c r="L78" s="56"/>
      <c r="M78" s="56"/>
    </row>
    <row r="79" spans="2:13" s="59" customFormat="1" ht="15.75" x14ac:dyDescent="0.25">
      <c r="B79" s="57" t="s">
        <v>65</v>
      </c>
      <c r="C79" s="58"/>
      <c r="D79" s="58"/>
      <c r="E79" s="58"/>
      <c r="F79" s="58"/>
      <c r="G79" s="58"/>
      <c r="H79" s="94"/>
      <c r="I79" s="94"/>
      <c r="J79" s="58"/>
      <c r="K79" s="58"/>
      <c r="L79" s="58"/>
      <c r="M79" s="58"/>
    </row>
    <row r="80" spans="2:13" ht="2.25" customHeight="1" x14ac:dyDescent="0.25">
      <c r="B80" s="20"/>
      <c r="C80" s="19"/>
      <c r="D80" s="19"/>
      <c r="E80" s="19"/>
      <c r="F80" s="19"/>
      <c r="G80" s="19"/>
      <c r="H80" s="19"/>
      <c r="I80" s="19"/>
      <c r="J80" s="19"/>
      <c r="K80" s="19"/>
      <c r="L80" s="19"/>
      <c r="M80" s="19"/>
    </row>
    <row r="81" spans="2:13" s="68" customFormat="1" ht="15" customHeight="1" x14ac:dyDescent="0.25">
      <c r="B81" s="65" t="s">
        <v>43</v>
      </c>
      <c r="C81" s="65"/>
      <c r="D81" s="65"/>
      <c r="E81" s="65"/>
      <c r="F81" s="66">
        <v>6.9948722990151229</v>
      </c>
      <c r="G81" s="95">
        <v>3.4426719539719679</v>
      </c>
      <c r="H81" s="66">
        <v>5.7899503366982223</v>
      </c>
      <c r="I81" s="95">
        <v>3.87984028092484</v>
      </c>
      <c r="J81" s="67">
        <v>3.4014177740284839</v>
      </c>
      <c r="K81" s="67">
        <v>0.42616880611024888</v>
      </c>
      <c r="L81" s="67">
        <v>3.6122672629832953</v>
      </c>
      <c r="M81" s="67">
        <v>0.23952702035236828</v>
      </c>
    </row>
    <row r="82" spans="2:13" s="68" customFormat="1" ht="15" customHeight="1" x14ac:dyDescent="0.25">
      <c r="B82" s="65" t="s">
        <v>105</v>
      </c>
      <c r="C82" s="65"/>
      <c r="D82" s="65"/>
      <c r="E82" s="65"/>
      <c r="F82" s="66">
        <v>6.9948722990151229</v>
      </c>
      <c r="G82" s="95">
        <v>4.687711677320852</v>
      </c>
      <c r="H82" s="66">
        <v>5.7899503366982223</v>
      </c>
      <c r="I82" s="95">
        <v>4.2208122372581967</v>
      </c>
      <c r="J82" s="67">
        <v>4.366024736883082</v>
      </c>
      <c r="K82" s="67">
        <v>2.8796126030973266</v>
      </c>
      <c r="L82" s="67">
        <v>6.2121702270216259</v>
      </c>
      <c r="M82" s="67">
        <v>5.1963065913127116</v>
      </c>
    </row>
    <row r="83" spans="2:13" s="68" customFormat="1" ht="15" customHeight="1" x14ac:dyDescent="0.25">
      <c r="B83" s="65" t="s">
        <v>44</v>
      </c>
      <c r="C83" s="65"/>
      <c r="D83" s="65"/>
      <c r="E83" s="65"/>
      <c r="F83" s="66">
        <v>3.1854914194936073</v>
      </c>
      <c r="G83" s="95">
        <v>-4.1225623685372028</v>
      </c>
      <c r="H83" s="66">
        <v>2.2172645651460541</v>
      </c>
      <c r="I83" s="95">
        <v>-1.0996420695705842</v>
      </c>
      <c r="J83" s="67">
        <v>-4.4700283072502405</v>
      </c>
      <c r="K83" s="67">
        <v>-10.617352945775975</v>
      </c>
      <c r="L83" s="67">
        <v>-7.7216982620325822</v>
      </c>
      <c r="M83" s="67">
        <v>-5.1200961054091918</v>
      </c>
    </row>
    <row r="84" spans="2:13" s="68" customFormat="1" ht="15" customHeight="1" x14ac:dyDescent="0.25">
      <c r="B84" s="65" t="s">
        <v>45</v>
      </c>
      <c r="C84" s="65"/>
      <c r="D84" s="65"/>
      <c r="E84" s="65"/>
      <c r="F84" s="66"/>
      <c r="G84" s="95"/>
      <c r="H84" s="66">
        <v>0</v>
      </c>
      <c r="I84" s="99"/>
      <c r="J84" s="67">
        <v>-9.4079240604452892</v>
      </c>
      <c r="K84" s="67">
        <v>-24.049888626131402</v>
      </c>
      <c r="L84" s="67">
        <v>-10.42475874207854</v>
      </c>
      <c r="M84" s="95">
        <v>-7.2505150389161832</v>
      </c>
    </row>
    <row r="85" spans="2:13" s="68" customFormat="1" ht="15" customHeight="1" x14ac:dyDescent="0.25">
      <c r="B85" s="65" t="s">
        <v>46</v>
      </c>
      <c r="C85" s="65"/>
      <c r="D85" s="65"/>
      <c r="E85" s="65"/>
      <c r="F85" s="66"/>
      <c r="G85" s="95"/>
      <c r="H85" s="66">
        <v>0</v>
      </c>
      <c r="I85" s="99"/>
      <c r="J85" s="67">
        <v>-0.84773735792173166</v>
      </c>
      <c r="K85" s="67">
        <v>-8.5347238972268986</v>
      </c>
      <c r="L85" s="67">
        <v>-1.786784062964802</v>
      </c>
      <c r="M85" s="95">
        <v>7.2267049299286679E-2</v>
      </c>
    </row>
    <row r="86" spans="2:13" ht="15" customHeight="1" x14ac:dyDescent="0.25">
      <c r="B86" s="49" t="s">
        <v>47</v>
      </c>
      <c r="C86" s="49"/>
      <c r="D86" s="49"/>
      <c r="E86" s="49"/>
      <c r="F86" s="106"/>
      <c r="G86" s="89"/>
      <c r="H86" s="106">
        <v>33.828722219642884</v>
      </c>
      <c r="I86" s="89">
        <v>33.069350739701633</v>
      </c>
      <c r="J86" s="33">
        <v>31.270110836593982</v>
      </c>
      <c r="K86" s="33">
        <v>32.956800256645671</v>
      </c>
      <c r="L86" s="33">
        <v>33.683397060508767</v>
      </c>
      <c r="M86" s="89">
        <v>34.85905477656955</v>
      </c>
    </row>
    <row r="87" spans="2:13" ht="15" customHeight="1" x14ac:dyDescent="0.25">
      <c r="B87" s="49" t="s">
        <v>48</v>
      </c>
      <c r="C87" s="49"/>
      <c r="D87" s="49"/>
      <c r="E87" s="49"/>
      <c r="F87" s="106"/>
      <c r="G87" s="89"/>
      <c r="H87" s="106">
        <v>2778.0550000000003</v>
      </c>
      <c r="I87" s="89">
        <v>2338.3360000000002</v>
      </c>
      <c r="J87" s="33">
        <v>2210.6360000000004</v>
      </c>
      <c r="K87" s="33">
        <v>2453.0099999999998</v>
      </c>
      <c r="L87" s="33">
        <v>4059.9300000000003</v>
      </c>
      <c r="M87" s="33">
        <v>4552.9279999999999</v>
      </c>
    </row>
    <row r="88" spans="2:13" ht="15" customHeight="1" x14ac:dyDescent="0.25">
      <c r="B88" s="49" t="s">
        <v>49</v>
      </c>
      <c r="C88" s="49"/>
      <c r="D88" s="49"/>
      <c r="E88" s="49"/>
      <c r="F88" s="66"/>
      <c r="G88" s="84"/>
      <c r="H88" s="66">
        <v>0.86370378519508739</v>
      </c>
      <c r="I88" s="84">
        <v>0.84468226677194136</v>
      </c>
      <c r="J88" s="84">
        <v>0.92692847557364733</v>
      </c>
      <c r="K88" s="84">
        <v>0.82979028560984236</v>
      </c>
      <c r="L88" s="84">
        <v>1.1217384957121559</v>
      </c>
      <c r="M88" s="84">
        <v>1.1344153328791797</v>
      </c>
    </row>
    <row r="89" spans="2:13" ht="15" customHeight="1" x14ac:dyDescent="0.25">
      <c r="B89" s="49" t="s">
        <v>100</v>
      </c>
      <c r="C89" s="49"/>
      <c r="D89" s="49"/>
      <c r="E89" s="49"/>
      <c r="F89" s="106">
        <v>9.123949999999315</v>
      </c>
      <c r="G89" s="89">
        <v>-232.76664319999949</v>
      </c>
      <c r="H89" s="106">
        <v>-350.76191000000102</v>
      </c>
      <c r="I89" s="89">
        <v>345.5083568</v>
      </c>
      <c r="J89" s="33">
        <v>575.15179989999945</v>
      </c>
      <c r="K89" s="89">
        <v>1040.7330000000015</v>
      </c>
      <c r="L89" s="33" t="s">
        <v>53</v>
      </c>
      <c r="M89" s="33" t="s">
        <v>53</v>
      </c>
    </row>
    <row r="90" spans="2:13" ht="15" customHeight="1" x14ac:dyDescent="0.25">
      <c r="B90" s="35" t="s">
        <v>50</v>
      </c>
      <c r="C90" s="35"/>
      <c r="D90" s="35"/>
      <c r="E90" s="35"/>
      <c r="F90" s="88"/>
      <c r="G90" s="90"/>
      <c r="H90" s="88">
        <v>0</v>
      </c>
      <c r="I90" s="90">
        <v>0</v>
      </c>
      <c r="J90" s="90">
        <v>3594</v>
      </c>
      <c r="K90" s="90">
        <v>4073</v>
      </c>
      <c r="L90" s="90">
        <v>4631</v>
      </c>
      <c r="M90" s="90">
        <v>5493</v>
      </c>
    </row>
    <row r="91" spans="2:13" ht="15" customHeight="1" x14ac:dyDescent="0.25">
      <c r="B91" s="22" t="s">
        <v>104</v>
      </c>
      <c r="C91" s="26"/>
      <c r="D91" s="26"/>
      <c r="E91" s="26"/>
      <c r="F91" s="26"/>
      <c r="G91" s="26"/>
      <c r="H91" s="26"/>
      <c r="I91" s="26"/>
      <c r="J91" s="26"/>
      <c r="K91" s="26"/>
      <c r="L91" s="26"/>
      <c r="M91" s="26"/>
    </row>
    <row r="92" spans="2:13" ht="15" customHeight="1" x14ac:dyDescent="0.25">
      <c r="B92" s="22" t="s">
        <v>101</v>
      </c>
      <c r="C92" s="26"/>
      <c r="D92" s="26"/>
      <c r="E92" s="26"/>
      <c r="F92" s="26"/>
      <c r="G92" s="26"/>
      <c r="H92" s="26"/>
      <c r="I92" s="26"/>
      <c r="J92" s="26"/>
      <c r="K92" s="26"/>
      <c r="L92" s="21"/>
      <c r="M92" s="26"/>
    </row>
    <row r="93" spans="2:13" x14ac:dyDescent="0.25">
      <c r="B93" s="7"/>
      <c r="C93" s="7"/>
      <c r="D93" s="7"/>
      <c r="E93" s="7"/>
      <c r="F93" s="7"/>
      <c r="G93" s="7"/>
      <c r="H93" s="7"/>
      <c r="I93" s="7"/>
      <c r="J93" s="7"/>
      <c r="K93" s="7"/>
      <c r="L93" s="7"/>
      <c r="M93" s="7"/>
    </row>
    <row r="94" spans="2:13" x14ac:dyDescent="0.25">
      <c r="B94" s="7"/>
      <c r="C94" s="7"/>
      <c r="D94" s="7"/>
      <c r="E94" s="7"/>
      <c r="F94" s="7"/>
      <c r="G94" s="7"/>
      <c r="H94" s="7"/>
      <c r="I94" s="7"/>
      <c r="J94" s="7"/>
      <c r="K94" s="7"/>
      <c r="L94" s="7"/>
      <c r="M94" s="7"/>
    </row>
    <row r="95" spans="2:13" x14ac:dyDescent="0.25">
      <c r="B95" s="7"/>
      <c r="C95" s="7"/>
      <c r="D95" s="7"/>
      <c r="E95" s="7"/>
      <c r="F95" s="7"/>
      <c r="G95" s="7"/>
      <c r="H95" s="7"/>
      <c r="I95" s="7"/>
      <c r="J95" s="7"/>
      <c r="K95" s="7"/>
      <c r="L95" s="7"/>
      <c r="M95" s="7"/>
    </row>
    <row r="96" spans="2:13" x14ac:dyDescent="0.25">
      <c r="B96" s="7"/>
      <c r="C96" s="7"/>
      <c r="D96" s="7"/>
      <c r="E96" s="7"/>
      <c r="F96" s="7"/>
      <c r="G96" s="7"/>
      <c r="H96" s="7"/>
      <c r="I96" s="7"/>
      <c r="J96" s="7"/>
      <c r="K96" s="7"/>
      <c r="L96" s="7"/>
      <c r="M96" s="7"/>
    </row>
    <row r="97" spans="2:13" x14ac:dyDescent="0.25">
      <c r="B97" s="7"/>
      <c r="C97" s="7"/>
      <c r="D97" s="7"/>
      <c r="E97" s="7"/>
      <c r="F97" s="7"/>
      <c r="G97" s="7"/>
      <c r="H97" s="7"/>
      <c r="I97" s="7"/>
      <c r="J97" s="7"/>
      <c r="K97" s="7"/>
      <c r="L97" s="7"/>
      <c r="M97" s="7"/>
    </row>
    <row r="98" spans="2:13" x14ac:dyDescent="0.25">
      <c r="B98" s="7"/>
      <c r="C98" s="7"/>
      <c r="D98" s="7"/>
      <c r="E98" s="7"/>
      <c r="F98" s="7"/>
      <c r="G98" s="7"/>
      <c r="H98" s="7"/>
      <c r="I98" s="7"/>
      <c r="J98" s="7"/>
      <c r="K98" s="7"/>
      <c r="L98" s="7"/>
      <c r="M98" s="7"/>
    </row>
    <row r="99" spans="2:13" x14ac:dyDescent="0.25">
      <c r="B99" s="7"/>
      <c r="C99" s="7"/>
      <c r="D99" s="7"/>
      <c r="E99" s="7"/>
      <c r="F99" s="7"/>
      <c r="G99" s="7"/>
      <c r="H99" s="7"/>
      <c r="I99" s="7"/>
      <c r="J99" s="7"/>
      <c r="K99" s="7"/>
      <c r="L99" s="7"/>
      <c r="M99" s="7"/>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sheetData>
  <mergeCells count="1">
    <mergeCell ref="B1:M1"/>
  </mergeCells>
  <pageMargins left="0.70866141732283472" right="0.70866141732283472" top="0.74803149606299213" bottom="0.74803149606299213" header="0.31496062992125984" footer="0.31496062992125984"/>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2"/>
  <sheetViews>
    <sheetView showZeros="0" zoomScaleNormal="100" workbookViewId="0">
      <selection activeCell="F8" sqref="F8"/>
    </sheetView>
  </sheetViews>
  <sheetFormatPr defaultColWidth="9.140625" defaultRowHeight="15" x14ac:dyDescent="0.25"/>
  <cols>
    <col min="1" max="1" width="3.5703125" style="6" customWidth="1"/>
    <col min="2" max="2" width="26" style="6" customWidth="1"/>
    <col min="3" max="3" width="16" style="6" customWidth="1"/>
    <col min="4" max="4" width="8.28515625" style="6" customWidth="1"/>
    <col min="5" max="5" width="4.85546875" style="6" customWidth="1"/>
    <col min="6" max="13" width="9.7109375" style="6" customWidth="1"/>
    <col min="14" max="16384" width="9.140625" style="6"/>
  </cols>
  <sheetData>
    <row r="1" spans="1:13" ht="27.75" x14ac:dyDescent="0.4">
      <c r="B1" s="119" t="s">
        <v>97</v>
      </c>
      <c r="C1" s="119"/>
      <c r="D1" s="119"/>
      <c r="E1" s="119"/>
      <c r="F1" s="119"/>
      <c r="G1" s="119"/>
      <c r="H1" s="119"/>
      <c r="I1" s="119"/>
      <c r="J1" s="119"/>
      <c r="K1" s="119"/>
      <c r="L1" s="119"/>
      <c r="M1" s="119"/>
    </row>
    <row r="2" spans="1:13" x14ac:dyDescent="0.25">
      <c r="B2" s="36" t="s">
        <v>56</v>
      </c>
      <c r="C2" s="34"/>
      <c r="D2" s="34"/>
      <c r="E2" s="34"/>
      <c r="F2" s="34"/>
      <c r="G2" s="34"/>
      <c r="H2" s="90"/>
      <c r="I2" s="90"/>
      <c r="J2" s="34"/>
      <c r="K2" s="34"/>
      <c r="L2" s="34"/>
      <c r="M2" s="34"/>
    </row>
    <row r="3" spans="1:13" s="59" customFormat="1" ht="15.75" x14ac:dyDescent="0.25">
      <c r="B3" s="56"/>
      <c r="C3" s="56"/>
      <c r="D3" s="56"/>
      <c r="E3" s="56"/>
      <c r="F3" s="56">
        <v>2018</v>
      </c>
      <c r="G3" s="56">
        <v>2017</v>
      </c>
      <c r="H3" s="56">
        <v>2018</v>
      </c>
      <c r="I3" s="56">
        <v>2017</v>
      </c>
      <c r="J3" s="56">
        <v>2017</v>
      </c>
      <c r="K3" s="56">
        <v>2016</v>
      </c>
      <c r="L3" s="56">
        <v>2015</v>
      </c>
      <c r="M3" s="56">
        <v>2014</v>
      </c>
    </row>
    <row r="4" spans="1:13" s="59" customFormat="1" ht="15.75" x14ac:dyDescent="0.25">
      <c r="B4" s="56"/>
      <c r="C4" s="56"/>
      <c r="D4" s="56"/>
      <c r="E4" s="56"/>
      <c r="F4" s="56" t="s">
        <v>63</v>
      </c>
      <c r="G4" s="56" t="s">
        <v>63</v>
      </c>
      <c r="H4" s="56" t="s">
        <v>116</v>
      </c>
      <c r="I4" s="56" t="s">
        <v>116</v>
      </c>
      <c r="J4" s="56"/>
      <c r="K4" s="56"/>
      <c r="L4" s="56"/>
      <c r="M4" s="56"/>
    </row>
    <row r="5" spans="1:13" s="59" customFormat="1" ht="15.75" x14ac:dyDescent="0.25">
      <c r="B5" s="57" t="s">
        <v>1</v>
      </c>
      <c r="C5" s="58"/>
      <c r="D5" s="58"/>
      <c r="E5" s="58" t="s">
        <v>64</v>
      </c>
      <c r="F5" s="58"/>
      <c r="G5" s="58"/>
      <c r="H5" s="94"/>
      <c r="I5" s="94"/>
      <c r="J5" s="58"/>
      <c r="K5" s="58" t="s">
        <v>52</v>
      </c>
      <c r="L5" s="58" t="s">
        <v>111</v>
      </c>
      <c r="M5" s="58" t="s">
        <v>54</v>
      </c>
    </row>
    <row r="6" spans="1:13" ht="3.75" customHeight="1" x14ac:dyDescent="0.25">
      <c r="B6" s="19"/>
      <c r="C6" s="19"/>
      <c r="D6" s="19"/>
      <c r="E6" s="19"/>
      <c r="F6" s="19"/>
      <c r="G6" s="19"/>
      <c r="H6" s="19"/>
      <c r="I6" s="19"/>
      <c r="J6" s="19"/>
      <c r="K6" s="19"/>
      <c r="L6" s="19"/>
      <c r="M6" s="19"/>
    </row>
    <row r="7" spans="1:13" ht="15" customHeight="1" x14ac:dyDescent="0.25">
      <c r="B7" s="43" t="s">
        <v>2</v>
      </c>
      <c r="C7" s="43"/>
      <c r="D7" s="43"/>
      <c r="E7" s="43"/>
      <c r="F7" s="38">
        <v>814.57111200000008</v>
      </c>
      <c r="G7" s="39">
        <v>871.52943399999958</v>
      </c>
      <c r="H7" s="38">
        <v>3223.8211310000002</v>
      </c>
      <c r="I7" s="92">
        <v>3126.9002969999997</v>
      </c>
      <c r="J7" s="92">
        <v>3881.4813779999999</v>
      </c>
      <c r="K7" s="39">
        <v>3623.97</v>
      </c>
      <c r="L7" s="39">
        <v>3517.0367839999999</v>
      </c>
      <c r="M7" s="39">
        <v>3503.3069999999998</v>
      </c>
    </row>
    <row r="8" spans="1:13" ht="15" customHeight="1" x14ac:dyDescent="0.25">
      <c r="B8" s="44" t="s">
        <v>3</v>
      </c>
      <c r="C8" s="44"/>
      <c r="D8" s="44"/>
      <c r="E8" s="44"/>
      <c r="F8" s="31">
        <v>-848.53481099999999</v>
      </c>
      <c r="G8" s="33">
        <v>-857.61926799999992</v>
      </c>
      <c r="H8" s="87">
        <v>-2946.0473800000004</v>
      </c>
      <c r="I8" s="89">
        <v>-2740.74179</v>
      </c>
      <c r="J8" s="33">
        <v>-3583.4021030000004</v>
      </c>
      <c r="K8" s="33">
        <v>-3332.7440000000001</v>
      </c>
      <c r="L8" s="33">
        <v>-3203.1897709</v>
      </c>
      <c r="M8" s="33">
        <v>-3108.2690000000002</v>
      </c>
    </row>
    <row r="9" spans="1:13" ht="15" customHeight="1" x14ac:dyDescent="0.25">
      <c r="B9" s="44" t="s">
        <v>4</v>
      </c>
      <c r="C9" s="44"/>
      <c r="D9" s="44"/>
      <c r="E9" s="44"/>
      <c r="F9" s="31">
        <v>15.091223000000003</v>
      </c>
      <c r="G9" s="33">
        <v>5.3769829999999992</v>
      </c>
      <c r="H9" s="87">
        <v>30.147725999999999</v>
      </c>
      <c r="I9" s="89">
        <v>12.756079</v>
      </c>
      <c r="J9" s="33">
        <v>17.520204</v>
      </c>
      <c r="K9" s="33">
        <v>58.873000000000005</v>
      </c>
      <c r="L9" s="33">
        <v>48.001442999999995</v>
      </c>
      <c r="M9" s="33">
        <v>14.430999999999999</v>
      </c>
    </row>
    <row r="10" spans="1:13" ht="15" customHeight="1" x14ac:dyDescent="0.25">
      <c r="B10" s="44" t="s">
        <v>5</v>
      </c>
      <c r="C10" s="44"/>
      <c r="D10" s="44"/>
      <c r="E10" s="44"/>
      <c r="F10" s="31">
        <v>0</v>
      </c>
      <c r="G10" s="33">
        <v>0</v>
      </c>
      <c r="H10" s="87">
        <v>0</v>
      </c>
      <c r="I10" s="89">
        <v>0</v>
      </c>
      <c r="J10" s="33">
        <v>0.971719</v>
      </c>
      <c r="K10" s="33">
        <v>0</v>
      </c>
      <c r="L10" s="33">
        <v>0</v>
      </c>
      <c r="M10" s="33">
        <v>0</v>
      </c>
    </row>
    <row r="11" spans="1:13" ht="15" customHeight="1" x14ac:dyDescent="0.25">
      <c r="B11" s="35" t="s">
        <v>6</v>
      </c>
      <c r="C11" s="35"/>
      <c r="D11" s="35"/>
      <c r="E11" s="35"/>
      <c r="F11" s="32">
        <v>0</v>
      </c>
      <c r="G11" s="34">
        <v>0</v>
      </c>
      <c r="H11" s="88">
        <v>0</v>
      </c>
      <c r="I11" s="90">
        <v>0</v>
      </c>
      <c r="J11" s="34">
        <v>0</v>
      </c>
      <c r="K11" s="34">
        <v>0</v>
      </c>
      <c r="L11" s="34">
        <v>0</v>
      </c>
      <c r="M11" s="34">
        <v>0</v>
      </c>
    </row>
    <row r="12" spans="1:13" ht="15" customHeight="1" x14ac:dyDescent="0.25">
      <c r="B12" s="43" t="s">
        <v>7</v>
      </c>
      <c r="C12" s="43"/>
      <c r="D12" s="43"/>
      <c r="E12" s="43"/>
      <c r="F12" s="40">
        <f t="shared" ref="F12:M12" si="0">SUM(F7:F11)</f>
        <v>-18.872475999999903</v>
      </c>
      <c r="G12" s="39">
        <f t="shared" si="0"/>
        <v>19.287148999999662</v>
      </c>
      <c r="H12" s="40">
        <f t="shared" si="0"/>
        <v>307.9214769999997</v>
      </c>
      <c r="I12" s="92">
        <f t="shared" si="0"/>
        <v>398.91458599999964</v>
      </c>
      <c r="J12" s="39">
        <f t="shared" si="0"/>
        <v>316.57119799999958</v>
      </c>
      <c r="K12" s="39">
        <f t="shared" si="0"/>
        <v>350.09899999999965</v>
      </c>
      <c r="L12" s="39">
        <f t="shared" si="0"/>
        <v>361.84845609999991</v>
      </c>
      <c r="M12" s="39">
        <f t="shared" si="0"/>
        <v>409.46899999999954</v>
      </c>
    </row>
    <row r="13" spans="1:13" ht="15" customHeight="1" x14ac:dyDescent="0.25">
      <c r="A13" s="42"/>
      <c r="B13" s="35" t="s">
        <v>59</v>
      </c>
      <c r="C13" s="35"/>
      <c r="D13" s="35"/>
      <c r="E13" s="35"/>
      <c r="F13" s="32">
        <v>-26.008999999999997</v>
      </c>
      <c r="G13" s="34">
        <v>-26.33799999999999</v>
      </c>
      <c r="H13" s="88">
        <v>-80.938999999999993</v>
      </c>
      <c r="I13" s="90">
        <v>-77.843999999999994</v>
      </c>
      <c r="J13" s="34">
        <v>-104.044</v>
      </c>
      <c r="K13" s="34">
        <v>-121.85000000000001</v>
      </c>
      <c r="L13" s="34">
        <v>-115.005145</v>
      </c>
      <c r="M13" s="34">
        <v>-134.38400000000001</v>
      </c>
    </row>
    <row r="14" spans="1:13" ht="15" customHeight="1" x14ac:dyDescent="0.25">
      <c r="B14" s="43" t="s">
        <v>8</v>
      </c>
      <c r="C14" s="43"/>
      <c r="D14" s="43"/>
      <c r="E14" s="43"/>
      <c r="F14" s="40">
        <f t="shared" ref="F14:M14" si="1">SUM(F12:F13)</f>
        <v>-44.8814759999999</v>
      </c>
      <c r="G14" s="39">
        <f t="shared" si="1"/>
        <v>-7.0508510000003284</v>
      </c>
      <c r="H14" s="40">
        <f t="shared" si="1"/>
        <v>226.9824769999997</v>
      </c>
      <c r="I14" s="92">
        <f t="shared" si="1"/>
        <v>321.07058599999965</v>
      </c>
      <c r="J14" s="39">
        <f t="shared" si="1"/>
        <v>212.5271979999996</v>
      </c>
      <c r="K14" s="39">
        <f t="shared" si="1"/>
        <v>228.24899999999963</v>
      </c>
      <c r="L14" s="39">
        <f t="shared" si="1"/>
        <v>246.84331109999991</v>
      </c>
      <c r="M14" s="39">
        <f t="shared" si="1"/>
        <v>275.08499999999952</v>
      </c>
    </row>
    <row r="15" spans="1:13" ht="15" customHeight="1" x14ac:dyDescent="0.25">
      <c r="B15" s="44" t="s">
        <v>9</v>
      </c>
      <c r="C15" s="44"/>
      <c r="D15" s="44"/>
      <c r="E15" s="44"/>
      <c r="F15" s="31">
        <v>-2.3239999999999998</v>
      </c>
      <c r="G15" s="33">
        <v>-2.4550000000000001</v>
      </c>
      <c r="H15" s="87">
        <v>-7.1059999999999999</v>
      </c>
      <c r="I15" s="89">
        <v>-5.0289999999999999</v>
      </c>
      <c r="J15" s="33">
        <v>-7.4989999999999997</v>
      </c>
      <c r="K15" s="33">
        <v>-0.313</v>
      </c>
      <c r="L15" s="33">
        <v>-2.3370039999999999</v>
      </c>
      <c r="M15" s="33">
        <v>-21.315000000000001</v>
      </c>
    </row>
    <row r="16" spans="1:13" ht="15" customHeight="1" x14ac:dyDescent="0.25">
      <c r="B16" s="35" t="s">
        <v>10</v>
      </c>
      <c r="C16" s="35"/>
      <c r="D16" s="35"/>
      <c r="E16" s="35"/>
      <c r="F16" s="32">
        <v>0</v>
      </c>
      <c r="G16" s="34">
        <v>0</v>
      </c>
      <c r="H16" s="88">
        <v>0</v>
      </c>
      <c r="I16" s="90">
        <v>0</v>
      </c>
      <c r="J16" s="34">
        <v>0</v>
      </c>
      <c r="K16" s="34">
        <v>0</v>
      </c>
      <c r="L16" s="34">
        <v>0</v>
      </c>
      <c r="M16" s="34">
        <v>0</v>
      </c>
    </row>
    <row r="17" spans="2:13" ht="15" customHeight="1" x14ac:dyDescent="0.25">
      <c r="B17" s="43" t="s">
        <v>11</v>
      </c>
      <c r="C17" s="43"/>
      <c r="D17" s="43"/>
      <c r="E17" s="43"/>
      <c r="F17" s="40">
        <f t="shared" ref="F17:M17" si="2">SUM(F14:F16)</f>
        <v>-47.205475999999898</v>
      </c>
      <c r="G17" s="39">
        <f t="shared" si="2"/>
        <v>-9.5058510000003285</v>
      </c>
      <c r="H17" s="40">
        <f t="shared" si="2"/>
        <v>219.87647699999971</v>
      </c>
      <c r="I17" s="92">
        <f t="shared" si="2"/>
        <v>316.04158599999965</v>
      </c>
      <c r="J17" s="39">
        <f t="shared" si="2"/>
        <v>205.02819799999961</v>
      </c>
      <c r="K17" s="39">
        <f t="shared" si="2"/>
        <v>227.93599999999964</v>
      </c>
      <c r="L17" s="39">
        <f t="shared" si="2"/>
        <v>244.5063070999999</v>
      </c>
      <c r="M17" s="39">
        <f t="shared" si="2"/>
        <v>253.76999999999953</v>
      </c>
    </row>
    <row r="18" spans="2:13" ht="15" customHeight="1" x14ac:dyDescent="0.25">
      <c r="B18" s="44" t="s">
        <v>12</v>
      </c>
      <c r="C18" s="44"/>
      <c r="D18" s="44"/>
      <c r="E18" s="44"/>
      <c r="F18" s="87">
        <v>0.92</v>
      </c>
      <c r="G18" s="33">
        <v>11.916919999999999</v>
      </c>
      <c r="H18" s="87">
        <v>6.2593379999999996</v>
      </c>
      <c r="I18" s="89">
        <v>20.813268999999998</v>
      </c>
      <c r="J18" s="33">
        <v>15.778631000000001</v>
      </c>
      <c r="K18" s="33">
        <v>10.694999999999999</v>
      </c>
      <c r="L18" s="33">
        <v>5.0201520000000004</v>
      </c>
      <c r="M18" s="33">
        <v>0.95799999999999996</v>
      </c>
    </row>
    <row r="19" spans="2:13" ht="15" customHeight="1" x14ac:dyDescent="0.25">
      <c r="B19" s="35" t="s">
        <v>13</v>
      </c>
      <c r="C19" s="35"/>
      <c r="D19" s="35"/>
      <c r="E19" s="35"/>
      <c r="F19" s="88">
        <v>-45.71</v>
      </c>
      <c r="G19" s="34">
        <v>-50.361475999999996</v>
      </c>
      <c r="H19" s="88">
        <v>-118.54362999999999</v>
      </c>
      <c r="I19" s="90">
        <v>-142.13036300000002</v>
      </c>
      <c r="J19" s="34">
        <v>-171.39547199999998</v>
      </c>
      <c r="K19" s="34">
        <v>-183.976</v>
      </c>
      <c r="L19" s="34">
        <v>-176.73165040000001</v>
      </c>
      <c r="M19" s="34">
        <v>-464.392</v>
      </c>
    </row>
    <row r="20" spans="2:13" s="5" customFormat="1" ht="15" customHeight="1" x14ac:dyDescent="0.25">
      <c r="B20" s="43" t="s">
        <v>14</v>
      </c>
      <c r="C20" s="43"/>
      <c r="D20" s="43"/>
      <c r="E20" s="43"/>
      <c r="F20" s="40">
        <f t="shared" ref="F20:M20" si="3">SUM(F17:F19)</f>
        <v>-91.995475999999897</v>
      </c>
      <c r="G20" s="39">
        <f t="shared" si="3"/>
        <v>-47.950407000000325</v>
      </c>
      <c r="H20" s="40">
        <f t="shared" si="3"/>
        <v>107.5921849999997</v>
      </c>
      <c r="I20" s="92">
        <f t="shared" si="3"/>
        <v>194.72449199999963</v>
      </c>
      <c r="J20" s="39">
        <f t="shared" si="3"/>
        <v>49.411356999999612</v>
      </c>
      <c r="K20" s="39">
        <f t="shared" si="3"/>
        <v>54.654999999999632</v>
      </c>
      <c r="L20" s="39">
        <f t="shared" si="3"/>
        <v>72.794808699999891</v>
      </c>
      <c r="M20" s="39">
        <f t="shared" si="3"/>
        <v>-209.66400000000047</v>
      </c>
    </row>
    <row r="21" spans="2:13" ht="15" customHeight="1" x14ac:dyDescent="0.25">
      <c r="B21" s="44" t="s">
        <v>15</v>
      </c>
      <c r="C21" s="44"/>
      <c r="D21" s="44"/>
      <c r="E21" s="44"/>
      <c r="F21" s="31">
        <v>15.506682999999995</v>
      </c>
      <c r="G21" s="33">
        <v>6.3008699999999971</v>
      </c>
      <c r="H21" s="87">
        <v>-31.595587999999999</v>
      </c>
      <c r="I21" s="89">
        <v>-54.947338000000002</v>
      </c>
      <c r="J21" s="33">
        <v>-23.816318999999996</v>
      </c>
      <c r="K21" s="33">
        <v>44.831000000000003</v>
      </c>
      <c r="L21" s="33">
        <v>-11.414149000000009</v>
      </c>
      <c r="M21" s="33">
        <v>14.94</v>
      </c>
    </row>
    <row r="22" spans="2:13" ht="15" customHeight="1" x14ac:dyDescent="0.25">
      <c r="B22" s="35" t="s">
        <v>16</v>
      </c>
      <c r="C22" s="35"/>
      <c r="D22" s="35"/>
      <c r="E22" s="35"/>
      <c r="F22" s="32">
        <v>0</v>
      </c>
      <c r="G22" s="34">
        <v>0</v>
      </c>
      <c r="H22" s="88">
        <v>0</v>
      </c>
      <c r="I22" s="90">
        <v>0</v>
      </c>
      <c r="J22" s="34">
        <v>0</v>
      </c>
      <c r="K22" s="34">
        <v>0</v>
      </c>
      <c r="L22" s="34">
        <v>0</v>
      </c>
      <c r="M22" s="34">
        <v>0</v>
      </c>
    </row>
    <row r="23" spans="2:13" ht="15" customHeight="1" x14ac:dyDescent="0.25">
      <c r="B23" s="43" t="s">
        <v>73</v>
      </c>
      <c r="C23" s="43"/>
      <c r="D23" s="43"/>
      <c r="E23" s="43"/>
      <c r="F23" s="40">
        <f t="shared" ref="F23:M23" si="4">SUM(F20:F22)</f>
        <v>-76.488792999999902</v>
      </c>
      <c r="G23" s="39">
        <f t="shared" si="4"/>
        <v>-41.649537000000329</v>
      </c>
      <c r="H23" s="40">
        <f t="shared" si="4"/>
        <v>75.996596999999696</v>
      </c>
      <c r="I23" s="92">
        <f t="shared" si="4"/>
        <v>139.77715399999963</v>
      </c>
      <c r="J23" s="39">
        <f t="shared" si="4"/>
        <v>25.595037999999615</v>
      </c>
      <c r="K23" s="39">
        <f t="shared" si="4"/>
        <v>99.485999999999635</v>
      </c>
      <c r="L23" s="39">
        <f t="shared" si="4"/>
        <v>61.380659699999882</v>
      </c>
      <c r="M23" s="39">
        <f t="shared" si="4"/>
        <v>-194.72400000000047</v>
      </c>
    </row>
    <row r="24" spans="2:13" ht="15" customHeight="1" x14ac:dyDescent="0.25">
      <c r="B24" s="44" t="s">
        <v>83</v>
      </c>
      <c r="C24" s="44"/>
      <c r="D24" s="44"/>
      <c r="E24" s="44"/>
      <c r="F24" s="31">
        <v>-75.580691999999971</v>
      </c>
      <c r="G24" s="33">
        <v>-40.718589000000435</v>
      </c>
      <c r="H24" s="87">
        <v>72.671537000000356</v>
      </c>
      <c r="I24" s="89">
        <v>134.39064199999959</v>
      </c>
      <c r="J24" s="33">
        <v>24.844773000000451</v>
      </c>
      <c r="K24" s="33">
        <v>105.14499999999954</v>
      </c>
      <c r="L24" s="33">
        <v>61.380659699999917</v>
      </c>
      <c r="M24" s="33">
        <v>-196.61900000000023</v>
      </c>
    </row>
    <row r="25" spans="2:13" ht="15" customHeight="1" x14ac:dyDescent="0.25">
      <c r="B25" s="44" t="s">
        <v>78</v>
      </c>
      <c r="C25" s="44"/>
      <c r="D25" s="44"/>
      <c r="E25" s="44"/>
      <c r="F25" s="31">
        <v>0.91453799999999985</v>
      </c>
      <c r="G25" s="33">
        <v>0.93094799999999989</v>
      </c>
      <c r="H25" s="87">
        <v>-3.3250600000000001</v>
      </c>
      <c r="I25" s="89">
        <v>-5.3865119999999997</v>
      </c>
      <c r="J25" s="33">
        <v>-0.75026499999999996</v>
      </c>
      <c r="K25" s="33">
        <v>5.6589999999999998</v>
      </c>
      <c r="L25" s="33">
        <v>0</v>
      </c>
      <c r="M25" s="33">
        <v>-1.895</v>
      </c>
    </row>
    <row r="26" spans="2:13" ht="15" customHeight="1" x14ac:dyDescent="0.25">
      <c r="B26" s="35"/>
      <c r="C26" s="35"/>
      <c r="D26" s="35"/>
      <c r="E26" s="35"/>
      <c r="F26" s="32"/>
      <c r="G26" s="34"/>
      <c r="H26" s="88"/>
      <c r="I26" s="90"/>
      <c r="J26" s="34"/>
      <c r="K26" s="34"/>
      <c r="L26" s="34"/>
      <c r="M26" s="34"/>
    </row>
    <row r="27" spans="2:13" ht="15" customHeight="1" x14ac:dyDescent="0.25">
      <c r="B27" s="44" t="s">
        <v>60</v>
      </c>
      <c r="C27" s="44"/>
      <c r="D27" s="44"/>
      <c r="E27" s="44"/>
      <c r="F27" s="31">
        <v>-15.626000000000001</v>
      </c>
      <c r="G27" s="33">
        <v>-1.5500000000000007</v>
      </c>
      <c r="H27" s="87">
        <v>-42.192517000000002</v>
      </c>
      <c r="I27" s="89">
        <v>-9.608486000000001</v>
      </c>
      <c r="J27" s="33">
        <v>-11.943869000000001</v>
      </c>
      <c r="K27" s="33">
        <v>-65.007000000000005</v>
      </c>
      <c r="L27" s="33">
        <v>15.728000000000002</v>
      </c>
      <c r="M27" s="33">
        <v>-22.927999999999997</v>
      </c>
    </row>
    <row r="28" spans="2:13" s="5" customFormat="1" ht="15" customHeight="1" x14ac:dyDescent="0.25">
      <c r="B28" s="43" t="s">
        <v>106</v>
      </c>
      <c r="C28" s="43"/>
      <c r="D28" s="43"/>
      <c r="E28" s="43"/>
      <c r="F28" s="40">
        <f t="shared" ref="F28:M28" si="5">F14-F27</f>
        <v>-29.255475999999899</v>
      </c>
      <c r="G28" s="39">
        <f t="shared" si="5"/>
        <v>-5.5008510000003277</v>
      </c>
      <c r="H28" s="40">
        <f t="shared" si="5"/>
        <v>269.17499399999969</v>
      </c>
      <c r="I28" s="92">
        <f t="shared" si="5"/>
        <v>330.67907199999968</v>
      </c>
      <c r="J28" s="39">
        <f t="shared" si="5"/>
        <v>224.47106699999961</v>
      </c>
      <c r="K28" s="39">
        <f t="shared" si="5"/>
        <v>293.25599999999963</v>
      </c>
      <c r="L28" s="39">
        <f t="shared" si="5"/>
        <v>231.1153110999999</v>
      </c>
      <c r="M28" s="39">
        <f t="shared" si="5"/>
        <v>298.01299999999952</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9" ht="3" customHeight="1" x14ac:dyDescent="0.25">
      <c r="B33" s="20"/>
      <c r="C33" s="19"/>
      <c r="D33" s="19"/>
      <c r="E33" s="19"/>
      <c r="F33" s="23"/>
      <c r="G33" s="23"/>
      <c r="H33" s="23"/>
      <c r="I33" s="23"/>
      <c r="J33" s="23"/>
      <c r="K33" s="23"/>
      <c r="L33" s="23"/>
      <c r="M33" s="23"/>
    </row>
    <row r="34" spans="2:19" ht="15" customHeight="1" x14ac:dyDescent="0.25">
      <c r="B34" s="44" t="s">
        <v>17</v>
      </c>
      <c r="C34" s="44"/>
      <c r="D34" s="44"/>
      <c r="E34" s="44"/>
      <c r="F34" s="30"/>
      <c r="G34" s="96"/>
      <c r="H34" s="30">
        <v>2159.0639999999999</v>
      </c>
      <c r="I34" s="96">
        <v>2177.223</v>
      </c>
      <c r="J34" s="33">
        <v>2183.0839999999998</v>
      </c>
      <c r="K34" s="33">
        <v>2229.1640000000002</v>
      </c>
      <c r="L34" s="33">
        <v>0</v>
      </c>
      <c r="M34" s="33">
        <v>2018.8920000000001</v>
      </c>
    </row>
    <row r="35" spans="2:19" ht="15" customHeight="1" x14ac:dyDescent="0.25">
      <c r="B35" s="44" t="s">
        <v>18</v>
      </c>
      <c r="C35" s="44"/>
      <c r="D35" s="44"/>
      <c r="E35" s="44"/>
      <c r="F35" s="31"/>
      <c r="G35" s="96"/>
      <c r="H35" s="87">
        <v>770.86699999999996</v>
      </c>
      <c r="I35" s="96">
        <v>742.03199999999993</v>
      </c>
      <c r="J35" s="33">
        <v>748.10962610000001</v>
      </c>
      <c r="K35" s="33">
        <v>636.16899999999998</v>
      </c>
      <c r="L35" s="33">
        <v>0</v>
      </c>
      <c r="M35" s="33">
        <v>223.49199999999999</v>
      </c>
    </row>
    <row r="36" spans="2:19" ht="15" customHeight="1" x14ac:dyDescent="0.25">
      <c r="B36" s="44" t="s">
        <v>77</v>
      </c>
      <c r="C36" s="44"/>
      <c r="D36" s="44"/>
      <c r="E36" s="44"/>
      <c r="F36" s="31"/>
      <c r="G36" s="96"/>
      <c r="H36" s="87">
        <v>722.28300000000002</v>
      </c>
      <c r="I36" s="96">
        <v>758.65800000000002</v>
      </c>
      <c r="J36" s="33">
        <v>778.56899999999996</v>
      </c>
      <c r="K36" s="33">
        <v>778.11700000000008</v>
      </c>
      <c r="L36" s="33">
        <v>0</v>
      </c>
      <c r="M36" s="33">
        <v>1000.3969999999999</v>
      </c>
    </row>
    <row r="37" spans="2:19" ht="15" customHeight="1" x14ac:dyDescent="0.25">
      <c r="B37" s="44" t="s">
        <v>19</v>
      </c>
      <c r="C37" s="44"/>
      <c r="D37" s="44"/>
      <c r="E37" s="44"/>
      <c r="F37" s="30"/>
      <c r="G37" s="96"/>
      <c r="H37" s="30">
        <v>0</v>
      </c>
      <c r="I37" s="96">
        <v>0</v>
      </c>
      <c r="J37" s="33">
        <v>0</v>
      </c>
      <c r="K37" s="33">
        <v>9.7159999999999993</v>
      </c>
      <c r="L37" s="33">
        <v>0</v>
      </c>
      <c r="M37" s="33">
        <v>9.5969999999999995</v>
      </c>
    </row>
    <row r="38" spans="2:19" ht="15" customHeight="1" x14ac:dyDescent="0.25">
      <c r="B38" s="35" t="s">
        <v>20</v>
      </c>
      <c r="C38" s="35"/>
      <c r="D38" s="35"/>
      <c r="E38" s="35"/>
      <c r="F38" s="32"/>
      <c r="G38" s="79"/>
      <c r="H38" s="88">
        <v>157.885662</v>
      </c>
      <c r="I38" s="79">
        <v>194.10943700000001</v>
      </c>
      <c r="J38" s="34">
        <v>197.28128099999998</v>
      </c>
      <c r="K38" s="34">
        <v>245.87100000000001</v>
      </c>
      <c r="L38" s="34">
        <v>0</v>
      </c>
      <c r="M38" s="34">
        <v>157.58199999999999</v>
      </c>
    </row>
    <row r="39" spans="2:19" s="5" customFormat="1" ht="15" customHeight="1" x14ac:dyDescent="0.25">
      <c r="B39" s="43" t="s">
        <v>21</v>
      </c>
      <c r="C39" s="43"/>
      <c r="D39" s="43"/>
      <c r="E39" s="43"/>
      <c r="F39" s="40"/>
      <c r="G39" s="97"/>
      <c r="H39" s="40">
        <v>3810.0996620000001</v>
      </c>
      <c r="I39" s="97">
        <v>3872.0224370000001</v>
      </c>
      <c r="J39" s="39">
        <v>3907.0439070999996</v>
      </c>
      <c r="K39" s="92">
        <v>3899.0369999999998</v>
      </c>
      <c r="L39" s="39">
        <v>0</v>
      </c>
      <c r="M39" s="39">
        <v>3409.9600000000005</v>
      </c>
    </row>
    <row r="40" spans="2:19" ht="15" customHeight="1" x14ac:dyDescent="0.25">
      <c r="B40" s="44" t="s">
        <v>22</v>
      </c>
      <c r="C40" s="44"/>
      <c r="D40" s="44"/>
      <c r="E40" s="44"/>
      <c r="F40" s="30"/>
      <c r="G40" s="96"/>
      <c r="H40" s="30">
        <v>477.43962900000002</v>
      </c>
      <c r="I40" s="96">
        <v>422.29052899999999</v>
      </c>
      <c r="J40" s="33">
        <v>387.84877899999998</v>
      </c>
      <c r="K40" s="33">
        <v>384.91699999999997</v>
      </c>
      <c r="L40" s="33">
        <v>0</v>
      </c>
      <c r="M40" s="33">
        <v>248.41499999999999</v>
      </c>
    </row>
    <row r="41" spans="2:19" ht="15" customHeight="1" x14ac:dyDescent="0.25">
      <c r="B41" s="44" t="s">
        <v>23</v>
      </c>
      <c r="C41" s="44"/>
      <c r="D41" s="44"/>
      <c r="E41" s="44"/>
      <c r="F41" s="31"/>
      <c r="G41" s="96"/>
      <c r="H41" s="87">
        <v>5.4470229999999997</v>
      </c>
      <c r="I41" s="96">
        <v>2.643427</v>
      </c>
      <c r="J41" s="33">
        <v>27.412161000000001</v>
      </c>
      <c r="K41" s="33">
        <v>0</v>
      </c>
      <c r="L41" s="33">
        <v>0</v>
      </c>
      <c r="M41" s="33">
        <v>0</v>
      </c>
    </row>
    <row r="42" spans="2:19" ht="15" customHeight="1" x14ac:dyDescent="0.25">
      <c r="B42" s="44" t="s">
        <v>24</v>
      </c>
      <c r="C42" s="44"/>
      <c r="D42" s="44"/>
      <c r="E42" s="44"/>
      <c r="F42" s="31"/>
      <c r="G42" s="96"/>
      <c r="H42" s="87">
        <v>184.22533299999998</v>
      </c>
      <c r="I42" s="96">
        <v>173.571158</v>
      </c>
      <c r="J42" s="33">
        <v>183.334971</v>
      </c>
      <c r="K42" s="33">
        <v>108.75999999999999</v>
      </c>
      <c r="L42" s="33">
        <v>0</v>
      </c>
      <c r="M42" s="33">
        <v>76.069000000000003</v>
      </c>
    </row>
    <row r="43" spans="2:19" ht="15" customHeight="1" x14ac:dyDescent="0.25">
      <c r="B43" s="44" t="s">
        <v>25</v>
      </c>
      <c r="C43" s="44"/>
      <c r="D43" s="44"/>
      <c r="E43" s="44"/>
      <c r="F43" s="30"/>
      <c r="G43" s="96"/>
      <c r="H43" s="30">
        <v>78.851020000000005</v>
      </c>
      <c r="I43" s="96">
        <v>92.867645999999993</v>
      </c>
      <c r="J43" s="33">
        <v>202.36120000000003</v>
      </c>
      <c r="K43" s="33">
        <v>66.474999999999994</v>
      </c>
      <c r="L43" s="33">
        <v>0</v>
      </c>
      <c r="M43" s="33">
        <v>365.14800000000002</v>
      </c>
    </row>
    <row r="44" spans="2:19" ht="15" customHeight="1" x14ac:dyDescent="0.25">
      <c r="B44" s="35" t="s">
        <v>26</v>
      </c>
      <c r="C44" s="35"/>
      <c r="D44" s="35"/>
      <c r="E44" s="35"/>
      <c r="F44" s="32"/>
      <c r="G44" s="79"/>
      <c r="H44" s="88">
        <v>0</v>
      </c>
      <c r="I44" s="79">
        <v>0</v>
      </c>
      <c r="J44" s="34">
        <v>0</v>
      </c>
      <c r="K44" s="34">
        <v>0</v>
      </c>
      <c r="L44" s="34">
        <v>0</v>
      </c>
      <c r="M44" s="34">
        <v>0</v>
      </c>
    </row>
    <row r="45" spans="2:19" s="5" customFormat="1" ht="15" customHeight="1" x14ac:dyDescent="0.25">
      <c r="B45" s="36" t="s">
        <v>27</v>
      </c>
      <c r="C45" s="36"/>
      <c r="D45" s="36"/>
      <c r="E45" s="36"/>
      <c r="F45" s="41"/>
      <c r="G45" s="98"/>
      <c r="H45" s="93">
        <v>745.96300499999984</v>
      </c>
      <c r="I45" s="98">
        <v>691.37275999999997</v>
      </c>
      <c r="J45" s="37">
        <v>800.95711100000005</v>
      </c>
      <c r="K45" s="91">
        <v>560.15199999999993</v>
      </c>
      <c r="L45" s="37">
        <v>0</v>
      </c>
      <c r="M45" s="37">
        <v>689.63200000000006</v>
      </c>
      <c r="P45" s="45"/>
      <c r="S45" s="45"/>
    </row>
    <row r="46" spans="2:19" s="5" customFormat="1" ht="15" customHeight="1" x14ac:dyDescent="0.25">
      <c r="B46" s="43" t="s">
        <v>71</v>
      </c>
      <c r="C46" s="43"/>
      <c r="D46" s="43"/>
      <c r="E46" s="43"/>
      <c r="F46" s="38"/>
      <c r="G46" s="97"/>
      <c r="H46" s="38">
        <v>4556.0626670000011</v>
      </c>
      <c r="I46" s="97">
        <v>4563.3951970000007</v>
      </c>
      <c r="J46" s="39">
        <v>4708.0010180999998</v>
      </c>
      <c r="K46" s="92">
        <v>4459.1889999999994</v>
      </c>
      <c r="L46" s="39">
        <v>0</v>
      </c>
      <c r="M46" s="39">
        <v>4099.5920000000006</v>
      </c>
      <c r="O46" s="46"/>
      <c r="P46" s="47"/>
      <c r="R46" s="46"/>
    </row>
    <row r="47" spans="2:19" ht="15" customHeight="1" x14ac:dyDescent="0.25">
      <c r="B47" s="44" t="s">
        <v>84</v>
      </c>
      <c r="C47" s="44"/>
      <c r="D47" s="44"/>
      <c r="E47" s="44"/>
      <c r="F47" s="31"/>
      <c r="G47" s="96"/>
      <c r="H47" s="87">
        <v>1344.7483070000005</v>
      </c>
      <c r="I47" s="96">
        <v>1376.6426419999998</v>
      </c>
      <c r="J47" s="33">
        <v>1286.5437729999996</v>
      </c>
      <c r="K47" s="89">
        <v>1247.6629999999996</v>
      </c>
      <c r="L47" s="33"/>
      <c r="M47" s="33">
        <v>662.7769999999997</v>
      </c>
    </row>
    <row r="48" spans="2:19" ht="15" customHeight="1" x14ac:dyDescent="0.25">
      <c r="B48" s="44" t="s">
        <v>79</v>
      </c>
      <c r="C48" s="44"/>
      <c r="D48" s="44"/>
      <c r="E48" s="44"/>
      <c r="F48" s="31"/>
      <c r="G48" s="96"/>
      <c r="H48" s="87">
        <v>-1.4356749999999998</v>
      </c>
      <c r="I48" s="96">
        <v>8.6185119999999991</v>
      </c>
      <c r="J48" s="33">
        <v>4.8092649999999999</v>
      </c>
      <c r="K48" s="33">
        <v>3.7800000000000002</v>
      </c>
      <c r="L48" s="33">
        <v>0</v>
      </c>
      <c r="M48" s="33">
        <v>2.4859999999999998</v>
      </c>
      <c r="O48" s="24"/>
      <c r="P48" s="108"/>
      <c r="R48" s="24"/>
      <c r="S48" s="48"/>
    </row>
    <row r="49" spans="2:13" ht="15" customHeight="1" x14ac:dyDescent="0.25">
      <c r="B49" s="44" t="s">
        <v>28</v>
      </c>
      <c r="C49" s="44"/>
      <c r="D49" s="44"/>
      <c r="E49" s="44"/>
      <c r="F49" s="30"/>
      <c r="G49" s="96"/>
      <c r="H49" s="30">
        <v>0</v>
      </c>
      <c r="I49" s="96">
        <v>0</v>
      </c>
      <c r="J49" s="33">
        <v>0</v>
      </c>
      <c r="K49" s="33">
        <v>0</v>
      </c>
      <c r="L49" s="33">
        <v>0</v>
      </c>
      <c r="M49" s="33">
        <v>4.8070000000000004</v>
      </c>
    </row>
    <row r="50" spans="2:13" ht="15" customHeight="1" x14ac:dyDescent="0.25">
      <c r="B50" s="44" t="s">
        <v>29</v>
      </c>
      <c r="C50" s="44"/>
      <c r="D50" s="44"/>
      <c r="E50" s="44"/>
      <c r="F50" s="31"/>
      <c r="G50" s="96"/>
      <c r="H50" s="87">
        <v>168.40627499999999</v>
      </c>
      <c r="I50" s="96">
        <v>195.77213500000002</v>
      </c>
      <c r="J50" s="33">
        <v>170.07005500000002</v>
      </c>
      <c r="K50" s="33">
        <v>177.94200000000001</v>
      </c>
      <c r="L50" s="33">
        <v>0</v>
      </c>
      <c r="M50" s="33">
        <v>66.623999999999995</v>
      </c>
    </row>
    <row r="51" spans="2:13" ht="15" customHeight="1" x14ac:dyDescent="0.25">
      <c r="B51" s="44" t="s">
        <v>30</v>
      </c>
      <c r="C51" s="44"/>
      <c r="D51" s="44"/>
      <c r="E51" s="44"/>
      <c r="F51" s="31"/>
      <c r="G51" s="96"/>
      <c r="H51" s="87">
        <v>2336.5397949999997</v>
      </c>
      <c r="I51" s="96">
        <v>2276.615718</v>
      </c>
      <c r="J51" s="33">
        <v>2330.2415740000001</v>
      </c>
      <c r="K51" s="33">
        <v>2338.0860000000002</v>
      </c>
      <c r="L51" s="33">
        <v>0</v>
      </c>
      <c r="M51" s="33">
        <v>2929.9249999999997</v>
      </c>
    </row>
    <row r="52" spans="2:13" ht="15" customHeight="1" x14ac:dyDescent="0.25">
      <c r="B52" s="44" t="s">
        <v>31</v>
      </c>
      <c r="C52" s="44"/>
      <c r="D52" s="44"/>
      <c r="E52" s="44"/>
      <c r="F52" s="30"/>
      <c r="G52" s="96"/>
      <c r="H52" s="30">
        <v>707.80390199999999</v>
      </c>
      <c r="I52" s="96">
        <v>705.74636199999998</v>
      </c>
      <c r="J52" s="33">
        <v>916.33627799999999</v>
      </c>
      <c r="K52" s="33">
        <v>691.71800000000007</v>
      </c>
      <c r="L52" s="33">
        <v>0</v>
      </c>
      <c r="M52" s="33">
        <v>432.97300000000001</v>
      </c>
    </row>
    <row r="53" spans="2:13" ht="15" customHeight="1" x14ac:dyDescent="0.25">
      <c r="B53" s="35" t="s">
        <v>82</v>
      </c>
      <c r="C53" s="35"/>
      <c r="D53" s="35"/>
      <c r="E53" s="35"/>
      <c r="F53" s="32"/>
      <c r="G53" s="79"/>
      <c r="H53" s="88">
        <v>0</v>
      </c>
      <c r="I53" s="79">
        <v>0</v>
      </c>
      <c r="J53" s="34">
        <v>0</v>
      </c>
      <c r="K53" s="34">
        <v>0</v>
      </c>
      <c r="L53" s="34">
        <v>0</v>
      </c>
      <c r="M53" s="34">
        <v>0</v>
      </c>
    </row>
    <row r="54" spans="2:13" s="5" customFormat="1" ht="15" customHeight="1" x14ac:dyDescent="0.25">
      <c r="B54" s="43" t="s">
        <v>72</v>
      </c>
      <c r="C54" s="43"/>
      <c r="D54" s="43"/>
      <c r="E54" s="43"/>
      <c r="F54" s="40"/>
      <c r="G54" s="97"/>
      <c r="H54" s="40">
        <f t="shared" ref="H54:M54" si="7">SUM(H47:H53)</f>
        <v>4556.0626039999997</v>
      </c>
      <c r="I54" s="97">
        <f t="shared" si="7"/>
        <v>4563.3953689999998</v>
      </c>
      <c r="J54" s="39">
        <f t="shared" si="7"/>
        <v>4708.0009449999998</v>
      </c>
      <c r="K54" s="92">
        <f t="shared" si="7"/>
        <v>4459.1889999999994</v>
      </c>
      <c r="L54" s="39">
        <f t="shared" si="7"/>
        <v>0</v>
      </c>
      <c r="M54" s="39">
        <f t="shared" si="7"/>
        <v>4099.5919999999996</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8">F$3</f>
        <v>2018</v>
      </c>
      <c r="G56" s="56">
        <f t="shared" si="8"/>
        <v>2017</v>
      </c>
      <c r="H56" s="56">
        <f t="shared" si="8"/>
        <v>2018</v>
      </c>
      <c r="I56" s="56">
        <f t="shared" si="8"/>
        <v>2017</v>
      </c>
      <c r="J56" s="56">
        <f t="shared" si="8"/>
        <v>2017</v>
      </c>
      <c r="K56" s="56">
        <f t="shared" si="8"/>
        <v>2016</v>
      </c>
      <c r="L56" s="56">
        <f t="shared" si="8"/>
        <v>2015</v>
      </c>
      <c r="M56" s="56">
        <f t="shared" si="8"/>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90</v>
      </c>
      <c r="G58" s="94" t="s">
        <v>90</v>
      </c>
      <c r="H58" s="94" t="s">
        <v>90</v>
      </c>
      <c r="I58" s="94" t="s">
        <v>90</v>
      </c>
      <c r="J58" s="94" t="s">
        <v>90</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-25.859475999999898</v>
      </c>
      <c r="G60" s="96">
        <v>6.097148999999602</v>
      </c>
      <c r="H60" s="87">
        <v>291.16847700000045</v>
      </c>
      <c r="I60" s="96">
        <v>386.04058599999962</v>
      </c>
      <c r="J60" s="33">
        <v>300.10947899999951</v>
      </c>
      <c r="K60" s="33"/>
      <c r="L60" s="33"/>
      <c r="M60" s="33">
        <v>401.73399999999998</v>
      </c>
    </row>
    <row r="61" spans="2:13" ht="15" customHeight="1" x14ac:dyDescent="0.25">
      <c r="B61" s="35" t="s">
        <v>33</v>
      </c>
      <c r="C61" s="35"/>
      <c r="D61" s="35"/>
      <c r="E61" s="35"/>
      <c r="F61" s="32">
        <v>-442.66299999999995</v>
      </c>
      <c r="G61" s="79">
        <v>-202.76999999999998</v>
      </c>
      <c r="H61" s="88">
        <v>-264.024</v>
      </c>
      <c r="I61" s="79">
        <v>-88.282999999999987</v>
      </c>
      <c r="J61" s="34">
        <v>145.428</v>
      </c>
      <c r="K61" s="34"/>
      <c r="L61" s="34"/>
      <c r="M61" s="34">
        <v>77.951999999999998</v>
      </c>
    </row>
    <row r="62" spans="2:13" s="5" customFormat="1" ht="15" customHeight="1" x14ac:dyDescent="0.25">
      <c r="B62" s="50" t="s">
        <v>34</v>
      </c>
      <c r="C62" s="50"/>
      <c r="D62" s="50"/>
      <c r="E62" s="50"/>
      <c r="F62" s="38">
        <f>SUM(F60:F61)</f>
        <v>-468.52247599999987</v>
      </c>
      <c r="G62" s="97">
        <f>SUM(G60:G61)</f>
        <v>-196.67285100000038</v>
      </c>
      <c r="H62" s="38">
        <f>SUM(H60:H61)</f>
        <v>27.14447700000045</v>
      </c>
      <c r="I62" s="97">
        <f>SUM(I60:I61)</f>
        <v>297.75758599999961</v>
      </c>
      <c r="J62" s="39">
        <f>SUM(J60:J61)</f>
        <v>445.53747899999951</v>
      </c>
      <c r="K62" s="39"/>
      <c r="L62" s="39"/>
      <c r="M62" s="39">
        <v>479.68599999999998</v>
      </c>
    </row>
    <row r="63" spans="2:13" ht="15" customHeight="1" x14ac:dyDescent="0.25">
      <c r="B63" s="49" t="s">
        <v>75</v>
      </c>
      <c r="C63" s="49"/>
      <c r="D63" s="49"/>
      <c r="E63" s="49"/>
      <c r="F63" s="31">
        <v>-19.893000000000004</v>
      </c>
      <c r="G63" s="96">
        <v>-15.324999999999998</v>
      </c>
      <c r="H63" s="87">
        <v>-89.823999999999998</v>
      </c>
      <c r="I63" s="96">
        <v>-42.257999999999996</v>
      </c>
      <c r="J63" s="33">
        <v>-84.128</v>
      </c>
      <c r="K63" s="33"/>
      <c r="L63" s="33"/>
      <c r="M63" s="33">
        <v>-104.44</v>
      </c>
    </row>
    <row r="64" spans="2:13" ht="15" customHeight="1" x14ac:dyDescent="0.25">
      <c r="B64" s="35" t="s">
        <v>76</v>
      </c>
      <c r="C64" s="35"/>
      <c r="D64" s="35"/>
      <c r="E64" s="35"/>
      <c r="F64" s="32">
        <v>-8.999999999999897E-3</v>
      </c>
      <c r="G64" s="79">
        <v>3.1639999999999988</v>
      </c>
      <c r="H64" s="88">
        <v>1.165</v>
      </c>
      <c r="I64" s="79">
        <v>9.6649999999999991</v>
      </c>
      <c r="J64" s="34">
        <v>9.6649999999999991</v>
      </c>
      <c r="K64" s="34"/>
      <c r="L64" s="34"/>
      <c r="M64" s="34">
        <v>0</v>
      </c>
    </row>
    <row r="65" spans="2:14" s="5" customFormat="1" ht="15" customHeight="1" x14ac:dyDescent="0.25">
      <c r="B65" s="50" t="s">
        <v>80</v>
      </c>
      <c r="C65" s="50"/>
      <c r="D65" s="50"/>
      <c r="E65" s="50"/>
      <c r="F65" s="38">
        <f>SUM(F62:F64)</f>
        <v>-488.42447599999991</v>
      </c>
      <c r="G65" s="97">
        <f>SUM(G62:G64)</f>
        <v>-208.83385100000038</v>
      </c>
      <c r="H65" s="38">
        <f>SUM(H62:H64)</f>
        <v>-61.514522999999549</v>
      </c>
      <c r="I65" s="97">
        <f>SUM(I62:I64)</f>
        <v>265.16458599999964</v>
      </c>
      <c r="J65" s="39">
        <f>SUM(J62:J64)</f>
        <v>371.07447899999954</v>
      </c>
      <c r="K65" s="39"/>
      <c r="L65" s="39"/>
      <c r="M65" s="39">
        <v>375.24599999999998</v>
      </c>
    </row>
    <row r="66" spans="2:14" ht="15" customHeight="1" x14ac:dyDescent="0.25">
      <c r="B66" s="35" t="s">
        <v>35</v>
      </c>
      <c r="C66" s="35"/>
      <c r="D66" s="35"/>
      <c r="E66" s="35"/>
      <c r="F66" s="32">
        <v>0</v>
      </c>
      <c r="G66" s="79">
        <v>-2.4424906541753444E-15</v>
      </c>
      <c r="H66" s="88">
        <v>0</v>
      </c>
      <c r="I66" s="79">
        <v>-11.915999999999997</v>
      </c>
      <c r="J66" s="34">
        <v>-11.916312899999999</v>
      </c>
      <c r="K66" s="34"/>
      <c r="L66" s="34"/>
      <c r="M66" s="34">
        <v>-14.034000000000001</v>
      </c>
    </row>
    <row r="67" spans="2:14" s="5" customFormat="1" ht="15" customHeight="1" x14ac:dyDescent="0.25">
      <c r="B67" s="50" t="s">
        <v>36</v>
      </c>
      <c r="C67" s="50"/>
      <c r="D67" s="50"/>
      <c r="E67" s="50"/>
      <c r="F67" s="40">
        <f>SUM(F65:F66)</f>
        <v>-488.42447599999991</v>
      </c>
      <c r="G67" s="97">
        <f>SUM(G65:G66)</f>
        <v>-208.83385100000038</v>
      </c>
      <c r="H67" s="40">
        <f>SUM(H65:H66)</f>
        <v>-61.514522999999549</v>
      </c>
      <c r="I67" s="97">
        <f>SUM(I65:I66)</f>
        <v>253.24858599999965</v>
      </c>
      <c r="J67" s="39">
        <f>SUM(J65:J66)</f>
        <v>359.15816609999956</v>
      </c>
      <c r="K67" s="39"/>
      <c r="L67" s="39"/>
      <c r="M67" s="39">
        <v>361.21199999999999</v>
      </c>
    </row>
    <row r="68" spans="2:14" ht="15" customHeight="1" x14ac:dyDescent="0.25">
      <c r="B68" s="49" t="s">
        <v>37</v>
      </c>
      <c r="C68" s="49"/>
      <c r="D68" s="49"/>
      <c r="E68" s="49"/>
      <c r="F68" s="30">
        <v>138.83499999999998</v>
      </c>
      <c r="G68" s="96">
        <v>-26.393999999999998</v>
      </c>
      <c r="H68" s="30">
        <v>67.662999999999954</v>
      </c>
      <c r="I68" s="96">
        <v>-119.727</v>
      </c>
      <c r="J68" s="33">
        <v>-83.77300000000001</v>
      </c>
      <c r="K68" s="33"/>
      <c r="L68" s="33"/>
      <c r="M68" s="33">
        <v>-60.93</v>
      </c>
    </row>
    <row r="69" spans="2:14" ht="15" customHeight="1" x14ac:dyDescent="0.25">
      <c r="B69" s="49" t="s">
        <v>38</v>
      </c>
      <c r="C69" s="49"/>
      <c r="D69" s="49"/>
      <c r="E69" s="49"/>
      <c r="F69" s="31">
        <v>0</v>
      </c>
      <c r="G69" s="96">
        <v>0</v>
      </c>
      <c r="H69" s="87">
        <v>0</v>
      </c>
      <c r="I69" s="96">
        <v>0</v>
      </c>
      <c r="J69" s="33">
        <v>0</v>
      </c>
      <c r="K69" s="33"/>
      <c r="L69" s="33"/>
      <c r="M69" s="33">
        <v>0</v>
      </c>
    </row>
    <row r="70" spans="2:14" ht="15" customHeight="1" x14ac:dyDescent="0.25">
      <c r="B70" s="49" t="s">
        <v>39</v>
      </c>
      <c r="C70" s="49"/>
      <c r="D70" s="49"/>
      <c r="E70" s="49"/>
      <c r="F70" s="31">
        <v>0</v>
      </c>
      <c r="G70" s="96">
        <v>-9.000000000000119E-3</v>
      </c>
      <c r="H70" s="87">
        <v>0</v>
      </c>
      <c r="I70" s="96">
        <v>-1.385</v>
      </c>
      <c r="J70" s="33">
        <v>-1.3620000000000001</v>
      </c>
      <c r="K70" s="33"/>
      <c r="L70" s="33"/>
      <c r="M70" s="33">
        <v>-1.2529999999999999</v>
      </c>
    </row>
    <row r="71" spans="2:14" ht="15" customHeight="1" x14ac:dyDescent="0.25">
      <c r="B71" s="35" t="s">
        <v>40</v>
      </c>
      <c r="C71" s="35"/>
      <c r="D71" s="35"/>
      <c r="E71" s="35"/>
      <c r="F71" s="111">
        <v>-43.459999999999994</v>
      </c>
      <c r="G71" s="79">
        <v>-39.834999999999994</v>
      </c>
      <c r="H71" s="88">
        <v>-114.39700000000002</v>
      </c>
      <c r="I71" s="79">
        <v>-94.588999999999999</v>
      </c>
      <c r="J71" s="34">
        <v>-125.45</v>
      </c>
      <c r="K71" s="34"/>
      <c r="L71" s="34"/>
      <c r="M71" s="34">
        <v>-142.625</v>
      </c>
    </row>
    <row r="72" spans="2:14" s="5" customFormat="1" ht="15" customHeight="1" x14ac:dyDescent="0.25">
      <c r="B72" s="36" t="s">
        <v>41</v>
      </c>
      <c r="C72" s="36"/>
      <c r="D72" s="36"/>
      <c r="E72" s="36"/>
      <c r="F72" s="41">
        <f>SUM(F68:F71)</f>
        <v>95.374999999999986</v>
      </c>
      <c r="G72" s="98">
        <f>SUM(G68:G71)</f>
        <v>-66.238</v>
      </c>
      <c r="H72" s="93">
        <f>SUM(H68:H71)</f>
        <v>-46.734000000000066</v>
      </c>
      <c r="I72" s="98">
        <f>SUM(I68:I71)</f>
        <v>-215.70100000000002</v>
      </c>
      <c r="J72" s="37">
        <f>SUM(J68:J71)</f>
        <v>-210.58500000000001</v>
      </c>
      <c r="K72" s="37"/>
      <c r="L72" s="37"/>
      <c r="M72" s="37">
        <v>-204.80799999999999</v>
      </c>
    </row>
    <row r="73" spans="2:14" s="5" customFormat="1" ht="15" customHeight="1" x14ac:dyDescent="0.25">
      <c r="B73" s="50" t="s">
        <v>42</v>
      </c>
      <c r="C73" s="50"/>
      <c r="D73" s="50"/>
      <c r="E73" s="50"/>
      <c r="F73" s="40">
        <f>SUM(F72+F67)</f>
        <v>-393.04947599999991</v>
      </c>
      <c r="G73" s="97">
        <f>SUM(G72+G67)</f>
        <v>-275.07185100000038</v>
      </c>
      <c r="H73" s="40">
        <f>SUM(H72+H67)</f>
        <v>-108.24852299999961</v>
      </c>
      <c r="I73" s="97">
        <f>SUM(I72+I67)</f>
        <v>37.547585999999626</v>
      </c>
      <c r="J73" s="39">
        <f>SUM(J72+J67)</f>
        <v>148.57316609999955</v>
      </c>
      <c r="K73" s="39"/>
      <c r="L73" s="39"/>
      <c r="M73" s="39">
        <v>156.404</v>
      </c>
    </row>
    <row r="74" spans="2:14" ht="15" customHeight="1" x14ac:dyDescent="0.25">
      <c r="B74" s="35" t="s">
        <v>67</v>
      </c>
      <c r="C74" s="35"/>
      <c r="D74" s="35"/>
      <c r="E74" s="35"/>
      <c r="F74" s="32">
        <v>0</v>
      </c>
      <c r="G74" s="79">
        <v>0</v>
      </c>
      <c r="H74" s="88">
        <v>0</v>
      </c>
      <c r="I74" s="79">
        <v>0</v>
      </c>
      <c r="J74" s="34">
        <v>0</v>
      </c>
      <c r="K74" s="34"/>
      <c r="L74" s="34"/>
      <c r="M74" s="34">
        <v>0</v>
      </c>
      <c r="N74" s="25"/>
    </row>
    <row r="75" spans="2:14" s="5" customFormat="1" ht="15" customHeight="1" x14ac:dyDescent="0.25">
      <c r="B75" s="50" t="s">
        <v>68</v>
      </c>
      <c r="C75" s="50"/>
      <c r="D75" s="50"/>
      <c r="E75" s="50"/>
      <c r="F75" s="40">
        <f>SUM(F73:F74)</f>
        <v>-393.04947599999991</v>
      </c>
      <c r="G75" s="97">
        <f>SUM(G73:G74)</f>
        <v>-275.07185100000038</v>
      </c>
      <c r="H75" s="40">
        <f>SUM(H73:H74)</f>
        <v>-108.24852299999961</v>
      </c>
      <c r="I75" s="97">
        <f>SUM(I73:I74)</f>
        <v>37.547585999999626</v>
      </c>
      <c r="J75" s="39">
        <f>SUM(J73:J74)</f>
        <v>148.57316609999955</v>
      </c>
      <c r="K75" s="39"/>
      <c r="L75" s="39"/>
      <c r="M75" s="39">
        <v>156.404</v>
      </c>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9">F$3</f>
        <v>2018</v>
      </c>
      <c r="G77" s="56">
        <f t="shared" si="9"/>
        <v>2017</v>
      </c>
      <c r="H77" s="56">
        <f t="shared" si="9"/>
        <v>2018</v>
      </c>
      <c r="I77" s="56">
        <f t="shared" si="9"/>
        <v>2017</v>
      </c>
      <c r="J77" s="56">
        <f t="shared" si="9"/>
        <v>2017</v>
      </c>
      <c r="K77" s="56">
        <f t="shared" si="9"/>
        <v>2016</v>
      </c>
      <c r="L77" s="56">
        <f t="shared" si="9"/>
        <v>2015</v>
      </c>
      <c r="M77" s="56">
        <f t="shared" si="9"/>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4" s="71" customFormat="1" ht="15" customHeight="1" x14ac:dyDescent="0.25">
      <c r="B81" s="65" t="s">
        <v>43</v>
      </c>
      <c r="C81" s="65"/>
      <c r="D81" s="65"/>
      <c r="E81" s="65"/>
      <c r="F81" s="66">
        <v>-5.5098290792320395</v>
      </c>
      <c r="G81" s="67">
        <v>-0.80902040997509728</v>
      </c>
      <c r="H81" s="66">
        <v>7.0407900369333491</v>
      </c>
      <c r="I81" s="95">
        <v>10.268014823115404</v>
      </c>
      <c r="J81" s="67">
        <v>5.4754145982662958</v>
      </c>
      <c r="K81" s="67">
        <v>6.2983137277626193</v>
      </c>
      <c r="L81" s="67">
        <v>7.0185024001727854</v>
      </c>
      <c r="M81" s="95">
        <v>7.8521522664157022</v>
      </c>
    </row>
    <row r="82" spans="2:14" s="71" customFormat="1" ht="15" customHeight="1" x14ac:dyDescent="0.25">
      <c r="B82" s="65" t="s">
        <v>105</v>
      </c>
      <c r="C82" s="65"/>
      <c r="D82" s="65"/>
      <c r="E82" s="65"/>
      <c r="F82" s="69">
        <v>-3.5915189685734665</v>
      </c>
      <c r="G82" s="67">
        <v>-0.63117214237429597</v>
      </c>
      <c r="H82" s="69">
        <v>8.3495635477922665</v>
      </c>
      <c r="I82" s="95">
        <v>10.575299516817296</v>
      </c>
      <c r="J82" s="67">
        <v>5.7831287887219629</v>
      </c>
      <c r="K82" s="67">
        <v>8.0921199678805031</v>
      </c>
      <c r="L82" s="95">
        <v>6.571307759742778</v>
      </c>
      <c r="M82" s="95">
        <v>8.5066196025640863</v>
      </c>
    </row>
    <row r="83" spans="2:14" s="71" customFormat="1" ht="15" customHeight="1" x14ac:dyDescent="0.25">
      <c r="B83" s="65" t="s">
        <v>44</v>
      </c>
      <c r="C83" s="65"/>
      <c r="D83" s="65"/>
      <c r="E83" s="65"/>
      <c r="F83" s="69">
        <v>-11.294521944696672</v>
      </c>
      <c r="G83" s="67">
        <v>-5.5018689133567893</v>
      </c>
      <c r="H83" s="69">
        <v>3.3374117430214132</v>
      </c>
      <c r="I83" s="95">
        <v>6.2273968948361258</v>
      </c>
      <c r="J83" s="67">
        <v>1.2730025520684065</v>
      </c>
      <c r="K83" s="67">
        <v>1.5081526613078848</v>
      </c>
      <c r="L83" s="95">
        <v>2.069776723154118</v>
      </c>
      <c r="M83" s="95">
        <v>-5.9847452706828097</v>
      </c>
    </row>
    <row r="84" spans="2:14" s="71" customFormat="1" ht="15" customHeight="1" x14ac:dyDescent="0.25">
      <c r="B84" s="65" t="s">
        <v>45</v>
      </c>
      <c r="C84" s="65"/>
      <c r="D84" s="65"/>
      <c r="E84" s="65"/>
      <c r="F84" s="66">
        <v>0</v>
      </c>
      <c r="G84" s="67">
        <v>0</v>
      </c>
      <c r="H84" s="66">
        <v>0</v>
      </c>
      <c r="I84" s="116"/>
      <c r="J84" s="95">
        <v>1.960753421125816</v>
      </c>
      <c r="K84" s="95"/>
      <c r="L84" s="95"/>
      <c r="M84" s="95"/>
    </row>
    <row r="85" spans="2:14" s="71" customFormat="1" ht="15" customHeight="1" x14ac:dyDescent="0.25">
      <c r="B85" s="65" t="s">
        <v>46</v>
      </c>
      <c r="C85" s="65"/>
      <c r="D85" s="65"/>
      <c r="E85" s="65"/>
      <c r="F85" s="69">
        <v>0</v>
      </c>
      <c r="G85" s="67">
        <v>0</v>
      </c>
      <c r="H85" s="69">
        <v>0</v>
      </c>
      <c r="I85" s="116"/>
      <c r="J85" s="95">
        <v>6.124061682497203</v>
      </c>
      <c r="K85" s="95"/>
      <c r="L85" s="95">
        <v>7.1</v>
      </c>
      <c r="M85" s="95">
        <v>7.193675119129499</v>
      </c>
    </row>
    <row r="86" spans="2:14" ht="15" customHeight="1" x14ac:dyDescent="0.25">
      <c r="B86" s="49" t="s">
        <v>47</v>
      </c>
      <c r="C86" s="49"/>
      <c r="D86" s="49"/>
      <c r="E86" s="49"/>
      <c r="F86" s="31"/>
      <c r="G86" s="33"/>
      <c r="H86" s="87">
        <v>29.484068783880119</v>
      </c>
      <c r="I86" s="89">
        <v>30.355931099249883</v>
      </c>
      <c r="J86" s="89">
        <v>27.428903542839034</v>
      </c>
      <c r="K86" s="89">
        <v>28.06436327323194</v>
      </c>
      <c r="L86" s="89">
        <v>17</v>
      </c>
      <c r="M86" s="95">
        <v>16.227541667561059</v>
      </c>
    </row>
    <row r="87" spans="2:14" ht="15" customHeight="1" x14ac:dyDescent="0.25">
      <c r="B87" s="49" t="s">
        <v>48</v>
      </c>
      <c r="C87" s="49"/>
      <c r="D87" s="49"/>
      <c r="E87" s="49"/>
      <c r="F87" s="30"/>
      <c r="G87" s="33"/>
      <c r="H87" s="30">
        <v>2252.2417519999999</v>
      </c>
      <c r="I87" s="89">
        <v>2181.1046450000003</v>
      </c>
      <c r="J87" s="33">
        <v>2100.4682129999997</v>
      </c>
      <c r="K87" s="89">
        <v>2261.895</v>
      </c>
      <c r="L87" s="89">
        <v>2490</v>
      </c>
      <c r="M87" s="89">
        <v>2559.9869999999996</v>
      </c>
    </row>
    <row r="88" spans="2:14" s="71" customFormat="1" ht="15" customHeight="1" x14ac:dyDescent="0.25">
      <c r="B88" s="65" t="s">
        <v>49</v>
      </c>
      <c r="C88" s="65"/>
      <c r="D88" s="65"/>
      <c r="E88" s="65"/>
      <c r="F88" s="69"/>
      <c r="G88" s="67"/>
      <c r="H88" s="69">
        <v>1.7393864535623604</v>
      </c>
      <c r="I88" s="95">
        <v>1.6434559732121099</v>
      </c>
      <c r="J88" s="67">
        <v>1.8044961412016283</v>
      </c>
      <c r="K88" s="95">
        <v>1.8683120206034174</v>
      </c>
      <c r="L88" s="95">
        <v>3.9</v>
      </c>
      <c r="M88" s="95">
        <v>4.4113861735884914</v>
      </c>
    </row>
    <row r="89" spans="2:14" ht="15" customHeight="1" x14ac:dyDescent="0.25">
      <c r="B89" s="49" t="s">
        <v>100</v>
      </c>
      <c r="C89" s="49"/>
      <c r="D89" s="49"/>
      <c r="E89" s="49"/>
      <c r="F89" s="31">
        <v>-488.69147599999985</v>
      </c>
      <c r="G89" s="33">
        <v>-215.03785100000042</v>
      </c>
      <c r="H89" s="87">
        <v>-64.52852299999951</v>
      </c>
      <c r="I89" s="89">
        <v>252.93358599999971</v>
      </c>
      <c r="J89" s="33">
        <v>358.90147899999999</v>
      </c>
      <c r="K89" s="89">
        <v>264.22599999999886</v>
      </c>
      <c r="L89" s="95"/>
      <c r="M89" s="95"/>
    </row>
    <row r="90" spans="2:14" ht="15" customHeight="1" x14ac:dyDescent="0.25">
      <c r="B90" s="35" t="s">
        <v>50</v>
      </c>
      <c r="C90" s="35"/>
      <c r="D90" s="35"/>
      <c r="E90" s="35"/>
      <c r="F90" s="32">
        <v>0</v>
      </c>
      <c r="G90" s="34">
        <v>0</v>
      </c>
      <c r="H90" s="88">
        <v>0</v>
      </c>
      <c r="I90" s="90">
        <v>0</v>
      </c>
      <c r="J90" s="34">
        <v>1368</v>
      </c>
      <c r="K90" s="34">
        <v>1168</v>
      </c>
      <c r="L90" s="34">
        <v>1184</v>
      </c>
      <c r="M90" s="34">
        <v>1217</v>
      </c>
    </row>
    <row r="91" spans="2:14" ht="15" customHeight="1" x14ac:dyDescent="0.25">
      <c r="B91" s="22" t="s">
        <v>89</v>
      </c>
      <c r="C91" s="26"/>
      <c r="D91" s="26"/>
      <c r="E91" s="26"/>
      <c r="F91" s="26"/>
      <c r="G91" s="26"/>
      <c r="H91" s="26"/>
      <c r="I91" s="26"/>
      <c r="J91" s="26"/>
      <c r="K91" s="26"/>
      <c r="L91" s="26"/>
      <c r="M91" s="26"/>
      <c r="N91" s="25"/>
    </row>
    <row r="92" spans="2:14" ht="15" customHeight="1" x14ac:dyDescent="0.25">
      <c r="B92" s="22" t="s">
        <v>115</v>
      </c>
      <c r="C92" s="26"/>
      <c r="D92" s="26"/>
      <c r="E92" s="26"/>
      <c r="F92" s="26"/>
      <c r="G92" s="26"/>
      <c r="H92" s="26"/>
      <c r="I92" s="26"/>
      <c r="J92" s="26"/>
      <c r="K92" s="26"/>
      <c r="L92" s="21"/>
      <c r="M92" s="26"/>
    </row>
    <row r="93" spans="2:14" ht="15" customHeight="1" x14ac:dyDescent="0.25">
      <c r="B93" s="22" t="s">
        <v>103</v>
      </c>
      <c r="C93" s="27"/>
      <c r="D93" s="27"/>
      <c r="E93" s="27"/>
      <c r="F93" s="27"/>
      <c r="G93" s="27"/>
      <c r="H93" s="27"/>
      <c r="I93" s="27"/>
      <c r="J93" s="27"/>
      <c r="K93" s="27"/>
      <c r="L93" s="27"/>
      <c r="M93" s="27"/>
    </row>
    <row r="94" spans="2:14" ht="15" customHeight="1" x14ac:dyDescent="0.25">
      <c r="B94" s="22" t="s">
        <v>101</v>
      </c>
      <c r="C94" s="27"/>
      <c r="D94" s="27"/>
      <c r="E94" s="27"/>
      <c r="F94" s="27"/>
      <c r="G94" s="27"/>
      <c r="H94" s="27"/>
      <c r="I94" s="27"/>
      <c r="J94" s="27"/>
      <c r="K94" s="27"/>
      <c r="L94" s="27"/>
      <c r="M94" s="27"/>
    </row>
    <row r="95" spans="2:14" ht="15" customHeight="1" x14ac:dyDescent="0.25">
      <c r="B95" s="22"/>
      <c r="C95" s="27"/>
      <c r="D95" s="27"/>
      <c r="E95" s="27"/>
      <c r="F95" s="27"/>
      <c r="G95" s="27"/>
      <c r="H95" s="27"/>
      <c r="I95" s="27"/>
      <c r="J95" s="27"/>
      <c r="K95" s="27"/>
      <c r="L95" s="27"/>
      <c r="M95" s="27"/>
    </row>
    <row r="96" spans="2:14" x14ac:dyDescent="0.25">
      <c r="B96" s="28"/>
      <c r="C96" s="28"/>
      <c r="D96" s="28"/>
      <c r="E96" s="28"/>
      <c r="F96" s="113"/>
      <c r="G96" s="113"/>
      <c r="H96" s="113"/>
      <c r="I96" s="28"/>
      <c r="J96" s="28"/>
      <c r="K96" s="28"/>
      <c r="L96" s="28"/>
      <c r="M96" s="28"/>
    </row>
    <row r="97" spans="2:13" x14ac:dyDescent="0.25">
      <c r="B97" s="28"/>
      <c r="C97" s="28"/>
      <c r="D97" s="28"/>
      <c r="E97" s="28"/>
      <c r="F97" s="28"/>
      <c r="G97" s="28"/>
      <c r="H97" s="28"/>
      <c r="I97" s="28"/>
      <c r="J97" s="28"/>
      <c r="K97" s="28"/>
      <c r="L97" s="28"/>
      <c r="M97" s="28"/>
    </row>
    <row r="98" spans="2:13" x14ac:dyDescent="0.25">
      <c r="B98" s="28"/>
      <c r="C98" s="28"/>
      <c r="D98" s="28"/>
      <c r="E98" s="28"/>
      <c r="F98" s="28"/>
      <c r="G98" s="28"/>
      <c r="H98" s="28"/>
      <c r="I98" s="28"/>
      <c r="J98" s="28"/>
      <c r="K98" s="28"/>
      <c r="L98" s="28"/>
      <c r="M98" s="28"/>
    </row>
    <row r="99" spans="2:13" x14ac:dyDescent="0.25">
      <c r="B99" s="28"/>
      <c r="C99" s="28"/>
      <c r="D99" s="28"/>
      <c r="E99" s="28"/>
      <c r="F99" s="28"/>
      <c r="G99" s="28"/>
      <c r="H99" s="28"/>
      <c r="I99" s="28"/>
      <c r="J99" s="28"/>
      <c r="K99" s="28"/>
      <c r="L99" s="28"/>
      <c r="M99" s="28"/>
    </row>
    <row r="100" spans="2:13" x14ac:dyDescent="0.25">
      <c r="B100" s="18"/>
      <c r="C100" s="18"/>
      <c r="D100" s="18"/>
      <c r="E100" s="18"/>
      <c r="F100" s="18"/>
      <c r="G100" s="18"/>
      <c r="H100" s="18"/>
      <c r="I100" s="18"/>
      <c r="J100" s="18"/>
      <c r="K100" s="18"/>
      <c r="L100" s="18"/>
      <c r="M100" s="18"/>
    </row>
    <row r="101" spans="2:13" x14ac:dyDescent="0.25">
      <c r="B101" s="18"/>
      <c r="C101" s="18"/>
      <c r="D101" s="18"/>
      <c r="E101" s="18"/>
      <c r="F101" s="18"/>
      <c r="G101" s="18"/>
      <c r="H101" s="18"/>
      <c r="I101" s="18"/>
      <c r="J101" s="18"/>
      <c r="K101" s="18"/>
      <c r="L101" s="18"/>
      <c r="M101" s="18"/>
    </row>
    <row r="102" spans="2:13" x14ac:dyDescent="0.25">
      <c r="B102" s="18"/>
      <c r="C102" s="18"/>
      <c r="D102" s="18"/>
      <c r="E102" s="18"/>
      <c r="F102" s="18"/>
      <c r="G102" s="18"/>
      <c r="H102" s="18"/>
      <c r="I102" s="18"/>
      <c r="J102" s="18"/>
      <c r="K102" s="18"/>
      <c r="L102" s="18"/>
      <c r="M102" s="18"/>
    </row>
    <row r="103" spans="2:13" x14ac:dyDescent="0.25">
      <c r="B103" s="18"/>
      <c r="C103" s="18"/>
      <c r="D103" s="18"/>
      <c r="E103" s="18"/>
      <c r="F103" s="18"/>
      <c r="G103" s="18"/>
      <c r="H103" s="18"/>
      <c r="I103" s="18"/>
      <c r="J103" s="18"/>
      <c r="K103" s="18"/>
      <c r="L103" s="18"/>
      <c r="M103" s="18"/>
    </row>
    <row r="104" spans="2:13" x14ac:dyDescent="0.25">
      <c r="B104" s="18"/>
      <c r="C104" s="18"/>
      <c r="D104" s="18"/>
      <c r="E104" s="18"/>
      <c r="F104" s="18"/>
      <c r="G104" s="18"/>
      <c r="H104" s="18"/>
      <c r="I104" s="18"/>
      <c r="J104" s="18"/>
      <c r="K104" s="18"/>
      <c r="L104" s="18"/>
      <c r="M104" s="18"/>
    </row>
    <row r="105" spans="2:13" x14ac:dyDescent="0.25">
      <c r="B105" s="18"/>
      <c r="C105" s="18"/>
      <c r="D105" s="18"/>
      <c r="E105" s="18"/>
      <c r="F105" s="18"/>
      <c r="G105" s="18"/>
      <c r="H105" s="18"/>
      <c r="I105" s="18"/>
      <c r="J105" s="18"/>
      <c r="K105" s="18"/>
      <c r="L105" s="18"/>
      <c r="M105" s="18"/>
    </row>
    <row r="106" spans="2:13" x14ac:dyDescent="0.25">
      <c r="B106" s="18"/>
      <c r="C106" s="18"/>
      <c r="D106" s="18"/>
      <c r="E106" s="18"/>
      <c r="F106" s="18"/>
      <c r="G106" s="18"/>
      <c r="H106" s="18"/>
      <c r="I106" s="18"/>
      <c r="J106" s="18"/>
      <c r="K106" s="18"/>
      <c r="L106" s="18"/>
      <c r="M106" s="18"/>
    </row>
    <row r="107" spans="2:13" x14ac:dyDescent="0.25">
      <c r="B107" s="18"/>
      <c r="C107" s="18"/>
      <c r="D107" s="18"/>
      <c r="E107" s="18"/>
      <c r="F107" s="18"/>
      <c r="G107" s="18"/>
      <c r="H107" s="18"/>
      <c r="I107" s="18"/>
      <c r="J107" s="18"/>
      <c r="K107" s="18"/>
      <c r="L107" s="18"/>
      <c r="M107" s="18"/>
    </row>
    <row r="108" spans="2:13" x14ac:dyDescent="0.25">
      <c r="B108" s="18"/>
      <c r="C108" s="18"/>
      <c r="D108" s="18"/>
      <c r="E108" s="18"/>
      <c r="F108" s="18"/>
      <c r="G108" s="18"/>
      <c r="H108" s="18"/>
      <c r="I108" s="18"/>
      <c r="J108" s="18"/>
      <c r="K108" s="18"/>
      <c r="L108" s="18"/>
      <c r="M108" s="18"/>
    </row>
    <row r="109" spans="2:13" x14ac:dyDescent="0.25">
      <c r="B109" s="18"/>
      <c r="C109" s="18"/>
      <c r="D109" s="18"/>
      <c r="E109" s="18"/>
      <c r="F109" s="18"/>
      <c r="G109" s="18"/>
      <c r="H109" s="18"/>
      <c r="I109" s="18"/>
      <c r="J109" s="18"/>
      <c r="K109" s="18"/>
      <c r="L109" s="18"/>
      <c r="M109" s="18"/>
    </row>
    <row r="110" spans="2:13" x14ac:dyDescent="0.25">
      <c r="B110" s="18"/>
      <c r="C110" s="18"/>
      <c r="D110" s="18"/>
      <c r="E110" s="18"/>
      <c r="F110" s="18"/>
      <c r="G110" s="18"/>
      <c r="H110" s="18"/>
      <c r="I110" s="18"/>
      <c r="J110" s="18"/>
      <c r="K110" s="18"/>
      <c r="L110" s="18"/>
      <c r="M110" s="18"/>
    </row>
    <row r="111" spans="2:13" x14ac:dyDescent="0.25">
      <c r="B111" s="18"/>
      <c r="C111" s="18"/>
      <c r="D111" s="18"/>
      <c r="E111" s="18"/>
      <c r="F111" s="18"/>
      <c r="G111" s="18"/>
      <c r="H111" s="18"/>
      <c r="I111" s="18"/>
      <c r="J111" s="18"/>
      <c r="K111" s="18"/>
      <c r="L111" s="18"/>
      <c r="M111" s="18"/>
    </row>
    <row r="112" spans="2:13" x14ac:dyDescent="0.25">
      <c r="B112" s="18"/>
      <c r="C112" s="18"/>
      <c r="D112" s="18"/>
      <c r="E112" s="18"/>
      <c r="F112" s="18"/>
      <c r="G112" s="18"/>
      <c r="H112" s="18"/>
      <c r="I112" s="18"/>
      <c r="J112" s="18"/>
      <c r="K112" s="18"/>
      <c r="L112" s="18"/>
      <c r="M112" s="18"/>
    </row>
  </sheetData>
  <mergeCells count="1">
    <mergeCell ref="B1:M1"/>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2"/>
  <sheetViews>
    <sheetView showZeros="0" zoomScaleNormal="100" workbookViewId="0">
      <selection activeCell="F7" sqref="F7"/>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3" ht="27.75" x14ac:dyDescent="0.4">
      <c r="B1" s="119" t="s">
        <v>74</v>
      </c>
      <c r="C1" s="119"/>
      <c r="D1" s="119"/>
      <c r="E1" s="119"/>
      <c r="F1" s="119"/>
      <c r="G1" s="119"/>
      <c r="H1" s="119"/>
      <c r="I1" s="119"/>
      <c r="J1" s="119"/>
      <c r="K1" s="119"/>
      <c r="L1" s="119"/>
      <c r="M1" s="119"/>
    </row>
    <row r="2" spans="2:13" x14ac:dyDescent="0.25">
      <c r="B2" s="36" t="s">
        <v>0</v>
      </c>
      <c r="C2" s="34"/>
      <c r="D2" s="34"/>
      <c r="E2" s="34"/>
      <c r="F2" s="34"/>
      <c r="G2" s="34"/>
      <c r="H2" s="90"/>
      <c r="I2" s="90"/>
      <c r="J2" s="34"/>
      <c r="K2" s="34"/>
      <c r="L2" s="34"/>
      <c r="M2" s="34"/>
    </row>
    <row r="3" spans="2:13" s="59" customFormat="1" ht="15.75" x14ac:dyDescent="0.25">
      <c r="B3" s="56"/>
      <c r="C3" s="56"/>
      <c r="D3" s="56"/>
      <c r="E3" s="56"/>
      <c r="F3" s="56">
        <v>2018</v>
      </c>
      <c r="G3" s="56">
        <v>2017</v>
      </c>
      <c r="H3" s="56">
        <v>2018</v>
      </c>
      <c r="I3" s="56">
        <v>2017</v>
      </c>
      <c r="J3" s="56">
        <v>2017</v>
      </c>
      <c r="K3" s="56">
        <v>2016</v>
      </c>
      <c r="L3" s="56">
        <v>2015</v>
      </c>
      <c r="M3" s="56">
        <v>2014</v>
      </c>
    </row>
    <row r="4" spans="2:13" s="59" customFormat="1" ht="15.75" x14ac:dyDescent="0.25">
      <c r="B4" s="56"/>
      <c r="C4" s="56"/>
      <c r="D4" s="56"/>
      <c r="E4" s="56"/>
      <c r="F4" s="56" t="s">
        <v>63</v>
      </c>
      <c r="G4" s="56" t="s">
        <v>63</v>
      </c>
      <c r="H4" s="56" t="s">
        <v>116</v>
      </c>
      <c r="I4" s="56" t="s">
        <v>116</v>
      </c>
      <c r="J4" s="56"/>
      <c r="K4" s="56"/>
      <c r="L4" s="56"/>
      <c r="M4" s="56"/>
    </row>
    <row r="5" spans="2:13" s="59" customFormat="1" ht="15.75" x14ac:dyDescent="0.25">
      <c r="B5" s="57" t="s">
        <v>1</v>
      </c>
      <c r="C5" s="58"/>
      <c r="D5" s="58"/>
      <c r="E5" s="58" t="s">
        <v>64</v>
      </c>
      <c r="F5" s="58"/>
      <c r="G5" s="58"/>
      <c r="H5" s="94"/>
      <c r="I5" s="94"/>
      <c r="J5" s="58"/>
      <c r="K5" s="58" t="s">
        <v>52</v>
      </c>
      <c r="L5" s="58" t="s">
        <v>111</v>
      </c>
      <c r="M5" s="58" t="s">
        <v>54</v>
      </c>
    </row>
    <row r="6" spans="2:13" ht="3.75" customHeight="1" x14ac:dyDescent="0.25">
      <c r="B6" s="19"/>
      <c r="C6" s="19"/>
      <c r="D6" s="19"/>
      <c r="E6" s="19"/>
      <c r="F6" s="19"/>
      <c r="G6" s="19"/>
      <c r="H6" s="19"/>
      <c r="I6" s="19"/>
      <c r="J6" s="19"/>
      <c r="K6" s="19"/>
      <c r="L6" s="19"/>
      <c r="M6" s="19"/>
    </row>
    <row r="7" spans="2:13" ht="15" customHeight="1" x14ac:dyDescent="0.25">
      <c r="B7" s="43" t="s">
        <v>2</v>
      </c>
      <c r="C7" s="43"/>
      <c r="D7" s="43"/>
      <c r="E7" s="43"/>
      <c r="F7" s="38">
        <v>197.40400000000005</v>
      </c>
      <c r="G7" s="39">
        <v>125.72200000000004</v>
      </c>
      <c r="H7" s="38">
        <v>541.91600000000005</v>
      </c>
      <c r="I7" s="92">
        <v>382.06900000000002</v>
      </c>
      <c r="J7" s="39">
        <v>512.62099999999998</v>
      </c>
      <c r="K7" s="39">
        <v>561.94500000000005</v>
      </c>
      <c r="L7" s="39">
        <v>535.67100000000005</v>
      </c>
      <c r="M7" s="39">
        <v>412.92099999999999</v>
      </c>
    </row>
    <row r="8" spans="2:13" ht="15" customHeight="1" x14ac:dyDescent="0.25">
      <c r="B8" s="44" t="s">
        <v>3</v>
      </c>
      <c r="C8" s="44"/>
      <c r="D8" s="44"/>
      <c r="E8" s="44"/>
      <c r="F8" s="31">
        <v>-187.87899999999999</v>
      </c>
      <c r="G8" s="33">
        <v>-113.46100000000003</v>
      </c>
      <c r="H8" s="87">
        <v>-525.32399999999996</v>
      </c>
      <c r="I8" s="89">
        <v>-351.37800000000004</v>
      </c>
      <c r="J8" s="33">
        <v>-479.834</v>
      </c>
      <c r="K8" s="33">
        <v>-518.76099999999997</v>
      </c>
      <c r="L8" s="33">
        <v>-501.411</v>
      </c>
      <c r="M8" s="33">
        <v>-363.572</v>
      </c>
    </row>
    <row r="9" spans="2:13" ht="15" customHeight="1" x14ac:dyDescent="0.25">
      <c r="B9" s="44" t="s">
        <v>4</v>
      </c>
      <c r="C9" s="44"/>
      <c r="D9" s="44"/>
      <c r="E9" s="44"/>
      <c r="F9" s="31">
        <v>0</v>
      </c>
      <c r="G9" s="33">
        <v>0</v>
      </c>
      <c r="H9" s="87">
        <v>0</v>
      </c>
      <c r="I9" s="89">
        <v>0</v>
      </c>
      <c r="J9" s="33">
        <v>0</v>
      </c>
      <c r="K9" s="33">
        <v>0</v>
      </c>
      <c r="L9" s="33">
        <v>0</v>
      </c>
      <c r="M9" s="33">
        <v>14.243</v>
      </c>
    </row>
    <row r="10" spans="2:13" ht="15" customHeight="1" x14ac:dyDescent="0.25">
      <c r="B10" s="44" t="s">
        <v>5</v>
      </c>
      <c r="C10" s="44"/>
      <c r="D10" s="44"/>
      <c r="E10" s="44"/>
      <c r="F10" s="31">
        <v>0</v>
      </c>
      <c r="G10" s="33">
        <v>0</v>
      </c>
      <c r="H10" s="87">
        <v>0</v>
      </c>
      <c r="I10" s="89">
        <v>0</v>
      </c>
      <c r="J10" s="33">
        <v>0</v>
      </c>
      <c r="K10" s="33">
        <v>0</v>
      </c>
      <c r="L10" s="33">
        <v>0</v>
      </c>
      <c r="M10" s="33">
        <v>0</v>
      </c>
    </row>
    <row r="11" spans="2:13" ht="15" customHeight="1" x14ac:dyDescent="0.25">
      <c r="B11" s="35" t="s">
        <v>6</v>
      </c>
      <c r="C11" s="35"/>
      <c r="D11" s="35"/>
      <c r="E11" s="35"/>
      <c r="F11" s="32">
        <v>0</v>
      </c>
      <c r="G11" s="34">
        <v>0</v>
      </c>
      <c r="H11" s="88">
        <v>0</v>
      </c>
      <c r="I11" s="90">
        <v>0</v>
      </c>
      <c r="J11" s="34">
        <v>0</v>
      </c>
      <c r="K11" s="34">
        <v>0</v>
      </c>
      <c r="L11" s="34">
        <v>0</v>
      </c>
      <c r="M11" s="34">
        <v>0</v>
      </c>
    </row>
    <row r="12" spans="2:13" ht="15" customHeight="1" x14ac:dyDescent="0.25">
      <c r="B12" s="43" t="s">
        <v>7</v>
      </c>
      <c r="C12" s="43"/>
      <c r="D12" s="43"/>
      <c r="E12" s="43"/>
      <c r="F12" s="40">
        <f t="shared" ref="F12:M12" si="0">SUM(F7:F11)</f>
        <v>9.5250000000000625</v>
      </c>
      <c r="G12" s="39">
        <f t="shared" si="0"/>
        <v>12.26100000000001</v>
      </c>
      <c r="H12" s="40">
        <f t="shared" si="0"/>
        <v>16.592000000000098</v>
      </c>
      <c r="I12" s="92">
        <f t="shared" si="0"/>
        <v>30.690999999999974</v>
      </c>
      <c r="J12" s="39">
        <f t="shared" si="0"/>
        <v>32.786999999999978</v>
      </c>
      <c r="K12" s="39">
        <f t="shared" si="0"/>
        <v>43.184000000000083</v>
      </c>
      <c r="L12" s="39">
        <f t="shared" si="0"/>
        <v>34.260000000000048</v>
      </c>
      <c r="M12" s="39">
        <f t="shared" si="0"/>
        <v>63.591999999999992</v>
      </c>
    </row>
    <row r="13" spans="2:13" ht="15" customHeight="1" x14ac:dyDescent="0.25">
      <c r="B13" s="35" t="s">
        <v>59</v>
      </c>
      <c r="C13" s="35"/>
      <c r="D13" s="35"/>
      <c r="E13" s="35"/>
      <c r="F13" s="32">
        <v>-3.5719999999999992</v>
      </c>
      <c r="G13" s="34">
        <v>-2.0619999999999998</v>
      </c>
      <c r="H13" s="88">
        <v>-9.1499999999999986</v>
      </c>
      <c r="I13" s="90">
        <v>-6.4489999999999998</v>
      </c>
      <c r="J13" s="34">
        <v>-8.4559999999999995</v>
      </c>
      <c r="K13" s="34">
        <v>-8.9629999999999992</v>
      </c>
      <c r="L13" s="34">
        <v>-8.8160000000000007</v>
      </c>
      <c r="M13" s="34">
        <v>-6.7229999999999999</v>
      </c>
    </row>
    <row r="14" spans="2:13" ht="15" customHeight="1" x14ac:dyDescent="0.25">
      <c r="B14" s="43" t="s">
        <v>8</v>
      </c>
      <c r="C14" s="43"/>
      <c r="D14" s="43"/>
      <c r="E14" s="43"/>
      <c r="F14" s="40">
        <f t="shared" ref="F14:M14" si="1">SUM(F12:F13)</f>
        <v>5.9530000000000634</v>
      </c>
      <c r="G14" s="39">
        <f t="shared" si="1"/>
        <v>10.199000000000011</v>
      </c>
      <c r="H14" s="40">
        <f t="shared" si="1"/>
        <v>7.4420000000000996</v>
      </c>
      <c r="I14" s="92">
        <f t="shared" si="1"/>
        <v>24.241999999999976</v>
      </c>
      <c r="J14" s="39">
        <f t="shared" si="1"/>
        <v>24.330999999999978</v>
      </c>
      <c r="K14" s="39">
        <f t="shared" si="1"/>
        <v>34.221000000000082</v>
      </c>
      <c r="L14" s="39">
        <f t="shared" si="1"/>
        <v>25.444000000000045</v>
      </c>
      <c r="M14" s="39">
        <f t="shared" si="1"/>
        <v>56.868999999999993</v>
      </c>
    </row>
    <row r="15" spans="2:13" ht="15" customHeight="1" x14ac:dyDescent="0.25">
      <c r="B15" s="44" t="s">
        <v>9</v>
      </c>
      <c r="C15" s="44"/>
      <c r="D15" s="44"/>
      <c r="E15" s="44"/>
      <c r="F15" s="31">
        <v>-5.2859999999999996</v>
      </c>
      <c r="G15" s="33">
        <v>-3.4859999999999998</v>
      </c>
      <c r="H15" s="87">
        <v>-14.657999999999999</v>
      </c>
      <c r="I15" s="89">
        <v>-10.458</v>
      </c>
      <c r="J15" s="33">
        <v>-13.944000000000001</v>
      </c>
      <c r="K15" s="33">
        <v>-16.128</v>
      </c>
      <c r="L15" s="33">
        <v>-5.5220000000000002</v>
      </c>
      <c r="M15" s="33">
        <v>0</v>
      </c>
    </row>
    <row r="16" spans="2:13" ht="15" customHeight="1" x14ac:dyDescent="0.25">
      <c r="B16" s="35" t="s">
        <v>10</v>
      </c>
      <c r="C16" s="35"/>
      <c r="D16" s="35"/>
      <c r="E16" s="35"/>
      <c r="F16" s="32">
        <v>0</v>
      </c>
      <c r="G16" s="34">
        <v>0</v>
      </c>
      <c r="H16" s="88">
        <v>0</v>
      </c>
      <c r="I16" s="90">
        <v>0</v>
      </c>
      <c r="J16" s="34">
        <v>0</v>
      </c>
      <c r="K16" s="34">
        <v>0</v>
      </c>
      <c r="L16" s="34">
        <v>0</v>
      </c>
      <c r="M16" s="34">
        <v>0</v>
      </c>
    </row>
    <row r="17" spans="2:13" ht="15" customHeight="1" x14ac:dyDescent="0.25">
      <c r="B17" s="43" t="s">
        <v>11</v>
      </c>
      <c r="C17" s="43"/>
      <c r="D17" s="43"/>
      <c r="E17" s="43"/>
      <c r="F17" s="40">
        <f t="shared" ref="F17:M17" si="2">SUM(F14:F16)</f>
        <v>0.66700000000006376</v>
      </c>
      <c r="G17" s="39">
        <f t="shared" si="2"/>
        <v>6.7130000000000107</v>
      </c>
      <c r="H17" s="40">
        <f t="shared" si="2"/>
        <v>-7.2159999999998998</v>
      </c>
      <c r="I17" s="92">
        <f t="shared" si="2"/>
        <v>13.783999999999976</v>
      </c>
      <c r="J17" s="39">
        <f t="shared" si="2"/>
        <v>10.386999999999977</v>
      </c>
      <c r="K17" s="39">
        <f t="shared" si="2"/>
        <v>18.093000000000082</v>
      </c>
      <c r="L17" s="39">
        <f t="shared" si="2"/>
        <v>19.922000000000047</v>
      </c>
      <c r="M17" s="39">
        <f t="shared" si="2"/>
        <v>56.868999999999993</v>
      </c>
    </row>
    <row r="18" spans="2:13" ht="15" customHeight="1" x14ac:dyDescent="0.25">
      <c r="B18" s="44" t="s">
        <v>12</v>
      </c>
      <c r="C18" s="44"/>
      <c r="D18" s="44"/>
      <c r="E18" s="44"/>
      <c r="F18" s="31">
        <v>2E-3</v>
      </c>
      <c r="G18" s="33">
        <v>0</v>
      </c>
      <c r="H18" s="87">
        <v>4.0000000000000001E-3</v>
      </c>
      <c r="I18" s="89">
        <v>2.5999999999999999E-2</v>
      </c>
      <c r="J18" s="33">
        <v>1.454</v>
      </c>
      <c r="K18" s="33">
        <v>0.1</v>
      </c>
      <c r="L18" s="33">
        <v>1.087</v>
      </c>
      <c r="M18" s="33">
        <v>0.56800000000000006</v>
      </c>
    </row>
    <row r="19" spans="2:13" ht="15" customHeight="1" x14ac:dyDescent="0.25">
      <c r="B19" s="35" t="s">
        <v>13</v>
      </c>
      <c r="C19" s="35"/>
      <c r="D19" s="35"/>
      <c r="E19" s="35"/>
      <c r="F19" s="32">
        <v>-1.258</v>
      </c>
      <c r="G19" s="34">
        <v>-0.37399999999999989</v>
      </c>
      <c r="H19" s="88">
        <v>-3.4929999999999999</v>
      </c>
      <c r="I19" s="90">
        <v>-1.2989999999999999</v>
      </c>
      <c r="J19" s="34">
        <v>-1.885</v>
      </c>
      <c r="K19" s="34">
        <v>-2.1520000000000001</v>
      </c>
      <c r="L19" s="34">
        <v>-1.6949999999999998</v>
      </c>
      <c r="M19" s="34">
        <v>-2.044</v>
      </c>
    </row>
    <row r="20" spans="2:13" ht="15" customHeight="1" x14ac:dyDescent="0.25">
      <c r="B20" s="43" t="s">
        <v>14</v>
      </c>
      <c r="C20" s="43"/>
      <c r="D20" s="43"/>
      <c r="E20" s="43"/>
      <c r="F20" s="40">
        <f t="shared" ref="F20:M20" si="3">SUM(F17:F19)</f>
        <v>-0.58899999999993624</v>
      </c>
      <c r="G20" s="39">
        <f t="shared" si="3"/>
        <v>6.3390000000000111</v>
      </c>
      <c r="H20" s="40">
        <f t="shared" si="3"/>
        <v>-10.704999999999901</v>
      </c>
      <c r="I20" s="92">
        <f t="shared" si="3"/>
        <v>12.510999999999976</v>
      </c>
      <c r="J20" s="39">
        <f t="shared" si="3"/>
        <v>9.9559999999999782</v>
      </c>
      <c r="K20" s="39">
        <f t="shared" si="3"/>
        <v>16.041000000000082</v>
      </c>
      <c r="L20" s="39">
        <f t="shared" si="3"/>
        <v>19.314000000000046</v>
      </c>
      <c r="M20" s="39">
        <f t="shared" si="3"/>
        <v>55.392999999999994</v>
      </c>
    </row>
    <row r="21" spans="2:13" ht="15" customHeight="1" x14ac:dyDescent="0.25">
      <c r="B21" s="44" t="s">
        <v>15</v>
      </c>
      <c r="C21" s="44"/>
      <c r="D21" s="44"/>
      <c r="E21" s="44"/>
      <c r="F21" s="31">
        <v>0.14099999999999979</v>
      </c>
      <c r="G21" s="33">
        <v>-1.4919999999999993</v>
      </c>
      <c r="H21" s="87">
        <v>3.9870000000000001</v>
      </c>
      <c r="I21" s="89">
        <v>-2.8839999999999995</v>
      </c>
      <c r="J21" s="33">
        <v>-2.1419999999999999</v>
      </c>
      <c r="K21" s="33">
        <v>-4.0229999999999997</v>
      </c>
      <c r="L21" s="33">
        <v>-5.7309999999999999</v>
      </c>
      <c r="M21" s="33">
        <v>-9.9369999999999994</v>
      </c>
    </row>
    <row r="22" spans="2:13" ht="15" customHeight="1" x14ac:dyDescent="0.25">
      <c r="B22" s="35" t="s">
        <v>16</v>
      </c>
      <c r="C22" s="35"/>
      <c r="D22" s="35"/>
      <c r="E22" s="35"/>
      <c r="F22" s="32">
        <v>0</v>
      </c>
      <c r="G22" s="34">
        <v>0</v>
      </c>
      <c r="H22" s="88">
        <v>0</v>
      </c>
      <c r="I22" s="90">
        <v>0</v>
      </c>
      <c r="J22" s="34">
        <v>0</v>
      </c>
      <c r="K22" s="34">
        <v>0</v>
      </c>
      <c r="L22" s="34">
        <v>0</v>
      </c>
      <c r="M22" s="34">
        <v>0</v>
      </c>
    </row>
    <row r="23" spans="2:13" ht="15" customHeight="1" x14ac:dyDescent="0.25">
      <c r="B23" s="43" t="s">
        <v>73</v>
      </c>
      <c r="C23" s="43"/>
      <c r="D23" s="43"/>
      <c r="E23" s="43"/>
      <c r="F23" s="40">
        <f t="shared" ref="F23:M23" si="4">SUM(F20:F22)</f>
        <v>-0.44799999999993645</v>
      </c>
      <c r="G23" s="39">
        <f t="shared" si="4"/>
        <v>4.847000000000012</v>
      </c>
      <c r="H23" s="40">
        <f t="shared" si="4"/>
        <v>-6.7179999999999005</v>
      </c>
      <c r="I23" s="92">
        <f t="shared" si="4"/>
        <v>9.6269999999999776</v>
      </c>
      <c r="J23" s="39">
        <f t="shared" si="4"/>
        <v>7.8139999999999787</v>
      </c>
      <c r="K23" s="39">
        <f t="shared" si="4"/>
        <v>12.018000000000082</v>
      </c>
      <c r="L23" s="39">
        <f t="shared" si="4"/>
        <v>13.583000000000046</v>
      </c>
      <c r="M23" s="39">
        <f t="shared" si="4"/>
        <v>45.455999999999996</v>
      </c>
    </row>
    <row r="24" spans="2:13" ht="15" customHeight="1" x14ac:dyDescent="0.25">
      <c r="B24" s="44" t="s">
        <v>83</v>
      </c>
      <c r="C24" s="44"/>
      <c r="D24" s="44"/>
      <c r="E24" s="44"/>
      <c r="F24" s="31">
        <v>-0.44799999999993789</v>
      </c>
      <c r="G24" s="33">
        <v>4.8470000000000226</v>
      </c>
      <c r="H24" s="87">
        <v>-6.7179999999999858</v>
      </c>
      <c r="I24" s="89">
        <v>9.6270000000000095</v>
      </c>
      <c r="J24" s="33">
        <v>7.8139999999999601</v>
      </c>
      <c r="K24" s="33">
        <v>12.018000000000013</v>
      </c>
      <c r="L24" s="33">
        <v>13.58300000000003</v>
      </c>
      <c r="M24" s="33">
        <v>45.456000000000003</v>
      </c>
    </row>
    <row r="25" spans="2:13" ht="15" customHeight="1" x14ac:dyDescent="0.25">
      <c r="B25" s="44" t="s">
        <v>78</v>
      </c>
      <c r="C25" s="44"/>
      <c r="D25" s="44"/>
      <c r="E25" s="44"/>
      <c r="F25" s="31">
        <v>0</v>
      </c>
      <c r="G25" s="33">
        <v>0</v>
      </c>
      <c r="H25" s="87">
        <v>0</v>
      </c>
      <c r="I25" s="89">
        <v>0</v>
      </c>
      <c r="J25" s="33">
        <v>0</v>
      </c>
      <c r="K25" s="33">
        <v>0</v>
      </c>
      <c r="L25" s="33">
        <v>0</v>
      </c>
      <c r="M25" s="33">
        <v>0</v>
      </c>
    </row>
    <row r="26" spans="2:13" ht="15" customHeight="1" x14ac:dyDescent="0.25">
      <c r="B26" s="35"/>
      <c r="C26" s="35"/>
      <c r="D26" s="35"/>
      <c r="E26" s="35"/>
      <c r="F26" s="32"/>
      <c r="G26" s="34"/>
      <c r="H26" s="88"/>
      <c r="I26" s="90"/>
      <c r="J26" s="34"/>
      <c r="K26" s="34"/>
      <c r="L26" s="34"/>
      <c r="M26" s="34"/>
    </row>
    <row r="27" spans="2:13" ht="15" customHeight="1" x14ac:dyDescent="0.25">
      <c r="B27" s="44" t="s">
        <v>60</v>
      </c>
      <c r="C27" s="44"/>
      <c r="D27" s="44"/>
      <c r="E27" s="44"/>
      <c r="F27" s="31">
        <v>0</v>
      </c>
      <c r="G27" s="33">
        <v>0</v>
      </c>
      <c r="H27" s="87">
        <v>-0.68899999999999995</v>
      </c>
      <c r="I27" s="89">
        <v>0</v>
      </c>
      <c r="J27" s="33">
        <v>0</v>
      </c>
      <c r="K27" s="33">
        <v>-6.7</v>
      </c>
      <c r="L27" s="33">
        <v>-16.463000000000001</v>
      </c>
      <c r="M27" s="33">
        <v>3.33</v>
      </c>
    </row>
    <row r="28" spans="2:13" ht="15" customHeight="1" x14ac:dyDescent="0.25">
      <c r="B28" s="43" t="s">
        <v>106</v>
      </c>
      <c r="C28" s="43"/>
      <c r="D28" s="43"/>
      <c r="E28" s="43"/>
      <c r="F28" s="40">
        <f t="shared" ref="F28:M28" si="5">F14-F27</f>
        <v>5.9530000000000634</v>
      </c>
      <c r="G28" s="39">
        <f t="shared" si="5"/>
        <v>10.199000000000011</v>
      </c>
      <c r="H28" s="40">
        <f t="shared" si="5"/>
        <v>8.1310000000000997</v>
      </c>
      <c r="I28" s="92">
        <f t="shared" si="5"/>
        <v>24.241999999999976</v>
      </c>
      <c r="J28" s="39">
        <f t="shared" si="5"/>
        <v>24.330999999999978</v>
      </c>
      <c r="K28" s="39">
        <f t="shared" si="5"/>
        <v>40.921000000000085</v>
      </c>
      <c r="L28" s="39">
        <f t="shared" si="5"/>
        <v>41.907000000000046</v>
      </c>
      <c r="M28" s="39">
        <f t="shared" si="5"/>
        <v>53.538999999999994</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5" ht="3" customHeight="1" x14ac:dyDescent="0.25">
      <c r="B33" s="20"/>
      <c r="C33" s="19"/>
      <c r="D33" s="19"/>
      <c r="E33" s="19"/>
      <c r="F33" s="23"/>
      <c r="G33" s="23"/>
      <c r="H33" s="23"/>
      <c r="I33" s="23"/>
      <c r="J33" s="23"/>
      <c r="K33" s="23"/>
      <c r="L33" s="23"/>
      <c r="M33" s="23"/>
    </row>
    <row r="34" spans="2:15" s="6" customFormat="1" ht="15" customHeight="1" x14ac:dyDescent="0.25">
      <c r="B34" s="44" t="s">
        <v>17</v>
      </c>
      <c r="C34" s="44"/>
      <c r="D34" s="44"/>
      <c r="E34" s="44"/>
      <c r="F34" s="30"/>
      <c r="G34" s="96"/>
      <c r="H34" s="30">
        <v>312.55700000000002</v>
      </c>
      <c r="I34" s="96">
        <v>288.904</v>
      </c>
      <c r="J34" s="33">
        <v>288.904</v>
      </c>
      <c r="K34" s="33">
        <v>288.904</v>
      </c>
      <c r="L34" s="33">
        <v>289.53899999999999</v>
      </c>
      <c r="M34" s="33">
        <v>0</v>
      </c>
    </row>
    <row r="35" spans="2:15" ht="15" customHeight="1" x14ac:dyDescent="0.25">
      <c r="B35" s="44" t="s">
        <v>18</v>
      </c>
      <c r="C35" s="44"/>
      <c r="D35" s="44"/>
      <c r="E35" s="44"/>
      <c r="F35" s="31"/>
      <c r="G35" s="96"/>
      <c r="H35" s="87">
        <v>56.216999999999999</v>
      </c>
      <c r="I35" s="96">
        <v>39.212999999999994</v>
      </c>
      <c r="J35" s="33">
        <v>35.514000000000003</v>
      </c>
      <c r="K35" s="33">
        <v>50.309999999999995</v>
      </c>
      <c r="L35" s="33">
        <v>64.884</v>
      </c>
      <c r="M35" s="33">
        <v>0</v>
      </c>
    </row>
    <row r="36" spans="2:15" ht="15" customHeight="1" x14ac:dyDescent="0.25">
      <c r="B36" s="44" t="s">
        <v>77</v>
      </c>
      <c r="C36" s="44"/>
      <c r="D36" s="44"/>
      <c r="E36" s="44"/>
      <c r="F36" s="31"/>
      <c r="G36" s="96"/>
      <c r="H36" s="87">
        <v>101.33900299999999</v>
      </c>
      <c r="I36" s="96">
        <v>47.075000000000003</v>
      </c>
      <c r="J36" s="33">
        <v>71.170999999999992</v>
      </c>
      <c r="K36" s="33">
        <v>15.477</v>
      </c>
      <c r="L36" s="33">
        <v>20.754000000000001</v>
      </c>
      <c r="M36" s="33">
        <v>0</v>
      </c>
    </row>
    <row r="37" spans="2:15" ht="15" customHeight="1" x14ac:dyDescent="0.25">
      <c r="B37" s="44" t="s">
        <v>19</v>
      </c>
      <c r="C37" s="44"/>
      <c r="D37" s="44"/>
      <c r="E37" s="44"/>
      <c r="F37" s="30"/>
      <c r="G37" s="96"/>
      <c r="H37" s="30">
        <v>0</v>
      </c>
      <c r="I37" s="96">
        <v>0</v>
      </c>
      <c r="J37" s="33">
        <v>0</v>
      </c>
      <c r="K37" s="33">
        <v>0</v>
      </c>
      <c r="L37" s="33">
        <v>0</v>
      </c>
      <c r="M37" s="33">
        <v>0</v>
      </c>
    </row>
    <row r="38" spans="2:15" ht="15" customHeight="1" x14ac:dyDescent="0.25">
      <c r="B38" s="35" t="s">
        <v>20</v>
      </c>
      <c r="C38" s="35"/>
      <c r="D38" s="35"/>
      <c r="E38" s="35"/>
      <c r="F38" s="32"/>
      <c r="G38" s="79"/>
      <c r="H38" s="88">
        <v>3.012</v>
      </c>
      <c r="I38" s="79">
        <v>0</v>
      </c>
      <c r="J38" s="34">
        <v>0</v>
      </c>
      <c r="K38" s="34">
        <v>0</v>
      </c>
      <c r="L38" s="34">
        <v>0</v>
      </c>
      <c r="M38" s="34">
        <v>0</v>
      </c>
    </row>
    <row r="39" spans="2:15" ht="15" customHeight="1" x14ac:dyDescent="0.25">
      <c r="B39" s="43" t="s">
        <v>21</v>
      </c>
      <c r="C39" s="43"/>
      <c r="D39" s="43"/>
      <c r="E39" s="43"/>
      <c r="F39" s="40"/>
      <c r="G39" s="97"/>
      <c r="H39" s="40">
        <f t="shared" ref="H39:M39" si="7">SUM(H34:H38)</f>
        <v>473.12500299999999</v>
      </c>
      <c r="I39" s="97">
        <f t="shared" si="7"/>
        <v>375.19199999999995</v>
      </c>
      <c r="J39" s="39">
        <f t="shared" si="7"/>
        <v>395.589</v>
      </c>
      <c r="K39" s="39">
        <f t="shared" si="7"/>
        <v>354.69099999999997</v>
      </c>
      <c r="L39" s="92">
        <f t="shared" si="7"/>
        <v>375.17700000000002</v>
      </c>
      <c r="M39" s="39">
        <f t="shared" si="7"/>
        <v>0</v>
      </c>
    </row>
    <row r="40" spans="2:15" ht="15" customHeight="1" x14ac:dyDescent="0.25">
      <c r="B40" s="44" t="s">
        <v>22</v>
      </c>
      <c r="C40" s="44"/>
      <c r="D40" s="44"/>
      <c r="E40" s="44"/>
      <c r="F40" s="30"/>
      <c r="G40" s="96"/>
      <c r="H40" s="30">
        <v>22.204999999999998</v>
      </c>
      <c r="I40" s="96">
        <v>11.009</v>
      </c>
      <c r="J40" s="33">
        <v>15.94</v>
      </c>
      <c r="K40" s="33">
        <v>10.727</v>
      </c>
      <c r="L40" s="33">
        <v>19.687999999999999</v>
      </c>
      <c r="M40" s="33">
        <v>0</v>
      </c>
    </row>
    <row r="41" spans="2:15" ht="15" customHeight="1" x14ac:dyDescent="0.25">
      <c r="B41" s="44" t="s">
        <v>23</v>
      </c>
      <c r="C41" s="44"/>
      <c r="D41" s="44"/>
      <c r="E41" s="44"/>
      <c r="F41" s="31"/>
      <c r="G41" s="96"/>
      <c r="H41" s="87">
        <v>0</v>
      </c>
      <c r="I41" s="96">
        <v>0</v>
      </c>
      <c r="J41" s="33">
        <v>0</v>
      </c>
      <c r="K41" s="33">
        <v>0</v>
      </c>
      <c r="L41" s="33">
        <v>0</v>
      </c>
      <c r="M41" s="33">
        <v>0</v>
      </c>
    </row>
    <row r="42" spans="2:15" ht="15" customHeight="1" x14ac:dyDescent="0.25">
      <c r="B42" s="44" t="s">
        <v>24</v>
      </c>
      <c r="C42" s="44"/>
      <c r="D42" s="44"/>
      <c r="E42" s="44"/>
      <c r="F42" s="31"/>
      <c r="G42" s="96"/>
      <c r="H42" s="87">
        <v>198.517</v>
      </c>
      <c r="I42" s="96">
        <v>131.85399999999998</v>
      </c>
      <c r="J42" s="33">
        <v>97.00200000000001</v>
      </c>
      <c r="K42" s="33">
        <v>119.759</v>
      </c>
      <c r="L42" s="33">
        <v>174.17</v>
      </c>
      <c r="M42" s="33">
        <v>0</v>
      </c>
    </row>
    <row r="43" spans="2:15" ht="15" customHeight="1" x14ac:dyDescent="0.25">
      <c r="B43" s="44" t="s">
        <v>25</v>
      </c>
      <c r="C43" s="44"/>
      <c r="D43" s="44"/>
      <c r="E43" s="44"/>
      <c r="F43" s="30"/>
      <c r="G43" s="96"/>
      <c r="H43" s="30">
        <v>5.72</v>
      </c>
      <c r="I43" s="96">
        <v>52.853000000000002</v>
      </c>
      <c r="J43" s="33">
        <v>78.141999999999996</v>
      </c>
      <c r="K43" s="33">
        <v>54.707000000000001</v>
      </c>
      <c r="L43" s="33">
        <v>25.259</v>
      </c>
      <c r="M43" s="33">
        <v>0</v>
      </c>
    </row>
    <row r="44" spans="2:15" ht="15" customHeight="1" x14ac:dyDescent="0.25">
      <c r="B44" s="35" t="s">
        <v>26</v>
      </c>
      <c r="C44" s="35"/>
      <c r="D44" s="35"/>
      <c r="E44" s="35"/>
      <c r="F44" s="32"/>
      <c r="G44" s="79"/>
      <c r="H44" s="88">
        <v>0</v>
      </c>
      <c r="I44" s="79">
        <v>0</v>
      </c>
      <c r="J44" s="34">
        <v>0</v>
      </c>
      <c r="K44" s="34">
        <v>0</v>
      </c>
      <c r="L44" s="34">
        <v>0</v>
      </c>
      <c r="M44" s="34">
        <v>0</v>
      </c>
    </row>
    <row r="45" spans="2:15" ht="15" customHeight="1" x14ac:dyDescent="0.25">
      <c r="B45" s="36" t="s">
        <v>27</v>
      </c>
      <c r="C45" s="36"/>
      <c r="D45" s="36"/>
      <c r="E45" s="36"/>
      <c r="F45" s="41"/>
      <c r="G45" s="98"/>
      <c r="H45" s="93">
        <f t="shared" ref="H45:M45" si="8">SUM(H40:H44)</f>
        <v>226.44199999999998</v>
      </c>
      <c r="I45" s="98">
        <f t="shared" si="8"/>
        <v>195.71600000000001</v>
      </c>
      <c r="J45" s="37">
        <f t="shared" si="8"/>
        <v>191.084</v>
      </c>
      <c r="K45" s="37">
        <f t="shared" si="8"/>
        <v>185.19299999999998</v>
      </c>
      <c r="L45" s="91">
        <f t="shared" si="8"/>
        <v>219.11699999999996</v>
      </c>
      <c r="M45" s="37">
        <f t="shared" si="8"/>
        <v>0</v>
      </c>
      <c r="O45" s="110"/>
    </row>
    <row r="46" spans="2:15" ht="15" customHeight="1" x14ac:dyDescent="0.25">
      <c r="B46" s="43" t="s">
        <v>71</v>
      </c>
      <c r="C46" s="43"/>
      <c r="D46" s="43"/>
      <c r="E46" s="43"/>
      <c r="F46" s="38"/>
      <c r="G46" s="97"/>
      <c r="H46" s="38">
        <f t="shared" ref="H46:M46" si="9">H39+H45</f>
        <v>699.567003</v>
      </c>
      <c r="I46" s="97">
        <f t="shared" si="9"/>
        <v>570.9079999999999</v>
      </c>
      <c r="J46" s="39">
        <f t="shared" si="9"/>
        <v>586.673</v>
      </c>
      <c r="K46" s="39">
        <f t="shared" si="9"/>
        <v>539.88400000000001</v>
      </c>
      <c r="L46" s="92">
        <f t="shared" si="9"/>
        <v>594.29399999999998</v>
      </c>
      <c r="M46" s="39">
        <f t="shared" si="9"/>
        <v>0</v>
      </c>
      <c r="O46" s="110"/>
    </row>
    <row r="47" spans="2:15" ht="15" customHeight="1" x14ac:dyDescent="0.25">
      <c r="B47" s="44" t="s">
        <v>84</v>
      </c>
      <c r="C47" s="44"/>
      <c r="D47" s="44"/>
      <c r="E47" s="44"/>
      <c r="F47" s="31"/>
      <c r="G47" s="96"/>
      <c r="H47" s="87">
        <v>417.65300000000002</v>
      </c>
      <c r="I47" s="96">
        <v>426.18299999999994</v>
      </c>
      <c r="J47" s="33">
        <v>424.36999999999995</v>
      </c>
      <c r="K47" s="33">
        <v>423.08000000000004</v>
      </c>
      <c r="L47" s="89">
        <v>411.81900000000002</v>
      </c>
      <c r="M47" s="33">
        <v>0</v>
      </c>
    </row>
    <row r="48" spans="2:15" ht="15" customHeight="1" x14ac:dyDescent="0.25">
      <c r="B48" s="44" t="s">
        <v>79</v>
      </c>
      <c r="C48" s="44"/>
      <c r="D48" s="44"/>
      <c r="E48" s="44"/>
      <c r="F48" s="31"/>
      <c r="G48" s="96"/>
      <c r="H48" s="87">
        <v>0</v>
      </c>
      <c r="I48" s="96">
        <v>0</v>
      </c>
      <c r="J48" s="33">
        <v>0</v>
      </c>
      <c r="K48" s="33">
        <v>0</v>
      </c>
      <c r="L48" s="33">
        <v>0</v>
      </c>
      <c r="M48" s="33">
        <v>0</v>
      </c>
    </row>
    <row r="49" spans="2:13" ht="15" customHeight="1" x14ac:dyDescent="0.25">
      <c r="B49" s="44" t="s">
        <v>28</v>
      </c>
      <c r="C49" s="44"/>
      <c r="D49" s="44"/>
      <c r="E49" s="44"/>
      <c r="F49" s="30"/>
      <c r="G49" s="96"/>
      <c r="H49" s="30">
        <v>0</v>
      </c>
      <c r="I49" s="96">
        <v>0</v>
      </c>
      <c r="J49" s="33">
        <v>0</v>
      </c>
      <c r="K49" s="33">
        <v>0</v>
      </c>
      <c r="L49" s="33">
        <v>0</v>
      </c>
      <c r="M49" s="33">
        <v>0</v>
      </c>
    </row>
    <row r="50" spans="2:13" ht="15" customHeight="1" x14ac:dyDescent="0.25">
      <c r="B50" s="44" t="s">
        <v>29</v>
      </c>
      <c r="C50" s="44"/>
      <c r="D50" s="44"/>
      <c r="E50" s="44"/>
      <c r="F50" s="31"/>
      <c r="G50" s="96"/>
      <c r="H50" s="87">
        <v>18.625999999999998</v>
      </c>
      <c r="I50" s="96">
        <v>11.942</v>
      </c>
      <c r="J50" s="33">
        <v>14.484999999999999</v>
      </c>
      <c r="K50" s="33">
        <v>14.243</v>
      </c>
      <c r="L50" s="33">
        <v>14.670999999999999</v>
      </c>
      <c r="M50" s="33">
        <v>0</v>
      </c>
    </row>
    <row r="51" spans="2:13" ht="15" customHeight="1" x14ac:dyDescent="0.25">
      <c r="B51" s="44" t="s">
        <v>30</v>
      </c>
      <c r="C51" s="44"/>
      <c r="D51" s="44"/>
      <c r="E51" s="44"/>
      <c r="F51" s="31"/>
      <c r="G51" s="96"/>
      <c r="H51" s="87">
        <v>103.82</v>
      </c>
      <c r="I51" s="96">
        <v>35.436</v>
      </c>
      <c r="J51" s="33">
        <v>50.173999999999999</v>
      </c>
      <c r="K51" s="33">
        <v>4.5</v>
      </c>
      <c r="L51" s="33">
        <v>66.695000000000007</v>
      </c>
      <c r="M51" s="33">
        <v>0</v>
      </c>
    </row>
    <row r="52" spans="2:13" ht="15" customHeight="1" x14ac:dyDescent="0.25">
      <c r="B52" s="44" t="s">
        <v>31</v>
      </c>
      <c r="C52" s="44"/>
      <c r="D52" s="44"/>
      <c r="E52" s="44"/>
      <c r="F52" s="30"/>
      <c r="G52" s="96"/>
      <c r="H52" s="30">
        <v>159.46800000000002</v>
      </c>
      <c r="I52" s="96">
        <v>97.346999999999994</v>
      </c>
      <c r="J52" s="33">
        <v>97.643999999999991</v>
      </c>
      <c r="K52" s="33">
        <v>98.061999999999998</v>
      </c>
      <c r="L52" s="33">
        <v>101.10899999999999</v>
      </c>
      <c r="M52" s="33">
        <v>0</v>
      </c>
    </row>
    <row r="53" spans="2:13" ht="15" customHeight="1" x14ac:dyDescent="0.25">
      <c r="B53" s="35" t="s">
        <v>82</v>
      </c>
      <c r="C53" s="35"/>
      <c r="D53" s="35"/>
      <c r="E53" s="35"/>
      <c r="F53" s="32"/>
      <c r="G53" s="79"/>
      <c r="H53" s="88">
        <v>0</v>
      </c>
      <c r="I53" s="79">
        <v>0</v>
      </c>
      <c r="J53" s="34">
        <v>0</v>
      </c>
      <c r="K53" s="34">
        <v>0</v>
      </c>
      <c r="L53" s="34">
        <v>0</v>
      </c>
      <c r="M53" s="34">
        <v>0</v>
      </c>
    </row>
    <row r="54" spans="2:13" ht="15" customHeight="1" x14ac:dyDescent="0.25">
      <c r="B54" s="43" t="s">
        <v>72</v>
      </c>
      <c r="C54" s="43"/>
      <c r="D54" s="43"/>
      <c r="E54" s="43"/>
      <c r="F54" s="40"/>
      <c r="G54" s="97"/>
      <c r="H54" s="40">
        <f t="shared" ref="H54:M54" si="10">SUM(H47:H53)</f>
        <v>699.56700000000001</v>
      </c>
      <c r="I54" s="97">
        <f t="shared" si="10"/>
        <v>570.9079999999999</v>
      </c>
      <c r="J54" s="39">
        <f t="shared" si="10"/>
        <v>586.67299999999989</v>
      </c>
      <c r="K54" s="39">
        <f t="shared" si="10"/>
        <v>539.88499999999999</v>
      </c>
      <c r="L54" s="92">
        <f t="shared" si="10"/>
        <v>594.29399999999998</v>
      </c>
      <c r="M54" s="39">
        <f t="shared" si="10"/>
        <v>0</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11">F$3</f>
        <v>2018</v>
      </c>
      <c r="G56" s="56">
        <f t="shared" si="11"/>
        <v>2017</v>
      </c>
      <c r="H56" s="56">
        <f t="shared" si="11"/>
        <v>2018</v>
      </c>
      <c r="I56" s="56">
        <f t="shared" si="11"/>
        <v>2017</v>
      </c>
      <c r="J56" s="56">
        <f t="shared" si="11"/>
        <v>2017</v>
      </c>
      <c r="K56" s="56">
        <f t="shared" si="11"/>
        <v>2016</v>
      </c>
      <c r="L56" s="56">
        <f t="shared" si="11"/>
        <v>2015</v>
      </c>
      <c r="M56" s="56">
        <f t="shared" si="11"/>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90</v>
      </c>
      <c r="G58" s="94" t="s">
        <v>90</v>
      </c>
      <c r="H58" s="94" t="s">
        <v>90</v>
      </c>
      <c r="I58" s="94" t="s">
        <v>90</v>
      </c>
      <c r="J58" s="94" t="s">
        <v>90</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4.1390000000000704</v>
      </c>
      <c r="G60" s="96">
        <v>8.0270000000000081</v>
      </c>
      <c r="H60" s="87">
        <v>3.3600000000000918</v>
      </c>
      <c r="I60" s="96">
        <v>19.656000000000002</v>
      </c>
      <c r="J60" s="33">
        <v>24.33099999999996</v>
      </c>
      <c r="K60" s="89">
        <v>28.091000000000001</v>
      </c>
      <c r="L60" s="33"/>
      <c r="M60" s="33"/>
    </row>
    <row r="61" spans="2:13" ht="15" customHeight="1" x14ac:dyDescent="0.25">
      <c r="B61" s="35" t="s">
        <v>33</v>
      </c>
      <c r="C61" s="35"/>
      <c r="D61" s="35"/>
      <c r="E61" s="35"/>
      <c r="F61" s="32">
        <v>4.7990000000000066</v>
      </c>
      <c r="G61" s="79">
        <v>-46.949000000000005</v>
      </c>
      <c r="H61" s="88">
        <v>-39.031999999999996</v>
      </c>
      <c r="I61" s="79">
        <v>-3.694</v>
      </c>
      <c r="J61" s="34">
        <v>27.231000000000002</v>
      </c>
      <c r="K61" s="104">
        <v>67.317999999999998</v>
      </c>
      <c r="L61" s="34"/>
      <c r="M61" s="34"/>
    </row>
    <row r="62" spans="2:13" ht="15" customHeight="1" x14ac:dyDescent="0.25">
      <c r="B62" s="50" t="s">
        <v>34</v>
      </c>
      <c r="C62" s="50"/>
      <c r="D62" s="50"/>
      <c r="E62" s="50"/>
      <c r="F62" s="38">
        <f t="shared" ref="F62:K62" si="12">SUM(F60:F61)</f>
        <v>8.938000000000077</v>
      </c>
      <c r="G62" s="97">
        <f t="shared" si="12"/>
        <v>-38.921999999999997</v>
      </c>
      <c r="H62" s="38">
        <f t="shared" si="12"/>
        <v>-35.671999999999905</v>
      </c>
      <c r="I62" s="97">
        <f t="shared" si="12"/>
        <v>15.962000000000003</v>
      </c>
      <c r="J62" s="39">
        <f t="shared" si="12"/>
        <v>51.561999999999962</v>
      </c>
      <c r="K62" s="92">
        <f t="shared" si="12"/>
        <v>95.408999999999992</v>
      </c>
      <c r="L62" s="39"/>
      <c r="M62" s="39"/>
    </row>
    <row r="63" spans="2:13" ht="15" customHeight="1" x14ac:dyDescent="0.25">
      <c r="B63" s="49" t="s">
        <v>75</v>
      </c>
      <c r="C63" s="49"/>
      <c r="D63" s="49"/>
      <c r="E63" s="49"/>
      <c r="F63" s="31">
        <v>-14.779999999999996</v>
      </c>
      <c r="G63" s="96">
        <v>-35.536000000000001</v>
      </c>
      <c r="H63" s="87">
        <v>-34.411999999999999</v>
      </c>
      <c r="I63" s="96">
        <v>-37.381999999999998</v>
      </c>
      <c r="J63" s="33">
        <v>-63.273000000000003</v>
      </c>
      <c r="K63" s="89">
        <v>-5.2409999999999997</v>
      </c>
      <c r="L63" s="33"/>
      <c r="M63" s="33"/>
    </row>
    <row r="64" spans="2:13" ht="15" customHeight="1" x14ac:dyDescent="0.25">
      <c r="B64" s="35" t="s">
        <v>76</v>
      </c>
      <c r="C64" s="35"/>
      <c r="D64" s="35"/>
      <c r="E64" s="35"/>
      <c r="F64" s="32">
        <v>0</v>
      </c>
      <c r="G64" s="79">
        <v>0</v>
      </c>
      <c r="H64" s="88">
        <v>0</v>
      </c>
      <c r="I64" s="79">
        <v>0</v>
      </c>
      <c r="J64" s="34">
        <v>0</v>
      </c>
      <c r="K64" s="104">
        <v>0</v>
      </c>
      <c r="L64" s="34"/>
      <c r="M64" s="34"/>
    </row>
    <row r="65" spans="2:14" ht="15" customHeight="1" x14ac:dyDescent="0.25">
      <c r="B65" s="50" t="s">
        <v>80</v>
      </c>
      <c r="C65" s="50"/>
      <c r="D65" s="50"/>
      <c r="E65" s="50"/>
      <c r="F65" s="38">
        <f t="shared" ref="F65:K65" si="13">SUM(F62:F64)</f>
        <v>-5.8419999999999188</v>
      </c>
      <c r="G65" s="97">
        <f t="shared" si="13"/>
        <v>-74.457999999999998</v>
      </c>
      <c r="H65" s="38">
        <f t="shared" si="13"/>
        <v>-70.083999999999904</v>
      </c>
      <c r="I65" s="97">
        <f t="shared" si="13"/>
        <v>-21.419999999999995</v>
      </c>
      <c r="J65" s="39">
        <f t="shared" si="13"/>
        <v>-11.711000000000041</v>
      </c>
      <c r="K65" s="92">
        <f t="shared" si="13"/>
        <v>90.167999999999992</v>
      </c>
      <c r="L65" s="39"/>
      <c r="M65" s="39"/>
    </row>
    <row r="66" spans="2:14" ht="15" customHeight="1" x14ac:dyDescent="0.25">
      <c r="B66" s="35" t="s">
        <v>35</v>
      </c>
      <c r="C66" s="35"/>
      <c r="D66" s="35"/>
      <c r="E66" s="35"/>
      <c r="F66" s="32">
        <v>42.491</v>
      </c>
      <c r="G66" s="79">
        <v>0</v>
      </c>
      <c r="H66" s="88">
        <v>0</v>
      </c>
      <c r="I66" s="79">
        <v>0</v>
      </c>
      <c r="J66" s="34">
        <v>0</v>
      </c>
      <c r="K66" s="104">
        <v>0</v>
      </c>
      <c r="L66" s="34"/>
      <c r="M66" s="34"/>
    </row>
    <row r="67" spans="2:14" ht="15" customHeight="1" x14ac:dyDescent="0.25">
      <c r="B67" s="50" t="s">
        <v>36</v>
      </c>
      <c r="C67" s="50"/>
      <c r="D67" s="50"/>
      <c r="E67" s="50"/>
      <c r="F67" s="40">
        <f t="shared" ref="F67:K67" si="14">SUM(F65:F66)</f>
        <v>36.649000000000079</v>
      </c>
      <c r="G67" s="97">
        <f t="shared" si="14"/>
        <v>-74.457999999999998</v>
      </c>
      <c r="H67" s="40">
        <f t="shared" si="14"/>
        <v>-70.083999999999904</v>
      </c>
      <c r="I67" s="97">
        <f t="shared" si="14"/>
        <v>-21.419999999999995</v>
      </c>
      <c r="J67" s="39">
        <f t="shared" si="14"/>
        <v>-11.711000000000041</v>
      </c>
      <c r="K67" s="92">
        <f t="shared" si="14"/>
        <v>90.167999999999992</v>
      </c>
      <c r="L67" s="39"/>
      <c r="M67" s="39"/>
    </row>
    <row r="68" spans="2:14" ht="15" customHeight="1" x14ac:dyDescent="0.25">
      <c r="B68" s="49" t="s">
        <v>37</v>
      </c>
      <c r="C68" s="49"/>
      <c r="D68" s="49"/>
      <c r="E68" s="49"/>
      <c r="F68" s="30">
        <v>-11.233000000000001</v>
      </c>
      <c r="G68" s="96">
        <v>27.988</v>
      </c>
      <c r="H68" s="30">
        <v>43.646000000000001</v>
      </c>
      <c r="I68" s="96">
        <v>27.388000000000002</v>
      </c>
      <c r="J68" s="33">
        <v>43.555</v>
      </c>
      <c r="K68" s="89">
        <v>-62.195</v>
      </c>
      <c r="L68" s="33"/>
      <c r="M68" s="33"/>
    </row>
    <row r="69" spans="2:14" ht="15" customHeight="1" x14ac:dyDescent="0.25">
      <c r="B69" s="49" t="s">
        <v>38</v>
      </c>
      <c r="C69" s="49"/>
      <c r="D69" s="49"/>
      <c r="E69" s="49"/>
      <c r="F69" s="31">
        <v>0</v>
      </c>
      <c r="G69" s="96">
        <v>0</v>
      </c>
      <c r="H69" s="87">
        <v>0</v>
      </c>
      <c r="I69" s="96">
        <v>0</v>
      </c>
      <c r="J69" s="33">
        <v>0</v>
      </c>
      <c r="K69" s="89">
        <v>0</v>
      </c>
      <c r="L69" s="33"/>
      <c r="M69" s="33"/>
    </row>
    <row r="70" spans="2:14" ht="15" customHeight="1" x14ac:dyDescent="0.25">
      <c r="B70" s="49" t="s">
        <v>39</v>
      </c>
      <c r="C70" s="49"/>
      <c r="D70" s="49"/>
      <c r="E70" s="49"/>
      <c r="F70" s="31">
        <v>0</v>
      </c>
      <c r="G70" s="96">
        <v>0</v>
      </c>
      <c r="H70" s="87">
        <v>0</v>
      </c>
      <c r="I70" s="96">
        <v>-6.5229999999999997</v>
      </c>
      <c r="J70" s="33">
        <v>-6.5229999999999997</v>
      </c>
      <c r="K70" s="89">
        <v>0</v>
      </c>
      <c r="L70" s="33"/>
      <c r="M70" s="33"/>
    </row>
    <row r="71" spans="2:14" ht="15" customHeight="1" x14ac:dyDescent="0.25">
      <c r="B71" s="35" t="s">
        <v>40</v>
      </c>
      <c r="C71" s="35"/>
      <c r="D71" s="35"/>
      <c r="E71" s="35"/>
      <c r="F71" s="32">
        <v>-1.258</v>
      </c>
      <c r="G71" s="79">
        <v>-0.37399999999999989</v>
      </c>
      <c r="H71" s="88">
        <v>-3.4929999999999999</v>
      </c>
      <c r="I71" s="79">
        <v>-1.2989999999999999</v>
      </c>
      <c r="J71" s="34">
        <v>-1.8859999999999999</v>
      </c>
      <c r="K71" s="90">
        <v>1.4750000000000001</v>
      </c>
      <c r="L71" s="34"/>
      <c r="M71" s="34"/>
    </row>
    <row r="72" spans="2:14" ht="15" customHeight="1" x14ac:dyDescent="0.25">
      <c r="B72" s="36" t="s">
        <v>41</v>
      </c>
      <c r="C72" s="36"/>
      <c r="D72" s="36"/>
      <c r="E72" s="36"/>
      <c r="F72" s="41">
        <f t="shared" ref="F72:K72" si="15">SUM(F68:F71)</f>
        <v>-12.491</v>
      </c>
      <c r="G72" s="98">
        <f t="shared" si="15"/>
        <v>27.614000000000001</v>
      </c>
      <c r="H72" s="93">
        <f t="shared" si="15"/>
        <v>40.152999999999999</v>
      </c>
      <c r="I72" s="98">
        <f t="shared" si="15"/>
        <v>19.566000000000003</v>
      </c>
      <c r="J72" s="37">
        <f t="shared" si="15"/>
        <v>35.145999999999994</v>
      </c>
      <c r="K72" s="105">
        <f t="shared" si="15"/>
        <v>-60.72</v>
      </c>
      <c r="L72" s="37"/>
      <c r="M72" s="37"/>
    </row>
    <row r="73" spans="2:14" ht="15" customHeight="1" x14ac:dyDescent="0.25">
      <c r="B73" s="50" t="s">
        <v>42</v>
      </c>
      <c r="C73" s="50"/>
      <c r="D73" s="50"/>
      <c r="E73" s="50"/>
      <c r="F73" s="40">
        <f t="shared" ref="F73:K73" si="16">SUM(F72+F67)</f>
        <v>24.158000000000079</v>
      </c>
      <c r="G73" s="97">
        <f t="shared" si="16"/>
        <v>-46.843999999999994</v>
      </c>
      <c r="H73" s="40">
        <f t="shared" si="16"/>
        <v>-29.930999999999905</v>
      </c>
      <c r="I73" s="97">
        <f t="shared" si="16"/>
        <v>-1.8539999999999921</v>
      </c>
      <c r="J73" s="39">
        <f t="shared" si="16"/>
        <v>23.434999999999953</v>
      </c>
      <c r="K73" s="92">
        <f t="shared" si="16"/>
        <v>29.447999999999993</v>
      </c>
      <c r="L73" s="39"/>
      <c r="M73" s="39"/>
    </row>
    <row r="74" spans="2:14" ht="15" customHeight="1" x14ac:dyDescent="0.25">
      <c r="B74" s="35" t="s">
        <v>67</v>
      </c>
      <c r="C74" s="35"/>
      <c r="D74" s="35"/>
      <c r="E74" s="35"/>
      <c r="F74" s="32">
        <v>0</v>
      </c>
      <c r="G74" s="79">
        <v>0</v>
      </c>
      <c r="H74" s="88">
        <v>0</v>
      </c>
      <c r="I74" s="79">
        <v>0</v>
      </c>
      <c r="J74" s="34">
        <v>0</v>
      </c>
      <c r="K74" s="104">
        <v>0</v>
      </c>
      <c r="L74" s="34"/>
      <c r="M74" s="34"/>
      <c r="N74" s="13"/>
    </row>
    <row r="75" spans="2:14" ht="15" customHeight="1" x14ac:dyDescent="0.25">
      <c r="B75" s="50" t="s">
        <v>68</v>
      </c>
      <c r="C75" s="50"/>
      <c r="D75" s="50"/>
      <c r="E75" s="50"/>
      <c r="F75" s="40">
        <f t="shared" ref="F75:K75" si="17">SUM(F73:F74)</f>
        <v>24.158000000000079</v>
      </c>
      <c r="G75" s="97">
        <f t="shared" si="17"/>
        <v>-46.843999999999994</v>
      </c>
      <c r="H75" s="40">
        <f t="shared" si="17"/>
        <v>-29.930999999999905</v>
      </c>
      <c r="I75" s="97">
        <f t="shared" si="17"/>
        <v>-1.8539999999999921</v>
      </c>
      <c r="J75" s="39">
        <f t="shared" si="17"/>
        <v>23.434999999999953</v>
      </c>
      <c r="K75" s="92">
        <f t="shared" si="17"/>
        <v>29.447999999999993</v>
      </c>
      <c r="L75" s="39"/>
      <c r="M75" s="39"/>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18">F$3</f>
        <v>2018</v>
      </c>
      <c r="G77" s="56">
        <f t="shared" si="18"/>
        <v>2017</v>
      </c>
      <c r="H77" s="56">
        <f t="shared" si="18"/>
        <v>2018</v>
      </c>
      <c r="I77" s="56">
        <f t="shared" si="18"/>
        <v>2017</v>
      </c>
      <c r="J77" s="56">
        <f t="shared" si="18"/>
        <v>2017</v>
      </c>
      <c r="K77" s="56">
        <f t="shared" si="18"/>
        <v>2016</v>
      </c>
      <c r="L77" s="56">
        <f t="shared" si="18"/>
        <v>2015</v>
      </c>
      <c r="M77" s="56">
        <f t="shared" si="18"/>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3" s="68" customFormat="1" ht="15" customHeight="1" x14ac:dyDescent="0.25">
      <c r="B81" s="65" t="s">
        <v>43</v>
      </c>
      <c r="C81" s="65"/>
      <c r="D81" s="65"/>
      <c r="E81" s="65"/>
      <c r="F81" s="66">
        <v>3.0156430467468027</v>
      </c>
      <c r="G81" s="67">
        <v>8.1123431062185034</v>
      </c>
      <c r="H81" s="66">
        <v>1.373275563002391</v>
      </c>
      <c r="I81" s="95">
        <v>6.3449272251870745</v>
      </c>
      <c r="J81" s="67">
        <v>4.7463915836456172</v>
      </c>
      <c r="K81" s="67">
        <v>6.0897418786536193</v>
      </c>
      <c r="L81" s="67">
        <v>4.7499304610479252</v>
      </c>
      <c r="M81" s="67">
        <v>13.772368080092804</v>
      </c>
    </row>
    <row r="82" spans="2:13" s="68" customFormat="1" ht="15" customHeight="1" x14ac:dyDescent="0.25">
      <c r="B82" s="65" t="s">
        <v>105</v>
      </c>
      <c r="C82" s="65"/>
      <c r="D82" s="65"/>
      <c r="E82" s="65"/>
      <c r="F82" s="69">
        <v>3.0156430467468027</v>
      </c>
      <c r="G82" s="67">
        <v>8.1123431062185034</v>
      </c>
      <c r="H82" s="69">
        <v>1.5004170388030722</v>
      </c>
      <c r="I82" s="95">
        <v>6.3449272251870745</v>
      </c>
      <c r="J82" s="67">
        <v>4.7463915836456172</v>
      </c>
      <c r="K82" s="67">
        <v>7.2820293800994902</v>
      </c>
      <c r="L82" s="67">
        <v>7.8232721203873323</v>
      </c>
      <c r="M82" s="67">
        <v>12.965918420230507</v>
      </c>
    </row>
    <row r="83" spans="2:13" s="68" customFormat="1" ht="15" customHeight="1" x14ac:dyDescent="0.25">
      <c r="B83" s="65" t="s">
        <v>44</v>
      </c>
      <c r="C83" s="65"/>
      <c r="D83" s="65"/>
      <c r="E83" s="65"/>
      <c r="F83" s="69">
        <v>-0.29837287998214607</v>
      </c>
      <c r="G83" s="67">
        <v>5.0420769634590812</v>
      </c>
      <c r="H83" s="69">
        <v>-1.9753984012282229</v>
      </c>
      <c r="I83" s="95">
        <v>3.2745394156552936</v>
      </c>
      <c r="J83" s="67">
        <v>1.9421756034185007</v>
      </c>
      <c r="K83" s="67">
        <v>2.8545498224915367</v>
      </c>
      <c r="L83" s="67">
        <v>3.6055713301634893</v>
      </c>
      <c r="M83" s="67">
        <v>13.414914717343022</v>
      </c>
    </row>
    <row r="84" spans="2:13" s="68" customFormat="1" ht="15" customHeight="1" x14ac:dyDescent="0.25">
      <c r="B84" s="65" t="s">
        <v>45</v>
      </c>
      <c r="C84" s="65"/>
      <c r="D84" s="65"/>
      <c r="E84" s="65"/>
      <c r="F84" s="66">
        <v>0</v>
      </c>
      <c r="G84" s="67">
        <v>0</v>
      </c>
      <c r="H84" s="66">
        <v>0</v>
      </c>
      <c r="I84" s="116"/>
      <c r="J84" s="67">
        <v>1.8441205970853609</v>
      </c>
      <c r="K84" s="95">
        <v>2.8532357088930453</v>
      </c>
      <c r="L84" s="95"/>
      <c r="M84" s="67"/>
    </row>
    <row r="85" spans="2:13" s="68" customFormat="1" ht="15" customHeight="1" x14ac:dyDescent="0.25">
      <c r="B85" s="65" t="s">
        <v>46</v>
      </c>
      <c r="C85" s="65"/>
      <c r="D85" s="65"/>
      <c r="E85" s="65"/>
      <c r="F85" s="69">
        <v>0</v>
      </c>
      <c r="G85" s="67">
        <v>0</v>
      </c>
      <c r="H85" s="69">
        <v>0</v>
      </c>
      <c r="I85" s="116"/>
      <c r="J85" s="67">
        <v>2.6251380076353108</v>
      </c>
      <c r="K85" s="95">
        <v>3.963154621411253</v>
      </c>
      <c r="L85" s="95"/>
      <c r="M85" s="67"/>
    </row>
    <row r="86" spans="2:13" ht="15" customHeight="1" x14ac:dyDescent="0.25">
      <c r="B86" s="49" t="s">
        <v>47</v>
      </c>
      <c r="C86" s="49"/>
      <c r="D86" s="49"/>
      <c r="E86" s="49"/>
      <c r="F86" s="31"/>
      <c r="G86" s="33"/>
      <c r="H86" s="87">
        <v>59.701644016941898</v>
      </c>
      <c r="I86" s="89">
        <v>74.650031178403495</v>
      </c>
      <c r="J86" s="33">
        <v>72.33501456518367</v>
      </c>
      <c r="K86" s="89">
        <v>78.364836956018408</v>
      </c>
      <c r="L86" s="89">
        <v>69.295500206968256</v>
      </c>
      <c r="M86" s="33"/>
    </row>
    <row r="87" spans="2:13" ht="15" customHeight="1" x14ac:dyDescent="0.25">
      <c r="B87" s="49" t="s">
        <v>48</v>
      </c>
      <c r="C87" s="49"/>
      <c r="D87" s="49"/>
      <c r="E87" s="49"/>
      <c r="F87" s="30"/>
      <c r="G87" s="33"/>
      <c r="H87" s="30">
        <v>98.1</v>
      </c>
      <c r="I87" s="89">
        <v>-17.417000000000002</v>
      </c>
      <c r="J87" s="33">
        <v>-27.967999999999996</v>
      </c>
      <c r="K87" s="89">
        <v>-50.207000000000001</v>
      </c>
      <c r="L87" s="89">
        <v>41.436</v>
      </c>
      <c r="M87" s="33">
        <v>0</v>
      </c>
    </row>
    <row r="88" spans="2:13" s="68" customFormat="1" ht="15" customHeight="1" x14ac:dyDescent="0.25">
      <c r="B88" s="65" t="s">
        <v>49</v>
      </c>
      <c r="C88" s="65"/>
      <c r="D88" s="65"/>
      <c r="E88" s="65"/>
      <c r="F88" s="69"/>
      <c r="G88" s="67"/>
      <c r="H88" s="69">
        <v>0.24857956245974527</v>
      </c>
      <c r="I88" s="95">
        <v>8.3147380350694439E-2</v>
      </c>
      <c r="J88" s="67">
        <v>0.11823173174352571</v>
      </c>
      <c r="K88" s="95">
        <v>1.0636286281554315E-2</v>
      </c>
      <c r="L88" s="95">
        <v>0.16195221687197531</v>
      </c>
      <c r="M88" s="67">
        <v>0</v>
      </c>
    </row>
    <row r="89" spans="2:13" ht="15" customHeight="1" x14ac:dyDescent="0.25">
      <c r="B89" s="49" t="s">
        <v>100</v>
      </c>
      <c r="C89" s="49"/>
      <c r="D89" s="49"/>
      <c r="E89" s="49"/>
      <c r="F89" s="118">
        <v>-0.45799999999991303</v>
      </c>
      <c r="G89" s="33">
        <v>-70.223999999999947</v>
      </c>
      <c r="H89" s="87">
        <v>-56.855999999999916</v>
      </c>
      <c r="I89" s="89">
        <v>-10.411000000000016</v>
      </c>
      <c r="J89" s="33">
        <v>-3.280000000000058</v>
      </c>
      <c r="K89" s="89">
        <v>105.06800000000007</v>
      </c>
      <c r="L89" s="95"/>
      <c r="M89" s="33" t="s">
        <v>53</v>
      </c>
    </row>
    <row r="90" spans="2:13" ht="15" customHeight="1" x14ac:dyDescent="0.25">
      <c r="B90" s="35" t="s">
        <v>50</v>
      </c>
      <c r="C90" s="35"/>
      <c r="D90" s="35"/>
      <c r="E90" s="35"/>
      <c r="F90" s="32">
        <v>0</v>
      </c>
      <c r="G90" s="34">
        <v>0</v>
      </c>
      <c r="H90" s="88">
        <v>0</v>
      </c>
      <c r="I90" s="90">
        <v>0</v>
      </c>
      <c r="J90" s="34">
        <v>707</v>
      </c>
      <c r="K90" s="34">
        <v>752</v>
      </c>
      <c r="L90" s="34">
        <v>706</v>
      </c>
      <c r="M90" s="34">
        <v>637</v>
      </c>
    </row>
    <row r="91" spans="2:13" ht="15" customHeight="1" x14ac:dyDescent="0.25">
      <c r="B91" s="22" t="s">
        <v>98</v>
      </c>
      <c r="C91" s="26"/>
      <c r="D91" s="26"/>
      <c r="E91" s="26"/>
      <c r="F91" s="26"/>
      <c r="G91" s="26"/>
      <c r="H91" s="26"/>
      <c r="I91" s="26"/>
      <c r="J91" s="26"/>
      <c r="K91" s="26"/>
      <c r="L91" s="26"/>
      <c r="M91" s="26"/>
    </row>
    <row r="92" spans="2:13" ht="15" customHeight="1" x14ac:dyDescent="0.25">
      <c r="B92" s="22" t="s">
        <v>94</v>
      </c>
      <c r="C92" s="26"/>
      <c r="D92" s="26"/>
      <c r="E92" s="26"/>
      <c r="F92" s="26"/>
      <c r="G92" s="26"/>
      <c r="H92" s="26"/>
      <c r="I92" s="26"/>
      <c r="J92" s="26"/>
      <c r="K92" s="26"/>
      <c r="L92" s="21"/>
      <c r="M92" s="26"/>
    </row>
    <row r="93" spans="2:13" ht="15" customHeight="1" x14ac:dyDescent="0.25">
      <c r="B93" s="22" t="s">
        <v>103</v>
      </c>
      <c r="C93" s="22"/>
      <c r="D93" s="22"/>
      <c r="E93" s="22"/>
      <c r="F93" s="22"/>
      <c r="G93" s="22"/>
      <c r="H93" s="22"/>
      <c r="I93" s="22"/>
      <c r="J93" s="22"/>
      <c r="K93" s="22"/>
      <c r="L93" s="22"/>
      <c r="M93" s="22"/>
    </row>
    <row r="94" spans="2:13" ht="15" customHeight="1" x14ac:dyDescent="0.25">
      <c r="B94" s="22" t="s">
        <v>101</v>
      </c>
      <c r="C94" s="22"/>
      <c r="D94" s="22"/>
      <c r="E94" s="22"/>
      <c r="F94" s="22"/>
      <c r="G94" s="22"/>
      <c r="H94" s="22"/>
      <c r="I94" s="22"/>
      <c r="J94" s="22"/>
      <c r="K94" s="22"/>
      <c r="L94" s="22"/>
      <c r="M94" s="22"/>
    </row>
    <row r="95" spans="2:13" ht="15" customHeight="1" x14ac:dyDescent="0.25">
      <c r="B95" s="22"/>
      <c r="C95" s="22"/>
      <c r="D95" s="22"/>
      <c r="E95" s="22"/>
      <c r="F95" s="22"/>
      <c r="G95" s="22"/>
      <c r="H95" s="22"/>
      <c r="I95" s="22"/>
      <c r="J95" s="22"/>
      <c r="K95" s="22"/>
      <c r="L95" s="22"/>
      <c r="M95" s="22"/>
    </row>
    <row r="96" spans="2:13" x14ac:dyDescent="0.25">
      <c r="B96" s="11"/>
      <c r="C96" s="11"/>
      <c r="D96" s="11"/>
      <c r="E96" s="11"/>
      <c r="F96" s="11"/>
      <c r="G96" s="11"/>
      <c r="H96" s="11"/>
      <c r="I96" s="11"/>
      <c r="J96" s="11"/>
      <c r="K96" s="11"/>
      <c r="L96" s="11"/>
      <c r="M96" s="11"/>
    </row>
    <row r="97" spans="2:13" x14ac:dyDescent="0.25">
      <c r="B97" s="11"/>
      <c r="C97" s="11"/>
      <c r="D97" s="11"/>
      <c r="E97" s="11"/>
      <c r="F97" s="11"/>
      <c r="G97" s="11"/>
      <c r="H97" s="11"/>
      <c r="I97" s="11"/>
      <c r="J97" s="11"/>
      <c r="K97" s="11"/>
      <c r="L97" s="11"/>
      <c r="M97" s="11"/>
    </row>
    <row r="98" spans="2:13" x14ac:dyDescent="0.25">
      <c r="B98" s="11"/>
      <c r="C98" s="11"/>
      <c r="D98" s="11"/>
      <c r="E98" s="11"/>
      <c r="F98" s="11"/>
      <c r="G98" s="11"/>
      <c r="H98" s="11"/>
      <c r="I98" s="11"/>
      <c r="J98" s="11"/>
      <c r="K98" s="11"/>
      <c r="L98" s="11"/>
      <c r="M98" s="11"/>
    </row>
    <row r="99" spans="2:13" x14ac:dyDescent="0.25">
      <c r="B99" s="11"/>
      <c r="C99" s="11"/>
      <c r="D99" s="11"/>
      <c r="E99" s="11"/>
      <c r="F99" s="11"/>
      <c r="G99" s="11"/>
      <c r="H99" s="11"/>
      <c r="I99" s="11"/>
      <c r="J99" s="11"/>
      <c r="K99" s="11"/>
      <c r="L99" s="11"/>
      <c r="M99" s="11"/>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row r="112" spans="2:13" x14ac:dyDescent="0.25">
      <c r="B112" s="7"/>
      <c r="C112" s="7"/>
      <c r="D112" s="7"/>
      <c r="E112" s="7"/>
      <c r="F112" s="7"/>
      <c r="G112" s="7"/>
      <c r="H112" s="7"/>
      <c r="I112" s="7"/>
      <c r="J112" s="7"/>
      <c r="K112" s="7"/>
      <c r="L112" s="7"/>
      <c r="M112" s="7"/>
    </row>
  </sheetData>
  <mergeCells count="1">
    <mergeCell ref="B1:M1"/>
  </mergeCells>
  <pageMargins left="0.7" right="0.7" top="0.75" bottom="0.75" header="0.3" footer="0.3"/>
  <pageSetup paperSize="9"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4"/>
  <sheetViews>
    <sheetView showZeros="0" zoomScaleNormal="100" workbookViewId="0">
      <selection activeCell="F7" sqref="F7"/>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0" width="9.7109375" style="3" customWidth="1"/>
    <col min="11" max="11" width="9.7109375" style="55" customWidth="1"/>
    <col min="12" max="13" width="9.7109375" style="3" customWidth="1"/>
    <col min="14" max="16384" width="9.140625" style="3"/>
  </cols>
  <sheetData>
    <row r="1" spans="2:15" ht="27.75" x14ac:dyDescent="0.4">
      <c r="B1" s="119" t="s">
        <v>85</v>
      </c>
      <c r="C1" s="119"/>
      <c r="D1" s="119"/>
      <c r="E1" s="119"/>
      <c r="F1" s="119"/>
      <c r="G1" s="119"/>
      <c r="H1" s="119"/>
      <c r="I1" s="119"/>
      <c r="J1" s="119"/>
      <c r="K1" s="119"/>
      <c r="L1" s="119"/>
      <c r="M1" s="119"/>
    </row>
    <row r="2" spans="2:15" x14ac:dyDescent="0.25">
      <c r="B2" s="36" t="s">
        <v>57</v>
      </c>
      <c r="C2" s="34"/>
      <c r="D2" s="34"/>
      <c r="E2" s="34"/>
      <c r="F2" s="34"/>
      <c r="G2" s="34"/>
      <c r="H2" s="90"/>
      <c r="I2" s="90"/>
      <c r="J2" s="34"/>
      <c r="K2" s="34"/>
      <c r="L2" s="34"/>
      <c r="M2" s="34"/>
    </row>
    <row r="3" spans="2:15" s="59" customFormat="1" ht="15.75" x14ac:dyDescent="0.25">
      <c r="B3" s="56"/>
      <c r="C3" s="56"/>
      <c r="D3" s="56"/>
      <c r="E3" s="56"/>
      <c r="F3" s="56">
        <v>2018</v>
      </c>
      <c r="G3" s="56">
        <v>2017</v>
      </c>
      <c r="H3" s="56">
        <v>2018</v>
      </c>
      <c r="I3" s="56">
        <v>2017</v>
      </c>
      <c r="J3" s="56">
        <v>2017</v>
      </c>
      <c r="K3" s="56">
        <v>2016</v>
      </c>
      <c r="L3" s="56">
        <v>2015</v>
      </c>
      <c r="M3" s="56">
        <v>2014</v>
      </c>
    </row>
    <row r="4" spans="2:15" s="59" customFormat="1" ht="15.75" x14ac:dyDescent="0.25">
      <c r="B4" s="56"/>
      <c r="C4" s="56"/>
      <c r="D4" s="56"/>
      <c r="E4" s="56"/>
      <c r="F4" s="56" t="s">
        <v>63</v>
      </c>
      <c r="G4" s="56" t="s">
        <v>63</v>
      </c>
      <c r="H4" s="56" t="s">
        <v>116</v>
      </c>
      <c r="I4" s="56" t="s">
        <v>116</v>
      </c>
      <c r="J4" s="56"/>
      <c r="K4" s="56"/>
      <c r="L4" s="56"/>
      <c r="M4" s="56"/>
    </row>
    <row r="5" spans="2:15" s="59" customFormat="1" ht="15.75" x14ac:dyDescent="0.25">
      <c r="B5" s="57" t="s">
        <v>1</v>
      </c>
      <c r="C5" s="58"/>
      <c r="D5" s="58"/>
      <c r="E5" s="58" t="s">
        <v>64</v>
      </c>
      <c r="F5" s="58"/>
      <c r="G5" s="58"/>
      <c r="H5" s="94"/>
      <c r="I5" s="94"/>
      <c r="J5" s="58"/>
      <c r="K5" s="58"/>
      <c r="L5" s="58" t="s">
        <v>52</v>
      </c>
      <c r="M5" s="94" t="s">
        <v>52</v>
      </c>
    </row>
    <row r="6" spans="2:15" ht="3" customHeight="1" x14ac:dyDescent="0.25">
      <c r="B6" s="19"/>
      <c r="C6" s="19"/>
      <c r="D6" s="19"/>
      <c r="E6" s="19"/>
      <c r="F6" s="19"/>
      <c r="G6" s="19"/>
      <c r="H6" s="19"/>
      <c r="I6" s="19"/>
      <c r="J6" s="19"/>
      <c r="K6" s="51"/>
      <c r="L6" s="19"/>
      <c r="M6" s="19"/>
    </row>
    <row r="7" spans="2:15" ht="15" customHeight="1" x14ac:dyDescent="0.25">
      <c r="B7" s="43" t="s">
        <v>2</v>
      </c>
      <c r="C7" s="43"/>
      <c r="D7" s="43"/>
      <c r="E7" s="43"/>
      <c r="F7" s="72">
        <v>19.531953999999999</v>
      </c>
      <c r="G7" s="73">
        <v>22.896000000000001</v>
      </c>
      <c r="H7" s="72">
        <v>59.768000000000001</v>
      </c>
      <c r="I7" s="73">
        <v>66.238</v>
      </c>
      <c r="J7" s="73">
        <v>91.6006</v>
      </c>
      <c r="K7" s="73">
        <v>83.710999999999999</v>
      </c>
      <c r="L7" s="73">
        <v>73.661960300000004</v>
      </c>
      <c r="M7" s="73">
        <v>58.76</v>
      </c>
    </row>
    <row r="8" spans="2:15" ht="15" customHeight="1" x14ac:dyDescent="0.25">
      <c r="B8" s="44" t="s">
        <v>87</v>
      </c>
      <c r="C8" s="44"/>
      <c r="D8" s="44"/>
      <c r="E8" s="44"/>
      <c r="F8" s="69">
        <v>12.427364999999998</v>
      </c>
      <c r="G8" s="67">
        <v>13.932000000000002</v>
      </c>
      <c r="H8" s="69">
        <v>40.345999999999997</v>
      </c>
      <c r="I8" s="95">
        <v>44.646000000000001</v>
      </c>
      <c r="J8" s="67">
        <v>58.628900000000002</v>
      </c>
      <c r="K8" s="67">
        <v>60.194000000000003</v>
      </c>
      <c r="L8" s="67">
        <v>52.932000000000002</v>
      </c>
      <c r="M8" s="67">
        <v>45.106999999999999</v>
      </c>
    </row>
    <row r="9" spans="2:15" ht="15" customHeight="1" x14ac:dyDescent="0.25">
      <c r="B9" s="44" t="s">
        <v>88</v>
      </c>
      <c r="C9" s="44"/>
      <c r="D9" s="44"/>
      <c r="E9" s="44"/>
      <c r="F9" s="69">
        <v>7.1045890000000007</v>
      </c>
      <c r="G9" s="67">
        <v>8.9639999999999986</v>
      </c>
      <c r="H9" s="69">
        <v>19.422000000000001</v>
      </c>
      <c r="I9" s="95">
        <v>21.591999999999999</v>
      </c>
      <c r="J9" s="67">
        <v>32.971699999999998</v>
      </c>
      <c r="K9" s="67">
        <v>23.516999999999999</v>
      </c>
      <c r="L9" s="67">
        <v>20.729960299999998</v>
      </c>
      <c r="M9" s="67">
        <v>13.653</v>
      </c>
    </row>
    <row r="10" spans="2:15" ht="15" customHeight="1" x14ac:dyDescent="0.25">
      <c r="B10" s="44" t="s">
        <v>3</v>
      </c>
      <c r="C10" s="44"/>
      <c r="D10" s="44"/>
      <c r="E10" s="44"/>
      <c r="F10" s="69">
        <v>-19.761279000000002</v>
      </c>
      <c r="G10" s="67">
        <v>-23.581000000000003</v>
      </c>
      <c r="H10" s="69">
        <v>-60.970999999999997</v>
      </c>
      <c r="I10" s="95">
        <v>-64.680999999999997</v>
      </c>
      <c r="J10" s="67">
        <v>-90.432000000000016</v>
      </c>
      <c r="K10" s="67">
        <v>-76.957549900000004</v>
      </c>
      <c r="L10" s="67">
        <v>-69.247648900000002</v>
      </c>
      <c r="M10" s="67">
        <v>-57.225999999999999</v>
      </c>
    </row>
    <row r="11" spans="2:15" ht="15" customHeight="1" x14ac:dyDescent="0.25">
      <c r="B11" s="44" t="s">
        <v>4</v>
      </c>
      <c r="C11" s="44"/>
      <c r="D11" s="44"/>
      <c r="E11" s="44"/>
      <c r="F11" s="69">
        <v>-6.7793000000000006E-2</v>
      </c>
      <c r="G11" s="67">
        <v>-0.13399999999999995</v>
      </c>
      <c r="H11" s="69">
        <v>0.21200000000000002</v>
      </c>
      <c r="I11" s="95">
        <v>-0.752</v>
      </c>
      <c r="J11" s="67">
        <v>-0.91579999999999984</v>
      </c>
      <c r="K11" s="67">
        <v>0.25660290000000002</v>
      </c>
      <c r="L11" s="67">
        <v>0.65109830000000002</v>
      </c>
      <c r="M11" s="67">
        <v>0</v>
      </c>
      <c r="O11" s="16"/>
    </row>
    <row r="12" spans="2:15" ht="15" customHeight="1" x14ac:dyDescent="0.25">
      <c r="B12" s="44" t="s">
        <v>5</v>
      </c>
      <c r="C12" s="44"/>
      <c r="D12" s="44"/>
      <c r="E12" s="44"/>
      <c r="F12" s="69">
        <v>0</v>
      </c>
      <c r="G12" s="67">
        <v>0</v>
      </c>
      <c r="H12" s="69">
        <v>0</v>
      </c>
      <c r="I12" s="95">
        <v>0</v>
      </c>
      <c r="J12" s="67">
        <v>0</v>
      </c>
      <c r="K12" s="67">
        <v>0</v>
      </c>
      <c r="L12" s="67">
        <v>0</v>
      </c>
      <c r="M12" s="67">
        <v>0</v>
      </c>
    </row>
    <row r="13" spans="2:15" ht="15" customHeight="1" x14ac:dyDescent="0.25">
      <c r="B13" s="35" t="s">
        <v>6</v>
      </c>
      <c r="C13" s="35"/>
      <c r="D13" s="35"/>
      <c r="E13" s="35"/>
      <c r="F13" s="74">
        <v>0</v>
      </c>
      <c r="G13" s="75">
        <v>0</v>
      </c>
      <c r="H13" s="74">
        <v>0</v>
      </c>
      <c r="I13" s="75">
        <v>0</v>
      </c>
      <c r="J13" s="75">
        <v>0</v>
      </c>
      <c r="K13" s="75">
        <v>0</v>
      </c>
      <c r="L13" s="75">
        <v>0</v>
      </c>
      <c r="M13" s="75">
        <v>0</v>
      </c>
      <c r="O13" s="15"/>
    </row>
    <row r="14" spans="2:15" ht="15" customHeight="1" x14ac:dyDescent="0.25">
      <c r="B14" s="43" t="s">
        <v>7</v>
      </c>
      <c r="C14" s="43"/>
      <c r="D14" s="43"/>
      <c r="E14" s="43"/>
      <c r="F14" s="76">
        <f t="shared" ref="F14:M14" si="0">F7+F10+F11+F12+F13</f>
        <v>-0.29711800000000288</v>
      </c>
      <c r="G14" s="73">
        <f t="shared" si="0"/>
        <v>-0.81900000000000217</v>
      </c>
      <c r="H14" s="76">
        <f t="shared" si="0"/>
        <v>-0.99099999999999588</v>
      </c>
      <c r="I14" s="73">
        <f t="shared" si="0"/>
        <v>0.80500000000000216</v>
      </c>
      <c r="J14" s="73">
        <f t="shared" si="0"/>
        <v>0.25279999999998382</v>
      </c>
      <c r="K14" s="73">
        <f t="shared" si="0"/>
        <v>7.0100529999999948</v>
      </c>
      <c r="L14" s="73">
        <f t="shared" si="0"/>
        <v>5.0654097000000027</v>
      </c>
      <c r="M14" s="73">
        <f t="shared" si="0"/>
        <v>1.5339999999999989</v>
      </c>
    </row>
    <row r="15" spans="2:15" ht="15" customHeight="1" x14ac:dyDescent="0.25">
      <c r="B15" s="35" t="s">
        <v>59</v>
      </c>
      <c r="C15" s="35"/>
      <c r="D15" s="35"/>
      <c r="E15" s="35"/>
      <c r="F15" s="74">
        <v>-0.29532600000000003</v>
      </c>
      <c r="G15" s="75">
        <v>-0.19999999999999998</v>
      </c>
      <c r="H15" s="74">
        <v>-0.71450000000000002</v>
      </c>
      <c r="I15" s="75">
        <v>-0.55699999999999994</v>
      </c>
      <c r="J15" s="75">
        <v>-0.98659999999999992</v>
      </c>
      <c r="K15" s="75">
        <v>-0.3160153</v>
      </c>
      <c r="L15" s="75">
        <v>-0.25</v>
      </c>
      <c r="M15" s="75">
        <v>-0.247</v>
      </c>
    </row>
    <row r="16" spans="2:15" ht="15" customHeight="1" x14ac:dyDescent="0.25">
      <c r="B16" s="43" t="s">
        <v>8</v>
      </c>
      <c r="C16" s="43"/>
      <c r="D16" s="43"/>
      <c r="E16" s="43"/>
      <c r="F16" s="76">
        <f t="shared" ref="F16:M16" si="1">SUM(F14:F15)</f>
        <v>-0.59244400000000286</v>
      </c>
      <c r="G16" s="73">
        <f t="shared" si="1"/>
        <v>-1.0190000000000021</v>
      </c>
      <c r="H16" s="76">
        <f t="shared" si="1"/>
        <v>-1.7054999999999958</v>
      </c>
      <c r="I16" s="73">
        <f t="shared" si="1"/>
        <v>0.24800000000000222</v>
      </c>
      <c r="J16" s="73">
        <f t="shared" si="1"/>
        <v>-0.73380000000001611</v>
      </c>
      <c r="K16" s="73">
        <f t="shared" si="1"/>
        <v>6.6940376999999947</v>
      </c>
      <c r="L16" s="73">
        <f t="shared" si="1"/>
        <v>4.8154097000000027</v>
      </c>
      <c r="M16" s="73">
        <f t="shared" si="1"/>
        <v>1.286999999999999</v>
      </c>
    </row>
    <row r="17" spans="2:14" ht="15" customHeight="1" x14ac:dyDescent="0.25">
      <c r="B17" s="44" t="s">
        <v>9</v>
      </c>
      <c r="C17" s="44"/>
      <c r="D17" s="44"/>
      <c r="E17" s="44"/>
      <c r="F17" s="69">
        <v>-2.6692E-2</v>
      </c>
      <c r="G17" s="67">
        <v>0</v>
      </c>
      <c r="H17" s="69">
        <v>-0.08</v>
      </c>
      <c r="I17" s="95">
        <v>0</v>
      </c>
      <c r="J17" s="67">
        <v>0</v>
      </c>
      <c r="K17" s="67">
        <v>0</v>
      </c>
      <c r="L17" s="67">
        <v>0</v>
      </c>
      <c r="M17" s="67">
        <v>0</v>
      </c>
    </row>
    <row r="18" spans="2:14" ht="15" customHeight="1" x14ac:dyDescent="0.25">
      <c r="B18" s="35" t="s">
        <v>10</v>
      </c>
      <c r="C18" s="35"/>
      <c r="D18" s="35"/>
      <c r="E18" s="35"/>
      <c r="F18" s="74">
        <v>0</v>
      </c>
      <c r="G18" s="75">
        <v>0</v>
      </c>
      <c r="H18" s="74">
        <v>0</v>
      </c>
      <c r="I18" s="75">
        <v>0</v>
      </c>
      <c r="J18" s="75">
        <v>0</v>
      </c>
      <c r="K18" s="75">
        <v>0</v>
      </c>
      <c r="L18" s="75">
        <v>0</v>
      </c>
      <c r="M18" s="75">
        <v>0</v>
      </c>
    </row>
    <row r="19" spans="2:14" ht="15" customHeight="1" x14ac:dyDescent="0.25">
      <c r="B19" s="43" t="s">
        <v>11</v>
      </c>
      <c r="C19" s="43"/>
      <c r="D19" s="43"/>
      <c r="E19" s="43"/>
      <c r="F19" s="76">
        <f t="shared" ref="F19:M19" si="2">SUM(F16:F18)</f>
        <v>-0.61913600000000291</v>
      </c>
      <c r="G19" s="73">
        <f t="shared" si="2"/>
        <v>-1.0190000000000021</v>
      </c>
      <c r="H19" s="76">
        <f t="shared" si="2"/>
        <v>-1.7854999999999959</v>
      </c>
      <c r="I19" s="73">
        <f t="shared" si="2"/>
        <v>0.24800000000000222</v>
      </c>
      <c r="J19" s="73">
        <f t="shared" si="2"/>
        <v>-0.73380000000001611</v>
      </c>
      <c r="K19" s="73">
        <f t="shared" si="2"/>
        <v>6.6940376999999947</v>
      </c>
      <c r="L19" s="73">
        <f t="shared" si="2"/>
        <v>4.8154097000000027</v>
      </c>
      <c r="M19" s="73">
        <f t="shared" si="2"/>
        <v>1.286999999999999</v>
      </c>
    </row>
    <row r="20" spans="2:14" ht="15" customHeight="1" x14ac:dyDescent="0.25">
      <c r="B20" s="44" t="s">
        <v>12</v>
      </c>
      <c r="C20" s="44"/>
      <c r="D20" s="44"/>
      <c r="E20" s="44"/>
      <c r="F20" s="69">
        <v>-6.4300000000000121E-4</v>
      </c>
      <c r="G20" s="67">
        <v>1.4E-2</v>
      </c>
      <c r="H20" s="69">
        <v>6.9644999999999999E-2</v>
      </c>
      <c r="I20" s="95">
        <v>1.4999999999999999E-2</v>
      </c>
      <c r="J20" s="67">
        <v>0.32290000000000002</v>
      </c>
      <c r="K20" s="67">
        <v>0.13552809999999998</v>
      </c>
      <c r="L20" s="67">
        <v>0.1247125</v>
      </c>
      <c r="M20" s="67">
        <v>1.37</v>
      </c>
    </row>
    <row r="21" spans="2:14" ht="15" customHeight="1" x14ac:dyDescent="0.25">
      <c r="B21" s="35" t="s">
        <v>13</v>
      </c>
      <c r="C21" s="35"/>
      <c r="D21" s="35"/>
      <c r="E21" s="35"/>
      <c r="F21" s="74">
        <v>-0.22765299999999999</v>
      </c>
      <c r="G21" s="75">
        <v>-6.9999999999999993E-2</v>
      </c>
      <c r="H21" s="74">
        <v>-0.29549999999999998</v>
      </c>
      <c r="I21" s="75">
        <v>-0.23799999999999999</v>
      </c>
      <c r="J21" s="75">
        <v>-0.35199999999999998</v>
      </c>
      <c r="K21" s="75">
        <v>-0.71020220000000001</v>
      </c>
      <c r="L21" s="75">
        <v>-0.29194619999999999</v>
      </c>
      <c r="M21" s="75">
        <v>-1.47</v>
      </c>
    </row>
    <row r="22" spans="2:14" ht="15" customHeight="1" x14ac:dyDescent="0.25">
      <c r="B22" s="43" t="s">
        <v>14</v>
      </c>
      <c r="C22" s="43"/>
      <c r="D22" s="43"/>
      <c r="E22" s="43"/>
      <c r="F22" s="76">
        <f t="shared" ref="F22:M22" si="3">SUM(F19:F21)</f>
        <v>-0.84743200000000285</v>
      </c>
      <c r="G22" s="73">
        <f t="shared" si="3"/>
        <v>-1.0750000000000022</v>
      </c>
      <c r="H22" s="76">
        <f t="shared" si="3"/>
        <v>-2.011354999999996</v>
      </c>
      <c r="I22" s="73">
        <f t="shared" si="3"/>
        <v>2.5000000000002243E-2</v>
      </c>
      <c r="J22" s="73">
        <f t="shared" si="3"/>
        <v>-0.76290000000001612</v>
      </c>
      <c r="K22" s="73">
        <f t="shared" si="3"/>
        <v>6.1193635999999945</v>
      </c>
      <c r="L22" s="73">
        <f t="shared" si="3"/>
        <v>4.648176000000003</v>
      </c>
      <c r="M22" s="73">
        <f t="shared" si="3"/>
        <v>1.1869999999999992</v>
      </c>
    </row>
    <row r="23" spans="2:14" ht="15" customHeight="1" x14ac:dyDescent="0.25">
      <c r="B23" s="44" t="s">
        <v>15</v>
      </c>
      <c r="C23" s="44"/>
      <c r="D23" s="44"/>
      <c r="E23" s="44"/>
      <c r="F23" s="69">
        <v>-0.39577500000000004</v>
      </c>
      <c r="G23" s="67">
        <v>-0.43500000000000005</v>
      </c>
      <c r="H23" s="69">
        <v>-0.58100000000000007</v>
      </c>
      <c r="I23" s="95">
        <v>-0.53100000000000003</v>
      </c>
      <c r="J23" s="67">
        <v>0.75600000000000001</v>
      </c>
      <c r="K23" s="67">
        <v>-1.5675876999999998</v>
      </c>
      <c r="L23" s="67">
        <v>2.6464099999999879E-2</v>
      </c>
      <c r="M23" s="67">
        <v>-0.22</v>
      </c>
    </row>
    <row r="24" spans="2:14" ht="15" customHeight="1" x14ac:dyDescent="0.25">
      <c r="B24" s="35" t="s">
        <v>16</v>
      </c>
      <c r="C24" s="35"/>
      <c r="D24" s="35"/>
      <c r="E24" s="35"/>
      <c r="F24" s="74">
        <v>0</v>
      </c>
      <c r="G24" s="75">
        <v>0</v>
      </c>
      <c r="H24" s="74">
        <v>0</v>
      </c>
      <c r="I24" s="75">
        <v>0</v>
      </c>
      <c r="J24" s="75">
        <v>0</v>
      </c>
      <c r="K24" s="75">
        <v>0</v>
      </c>
      <c r="L24" s="75">
        <v>0</v>
      </c>
      <c r="M24" s="75">
        <v>0</v>
      </c>
    </row>
    <row r="25" spans="2:14" ht="15" customHeight="1" x14ac:dyDescent="0.25">
      <c r="B25" s="43" t="s">
        <v>73</v>
      </c>
      <c r="C25" s="43"/>
      <c r="D25" s="43"/>
      <c r="E25" s="43"/>
      <c r="F25" s="76">
        <f t="shared" ref="F25:M25" si="4">SUM(F22:F24)</f>
        <v>-1.2432070000000028</v>
      </c>
      <c r="G25" s="73">
        <f t="shared" si="4"/>
        <v>-1.5100000000000022</v>
      </c>
      <c r="H25" s="76">
        <f t="shared" si="4"/>
        <v>-2.592354999999996</v>
      </c>
      <c r="I25" s="73">
        <f t="shared" si="4"/>
        <v>-0.50599999999999778</v>
      </c>
      <c r="J25" s="73">
        <f t="shared" si="4"/>
        <v>-6.9000000000161155E-3</v>
      </c>
      <c r="K25" s="73">
        <f t="shared" si="4"/>
        <v>4.5517758999999947</v>
      </c>
      <c r="L25" s="73">
        <f t="shared" si="4"/>
        <v>4.6746401000000031</v>
      </c>
      <c r="M25" s="73">
        <f t="shared" si="4"/>
        <v>0.96699999999999919</v>
      </c>
    </row>
    <row r="26" spans="2:14" ht="15" customHeight="1" x14ac:dyDescent="0.25">
      <c r="B26" s="44" t="s">
        <v>83</v>
      </c>
      <c r="C26" s="44"/>
      <c r="D26" s="44"/>
      <c r="E26" s="44"/>
      <c r="F26" s="69">
        <v>-1.2432070000000026</v>
      </c>
      <c r="G26" s="67">
        <v>-1.5099999999999991</v>
      </c>
      <c r="H26" s="69">
        <v>-2.5923550000000057</v>
      </c>
      <c r="I26" s="95">
        <v>-0.506000000000001</v>
      </c>
      <c r="J26" s="67">
        <v>-6.8999999999967421E-3</v>
      </c>
      <c r="K26" s="67">
        <v>4.5517759000000044</v>
      </c>
      <c r="L26" s="67">
        <v>4.6746400999999942</v>
      </c>
      <c r="M26" s="67">
        <v>0.96699999999999875</v>
      </c>
      <c r="N26" s="1"/>
    </row>
    <row r="27" spans="2:14" ht="15" customHeight="1" x14ac:dyDescent="0.25">
      <c r="B27" s="44" t="s">
        <v>78</v>
      </c>
      <c r="C27" s="44"/>
      <c r="D27" s="44"/>
      <c r="E27" s="44"/>
      <c r="F27" s="69">
        <v>0</v>
      </c>
      <c r="G27" s="67">
        <v>0</v>
      </c>
      <c r="H27" s="69">
        <v>0</v>
      </c>
      <c r="I27" s="95">
        <v>0</v>
      </c>
      <c r="J27" s="67">
        <v>0</v>
      </c>
      <c r="K27" s="67">
        <v>0</v>
      </c>
      <c r="L27" s="67">
        <v>0</v>
      </c>
      <c r="M27" s="67">
        <v>0</v>
      </c>
      <c r="N27" s="14"/>
    </row>
    <row r="28" spans="2:14" ht="15" customHeight="1" x14ac:dyDescent="0.25">
      <c r="B28" s="35"/>
      <c r="C28" s="35"/>
      <c r="D28" s="35"/>
      <c r="E28" s="35"/>
      <c r="F28" s="74"/>
      <c r="G28" s="75"/>
      <c r="H28" s="74"/>
      <c r="I28" s="75"/>
      <c r="J28" s="75"/>
      <c r="K28" s="75"/>
      <c r="L28" s="75"/>
      <c r="M28" s="75"/>
    </row>
    <row r="29" spans="2:14" ht="15" customHeight="1" x14ac:dyDescent="0.25">
      <c r="B29" s="44" t="s">
        <v>60</v>
      </c>
      <c r="C29" s="44"/>
      <c r="D29" s="44"/>
      <c r="E29" s="44"/>
      <c r="F29" s="69">
        <v>0</v>
      </c>
      <c r="G29" s="67">
        <v>-0.72100000000000009</v>
      </c>
      <c r="H29" s="69">
        <v>-1.0139999999999998</v>
      </c>
      <c r="I29" s="95">
        <v>-0.72100000000000009</v>
      </c>
      <c r="J29" s="67">
        <v>-1.079</v>
      </c>
      <c r="K29" s="67">
        <v>-0.30200000000000005</v>
      </c>
      <c r="L29" s="67">
        <v>2.23E-2</v>
      </c>
      <c r="M29" s="67">
        <v>-0.48199999999999998</v>
      </c>
    </row>
    <row r="30" spans="2:14" x14ac:dyDescent="0.25">
      <c r="B30" s="43" t="s">
        <v>106</v>
      </c>
      <c r="C30" s="43"/>
      <c r="D30" s="43"/>
      <c r="E30" s="43"/>
      <c r="F30" s="76">
        <f t="shared" ref="F30:M30" si="5">F16-F29</f>
        <v>-0.59244400000000286</v>
      </c>
      <c r="G30" s="73">
        <f t="shared" si="5"/>
        <v>-0.29800000000000204</v>
      </c>
      <c r="H30" s="76">
        <f t="shared" si="5"/>
        <v>-0.69149999999999601</v>
      </c>
      <c r="I30" s="73">
        <f t="shared" si="5"/>
        <v>0.9690000000000023</v>
      </c>
      <c r="J30" s="73">
        <f t="shared" si="5"/>
        <v>0.34519999999998385</v>
      </c>
      <c r="K30" s="73">
        <f t="shared" si="5"/>
        <v>6.9960376999999951</v>
      </c>
      <c r="L30" s="73">
        <f t="shared" si="5"/>
        <v>4.7931097000000022</v>
      </c>
      <c r="M30" s="73">
        <f t="shared" si="5"/>
        <v>1.768999999999999</v>
      </c>
    </row>
    <row r="31" spans="2:14" x14ac:dyDescent="0.25">
      <c r="B31" s="36"/>
      <c r="C31" s="34"/>
      <c r="D31" s="34"/>
      <c r="E31" s="34"/>
      <c r="F31" s="34"/>
      <c r="G31" s="34"/>
      <c r="H31" s="90"/>
      <c r="I31" s="90"/>
      <c r="J31" s="34"/>
      <c r="K31" s="34"/>
      <c r="L31" s="34"/>
      <c r="M31" s="34"/>
    </row>
    <row r="32" spans="2:14" s="59" customFormat="1" ht="15.75" x14ac:dyDescent="0.25">
      <c r="B32" s="56"/>
      <c r="C32" s="56"/>
      <c r="D32" s="56"/>
      <c r="E32" s="56"/>
      <c r="F32" s="56">
        <f t="shared" ref="F32:M32" si="6">F$3</f>
        <v>2018</v>
      </c>
      <c r="G32" s="56">
        <f t="shared" si="6"/>
        <v>2017</v>
      </c>
      <c r="H32" s="56">
        <f t="shared" si="6"/>
        <v>2018</v>
      </c>
      <c r="I32" s="56">
        <f t="shared" si="6"/>
        <v>2017</v>
      </c>
      <c r="J32" s="56">
        <f t="shared" si="6"/>
        <v>2017</v>
      </c>
      <c r="K32" s="56">
        <f t="shared" si="6"/>
        <v>2016</v>
      </c>
      <c r="L32" s="56">
        <f t="shared" si="6"/>
        <v>2015</v>
      </c>
      <c r="M32" s="56">
        <f t="shared" si="6"/>
        <v>2014</v>
      </c>
    </row>
    <row r="33" spans="2:13" s="59" customFormat="1" ht="15.75" x14ac:dyDescent="0.25">
      <c r="B33" s="56"/>
      <c r="C33" s="56"/>
      <c r="D33" s="56"/>
      <c r="E33" s="56"/>
      <c r="F33" s="56" t="str">
        <f>F$4</f>
        <v>Q3</v>
      </c>
      <c r="G33" s="56" t="str">
        <f>G$4</f>
        <v>Q3</v>
      </c>
      <c r="H33" s="56" t="str">
        <f>H$4</f>
        <v>Q1-3</v>
      </c>
      <c r="I33" s="56" t="str">
        <f>I$4</f>
        <v>Q1-3</v>
      </c>
      <c r="J33" s="56"/>
      <c r="K33" s="56"/>
      <c r="L33" s="56"/>
      <c r="M33" s="56"/>
    </row>
    <row r="34" spans="2:13" s="59" customFormat="1" ht="15" customHeight="1" x14ac:dyDescent="0.25">
      <c r="B34" s="57" t="s">
        <v>70</v>
      </c>
      <c r="C34" s="58"/>
      <c r="D34" s="58"/>
      <c r="E34" s="58"/>
      <c r="F34" s="58"/>
      <c r="G34" s="58"/>
      <c r="H34" s="94"/>
      <c r="I34" s="94"/>
      <c r="J34" s="58"/>
      <c r="K34" s="58"/>
      <c r="L34" s="58"/>
      <c r="M34" s="58"/>
    </row>
    <row r="35" spans="2:13" ht="3" customHeight="1" x14ac:dyDescent="0.25">
      <c r="B35" s="20"/>
      <c r="C35" s="19"/>
      <c r="D35" s="19"/>
      <c r="E35" s="19"/>
      <c r="F35" s="23"/>
      <c r="G35" s="23"/>
      <c r="H35" s="23"/>
      <c r="I35" s="23"/>
      <c r="J35" s="23"/>
      <c r="K35" s="52"/>
      <c r="L35" s="23"/>
      <c r="M35" s="23"/>
    </row>
    <row r="36" spans="2:13" s="6" customFormat="1" ht="15" customHeight="1" x14ac:dyDescent="0.25">
      <c r="B36" s="44" t="s">
        <v>17</v>
      </c>
      <c r="C36" s="44"/>
      <c r="D36" s="44"/>
      <c r="E36" s="44"/>
      <c r="F36" s="66"/>
      <c r="G36" s="99"/>
      <c r="H36" s="66">
        <v>4.298</v>
      </c>
      <c r="I36" s="99">
        <v>4.2990000000000004</v>
      </c>
      <c r="J36" s="67">
        <v>4.2779999999999996</v>
      </c>
      <c r="K36" s="67">
        <v>4.3959999999999999</v>
      </c>
      <c r="L36" s="67">
        <v>1.5573607999999999</v>
      </c>
      <c r="M36" s="67">
        <v>2.5449999999999999</v>
      </c>
    </row>
    <row r="37" spans="2:13" ht="15" customHeight="1" x14ac:dyDescent="0.25">
      <c r="B37" s="44" t="s">
        <v>18</v>
      </c>
      <c r="C37" s="44"/>
      <c r="D37" s="44"/>
      <c r="E37" s="44"/>
      <c r="F37" s="69"/>
      <c r="G37" s="99"/>
      <c r="H37" s="69">
        <v>1.8340000000000001</v>
      </c>
      <c r="I37" s="99">
        <v>1.7360000000000002</v>
      </c>
      <c r="J37" s="67">
        <v>1.5569999999999999</v>
      </c>
      <c r="K37" s="67">
        <v>1.264</v>
      </c>
      <c r="L37" s="67">
        <v>0</v>
      </c>
      <c r="M37" s="67">
        <v>0</v>
      </c>
    </row>
    <row r="38" spans="2:13" ht="15" customHeight="1" x14ac:dyDescent="0.25">
      <c r="B38" s="44" t="s">
        <v>77</v>
      </c>
      <c r="C38" s="44"/>
      <c r="D38" s="44"/>
      <c r="E38" s="44"/>
      <c r="F38" s="69"/>
      <c r="G38" s="99"/>
      <c r="H38" s="69">
        <v>0.87724160000000007</v>
      </c>
      <c r="I38" s="99">
        <v>1.0576416</v>
      </c>
      <c r="J38" s="67">
        <v>1.0122415999999999</v>
      </c>
      <c r="K38" s="67">
        <v>1.1326415999999999</v>
      </c>
      <c r="L38" s="67">
        <v>0.68164160000000007</v>
      </c>
      <c r="M38" s="67">
        <v>0.57399999999999995</v>
      </c>
    </row>
    <row r="39" spans="2:13" ht="15" customHeight="1" x14ac:dyDescent="0.25">
      <c r="B39" s="44" t="s">
        <v>19</v>
      </c>
      <c r="C39" s="44"/>
      <c r="D39" s="44"/>
      <c r="E39" s="44"/>
      <c r="F39" s="66"/>
      <c r="G39" s="99"/>
      <c r="H39" s="66">
        <v>0</v>
      </c>
      <c r="I39" s="99">
        <v>0</v>
      </c>
      <c r="J39" s="67">
        <v>0</v>
      </c>
      <c r="K39" s="67">
        <v>3.6840000000000002E-3</v>
      </c>
      <c r="L39" s="67">
        <v>0</v>
      </c>
      <c r="M39" s="67">
        <v>0</v>
      </c>
    </row>
    <row r="40" spans="2:13" ht="15" customHeight="1" x14ac:dyDescent="0.25">
      <c r="B40" s="35" t="s">
        <v>20</v>
      </c>
      <c r="C40" s="35"/>
      <c r="D40" s="35"/>
      <c r="E40" s="35"/>
      <c r="F40" s="74"/>
      <c r="G40" s="100"/>
      <c r="H40" s="74">
        <v>1.6421767999999999</v>
      </c>
      <c r="I40" s="100">
        <v>1.1981768000000002</v>
      </c>
      <c r="J40" s="75">
        <v>1.9445768000000001</v>
      </c>
      <c r="K40" s="75">
        <v>1.0781734999999999</v>
      </c>
      <c r="L40" s="75">
        <v>1.1035545</v>
      </c>
      <c r="M40" s="75">
        <v>0.35099999999999998</v>
      </c>
    </row>
    <row r="41" spans="2:13" ht="15" customHeight="1" x14ac:dyDescent="0.25">
      <c r="B41" s="43" t="s">
        <v>21</v>
      </c>
      <c r="C41" s="43"/>
      <c r="D41" s="43"/>
      <c r="E41" s="43"/>
      <c r="F41" s="76"/>
      <c r="G41" s="101"/>
      <c r="H41" s="76">
        <f t="shared" ref="H41:M41" si="7">SUM(H36:H40)</f>
        <v>8.651418399999999</v>
      </c>
      <c r="I41" s="101">
        <f t="shared" si="7"/>
        <v>8.2908184000000009</v>
      </c>
      <c r="J41" s="73">
        <f t="shared" si="7"/>
        <v>8.7918183999999986</v>
      </c>
      <c r="K41" s="73">
        <f t="shared" si="7"/>
        <v>7.8744990999999995</v>
      </c>
      <c r="L41" s="73">
        <f t="shared" si="7"/>
        <v>3.3425568999999999</v>
      </c>
      <c r="M41" s="73">
        <f t="shared" si="7"/>
        <v>3.4699999999999998</v>
      </c>
    </row>
    <row r="42" spans="2:13" ht="15" customHeight="1" x14ac:dyDescent="0.25">
      <c r="B42" s="44" t="s">
        <v>22</v>
      </c>
      <c r="C42" s="44"/>
      <c r="D42" s="44"/>
      <c r="E42" s="44"/>
      <c r="F42" s="66"/>
      <c r="G42" s="99"/>
      <c r="H42" s="66">
        <v>0</v>
      </c>
      <c r="I42" s="99">
        <v>0</v>
      </c>
      <c r="J42" s="67">
        <v>0</v>
      </c>
      <c r="K42" s="67">
        <v>0</v>
      </c>
      <c r="L42" s="67">
        <v>0</v>
      </c>
      <c r="M42" s="67">
        <v>0</v>
      </c>
    </row>
    <row r="43" spans="2:13" ht="15" customHeight="1" x14ac:dyDescent="0.25">
      <c r="B43" s="44" t="s">
        <v>23</v>
      </c>
      <c r="C43" s="44"/>
      <c r="D43" s="44"/>
      <c r="E43" s="44"/>
      <c r="F43" s="69"/>
      <c r="G43" s="99"/>
      <c r="H43" s="69">
        <v>0</v>
      </c>
      <c r="I43" s="99">
        <v>0</v>
      </c>
      <c r="J43" s="67">
        <v>0</v>
      </c>
      <c r="K43" s="67">
        <v>0</v>
      </c>
      <c r="L43" s="67">
        <v>0</v>
      </c>
      <c r="M43" s="67">
        <v>0</v>
      </c>
    </row>
    <row r="44" spans="2:13" ht="15" customHeight="1" x14ac:dyDescent="0.25">
      <c r="B44" s="44" t="s">
        <v>24</v>
      </c>
      <c r="C44" s="44"/>
      <c r="D44" s="44"/>
      <c r="E44" s="44"/>
      <c r="F44" s="69"/>
      <c r="G44" s="99"/>
      <c r="H44" s="69">
        <v>24.247</v>
      </c>
      <c r="I44" s="99">
        <v>18.167000000000002</v>
      </c>
      <c r="J44" s="67">
        <v>18.588999999999999</v>
      </c>
      <c r="K44" s="67">
        <v>22.768719800000003</v>
      </c>
      <c r="L44" s="67">
        <v>22.926655700000001</v>
      </c>
      <c r="M44" s="67">
        <v>15.351999999999999</v>
      </c>
    </row>
    <row r="45" spans="2:13" ht="15" customHeight="1" x14ac:dyDescent="0.25">
      <c r="B45" s="44" t="s">
        <v>25</v>
      </c>
      <c r="C45" s="44"/>
      <c r="D45" s="44"/>
      <c r="E45" s="44"/>
      <c r="F45" s="66"/>
      <c r="G45" s="99"/>
      <c r="H45" s="66">
        <v>3.198</v>
      </c>
      <c r="I45" s="99">
        <v>3.59</v>
      </c>
      <c r="J45" s="67">
        <v>2.605</v>
      </c>
      <c r="K45" s="67">
        <v>4.7588907000000003</v>
      </c>
      <c r="L45" s="67">
        <v>4.9766830999999998</v>
      </c>
      <c r="M45" s="67">
        <v>2.9980000000000002</v>
      </c>
    </row>
    <row r="46" spans="2:13" ht="15" customHeight="1" x14ac:dyDescent="0.25">
      <c r="B46" s="35" t="s">
        <v>26</v>
      </c>
      <c r="C46" s="35"/>
      <c r="D46" s="35"/>
      <c r="E46" s="35"/>
      <c r="F46" s="74"/>
      <c r="G46" s="100"/>
      <c r="H46" s="74">
        <v>0</v>
      </c>
      <c r="I46" s="100">
        <v>0</v>
      </c>
      <c r="J46" s="75">
        <v>0</v>
      </c>
      <c r="K46" s="75">
        <v>0</v>
      </c>
      <c r="L46" s="75">
        <v>0</v>
      </c>
      <c r="M46" s="75">
        <v>0</v>
      </c>
    </row>
    <row r="47" spans="2:13" ht="15" customHeight="1" x14ac:dyDescent="0.25">
      <c r="B47" s="36" t="s">
        <v>27</v>
      </c>
      <c r="C47" s="36"/>
      <c r="D47" s="36"/>
      <c r="E47" s="36"/>
      <c r="F47" s="77"/>
      <c r="G47" s="102"/>
      <c r="H47" s="77">
        <f t="shared" ref="H47:M47" si="8">SUM(H42:H46)</f>
        <v>27.445</v>
      </c>
      <c r="I47" s="102">
        <f t="shared" si="8"/>
        <v>21.757000000000001</v>
      </c>
      <c r="J47" s="78">
        <f t="shared" si="8"/>
        <v>21.193999999999999</v>
      </c>
      <c r="K47" s="78">
        <f t="shared" si="8"/>
        <v>27.527610500000002</v>
      </c>
      <c r="L47" s="78">
        <f t="shared" si="8"/>
        <v>27.9033388</v>
      </c>
      <c r="M47" s="78">
        <f t="shared" si="8"/>
        <v>18.349999999999998</v>
      </c>
    </row>
    <row r="48" spans="2:13" ht="15" customHeight="1" x14ac:dyDescent="0.25">
      <c r="B48" s="43" t="s">
        <v>71</v>
      </c>
      <c r="C48" s="43"/>
      <c r="D48" s="43"/>
      <c r="E48" s="43"/>
      <c r="F48" s="72"/>
      <c r="G48" s="101"/>
      <c r="H48" s="72">
        <f t="shared" ref="H48:M48" si="9">H41+H47</f>
        <v>36.096418399999997</v>
      </c>
      <c r="I48" s="101">
        <f t="shared" si="9"/>
        <v>30.047818400000004</v>
      </c>
      <c r="J48" s="73">
        <f t="shared" si="9"/>
        <v>29.985818399999999</v>
      </c>
      <c r="K48" s="73">
        <f t="shared" si="9"/>
        <v>35.402109600000003</v>
      </c>
      <c r="L48" s="73">
        <f t="shared" si="9"/>
        <v>31.245895699999998</v>
      </c>
      <c r="M48" s="73">
        <f t="shared" si="9"/>
        <v>21.819999999999997</v>
      </c>
    </row>
    <row r="49" spans="2:13" ht="15" customHeight="1" x14ac:dyDescent="0.25">
      <c r="B49" s="44" t="s">
        <v>84</v>
      </c>
      <c r="C49" s="44"/>
      <c r="D49" s="44"/>
      <c r="E49" s="44"/>
      <c r="F49" s="69"/>
      <c r="G49" s="99"/>
      <c r="H49" s="69">
        <v>5.3317486999999932</v>
      </c>
      <c r="I49" s="99">
        <v>7.3680036999999903</v>
      </c>
      <c r="J49" s="67">
        <v>7.9301037000000081</v>
      </c>
      <c r="K49" s="67">
        <v>8.0854160000000057</v>
      </c>
      <c r="L49" s="67">
        <v>3.6223961000000067</v>
      </c>
      <c r="M49" s="67">
        <v>0.71300000000000097</v>
      </c>
    </row>
    <row r="50" spans="2:13" ht="15" customHeight="1" x14ac:dyDescent="0.25">
      <c r="B50" s="44" t="s">
        <v>79</v>
      </c>
      <c r="C50" s="44"/>
      <c r="D50" s="44"/>
      <c r="E50" s="44"/>
      <c r="F50" s="69"/>
      <c r="G50" s="99"/>
      <c r="H50" s="69">
        <v>0</v>
      </c>
      <c r="I50" s="99">
        <v>0</v>
      </c>
      <c r="J50" s="67">
        <v>0</v>
      </c>
      <c r="K50" s="67">
        <v>0</v>
      </c>
      <c r="L50" s="67">
        <v>0</v>
      </c>
      <c r="M50" s="67">
        <v>0</v>
      </c>
    </row>
    <row r="51" spans="2:13" ht="15" customHeight="1" x14ac:dyDescent="0.25">
      <c r="B51" s="44" t="s">
        <v>28</v>
      </c>
      <c r="C51" s="44"/>
      <c r="D51" s="44"/>
      <c r="E51" s="44"/>
      <c r="F51" s="66"/>
      <c r="G51" s="99"/>
      <c r="H51" s="66">
        <v>0.41</v>
      </c>
      <c r="I51" s="99">
        <v>0.44400000000000001</v>
      </c>
      <c r="J51" s="67">
        <v>0.35699999999999998</v>
      </c>
      <c r="K51" s="67">
        <v>0.31615550000000003</v>
      </c>
      <c r="L51" s="67">
        <v>0.31813830000000004</v>
      </c>
      <c r="M51" s="67">
        <v>0.28799999999999998</v>
      </c>
    </row>
    <row r="52" spans="2:13" ht="15" customHeight="1" x14ac:dyDescent="0.25">
      <c r="B52" s="44" t="s">
        <v>29</v>
      </c>
      <c r="C52" s="44"/>
      <c r="D52" s="44"/>
      <c r="E52" s="44"/>
      <c r="F52" s="69"/>
      <c r="G52" s="99"/>
      <c r="H52" s="69">
        <v>2.4E-2</v>
      </c>
      <c r="I52" s="99">
        <v>0.64</v>
      </c>
      <c r="J52" s="67">
        <v>3.2000000000000001E-2</v>
      </c>
      <c r="K52" s="67">
        <v>0.486174</v>
      </c>
      <c r="L52" s="67">
        <v>0</v>
      </c>
      <c r="M52" s="67">
        <v>7.3999999999999996E-2</v>
      </c>
    </row>
    <row r="53" spans="2:13" ht="15" customHeight="1" x14ac:dyDescent="0.25">
      <c r="B53" s="44" t="s">
        <v>30</v>
      </c>
      <c r="C53" s="44"/>
      <c r="D53" s="44"/>
      <c r="E53" s="44"/>
      <c r="F53" s="69"/>
      <c r="G53" s="99"/>
      <c r="H53" s="69">
        <v>9.2015000000000011</v>
      </c>
      <c r="I53" s="99">
        <v>7.9770000000000003</v>
      </c>
      <c r="J53" s="67">
        <v>6.2099999999999991</v>
      </c>
      <c r="K53" s="67">
        <v>4.8248315999999996</v>
      </c>
      <c r="L53" s="67">
        <v>2.7606999999999995</v>
      </c>
      <c r="M53" s="67">
        <v>2.9249999999999998</v>
      </c>
    </row>
    <row r="54" spans="2:13" ht="15" customHeight="1" x14ac:dyDescent="0.25">
      <c r="B54" s="44" t="s">
        <v>31</v>
      </c>
      <c r="C54" s="44"/>
      <c r="D54" s="44"/>
      <c r="E54" s="44"/>
      <c r="F54" s="66"/>
      <c r="G54" s="99"/>
      <c r="H54" s="66">
        <v>21.128799999999998</v>
      </c>
      <c r="I54" s="99">
        <v>13.619</v>
      </c>
      <c r="J54" s="67">
        <v>15.456399999999999</v>
      </c>
      <c r="K54" s="67">
        <v>21.6886808</v>
      </c>
      <c r="L54" s="67">
        <v>24.544812899999997</v>
      </c>
      <c r="M54" s="67">
        <v>17.82</v>
      </c>
    </row>
    <row r="55" spans="2:13" ht="15" customHeight="1" x14ac:dyDescent="0.25">
      <c r="B55" s="35" t="s">
        <v>82</v>
      </c>
      <c r="C55" s="35"/>
      <c r="D55" s="35"/>
      <c r="E55" s="35"/>
      <c r="F55" s="74"/>
      <c r="G55" s="100"/>
      <c r="H55" s="74">
        <v>0</v>
      </c>
      <c r="I55" s="100">
        <v>0</v>
      </c>
      <c r="J55" s="75">
        <v>0</v>
      </c>
      <c r="K55" s="75">
        <v>0</v>
      </c>
      <c r="L55" s="75">
        <v>0</v>
      </c>
      <c r="M55" s="75">
        <v>0</v>
      </c>
    </row>
    <row r="56" spans="2:13" ht="15" customHeight="1" x14ac:dyDescent="0.25">
      <c r="B56" s="43" t="s">
        <v>72</v>
      </c>
      <c r="C56" s="43"/>
      <c r="D56" s="43"/>
      <c r="E56" s="43"/>
      <c r="F56" s="76"/>
      <c r="G56" s="101"/>
      <c r="H56" s="76">
        <f t="shared" ref="H56:M56" si="10">SUM(H49:H55)</f>
        <v>36.096048699999997</v>
      </c>
      <c r="I56" s="101">
        <f t="shared" si="10"/>
        <v>30.048003699999988</v>
      </c>
      <c r="J56" s="73">
        <f t="shared" si="10"/>
        <v>29.985503700000006</v>
      </c>
      <c r="K56" s="73">
        <f t="shared" si="10"/>
        <v>35.401257900000004</v>
      </c>
      <c r="L56" s="73">
        <f t="shared" si="10"/>
        <v>31.246047300000001</v>
      </c>
      <c r="M56" s="73">
        <f t="shared" si="10"/>
        <v>21.82</v>
      </c>
    </row>
    <row r="57" spans="2:13" x14ac:dyDescent="0.25">
      <c r="B57" s="36"/>
      <c r="C57" s="34"/>
      <c r="D57" s="34"/>
      <c r="E57" s="34"/>
      <c r="F57" s="34"/>
      <c r="G57" s="34"/>
      <c r="H57" s="90"/>
      <c r="I57" s="90"/>
      <c r="J57" s="34"/>
      <c r="K57" s="34"/>
      <c r="L57" s="34"/>
      <c r="M57" s="34"/>
    </row>
    <row r="58" spans="2:13" s="59" customFormat="1" ht="15.75" x14ac:dyDescent="0.25">
      <c r="B58" s="56"/>
      <c r="C58" s="56"/>
      <c r="D58" s="56"/>
      <c r="E58" s="56"/>
      <c r="F58" s="56">
        <f t="shared" ref="F58:M58" si="11">F$3</f>
        <v>2018</v>
      </c>
      <c r="G58" s="56">
        <f t="shared" si="11"/>
        <v>2017</v>
      </c>
      <c r="H58" s="56">
        <f t="shared" si="11"/>
        <v>2018</v>
      </c>
      <c r="I58" s="56">
        <f t="shared" si="11"/>
        <v>2017</v>
      </c>
      <c r="J58" s="56">
        <f t="shared" si="11"/>
        <v>2017</v>
      </c>
      <c r="K58" s="56">
        <f t="shared" si="11"/>
        <v>2016</v>
      </c>
      <c r="L58" s="56">
        <f t="shared" si="11"/>
        <v>2015</v>
      </c>
      <c r="M58" s="56">
        <f t="shared" si="11"/>
        <v>2014</v>
      </c>
    </row>
    <row r="59" spans="2:13" s="59" customFormat="1" ht="15.75" x14ac:dyDescent="0.25">
      <c r="B59" s="56"/>
      <c r="C59" s="56"/>
      <c r="D59" s="56"/>
      <c r="E59" s="56"/>
      <c r="F59" s="56" t="str">
        <f>F$4</f>
        <v>Q3</v>
      </c>
      <c r="G59" s="56" t="str">
        <f>G$4</f>
        <v>Q3</v>
      </c>
      <c r="H59" s="56" t="str">
        <f>H$4</f>
        <v>Q1-3</v>
      </c>
      <c r="I59" s="56" t="str">
        <f>I$4</f>
        <v>Q1-3</v>
      </c>
      <c r="J59" s="56"/>
      <c r="K59" s="56"/>
      <c r="L59" s="56"/>
      <c r="M59" s="56"/>
    </row>
    <row r="60" spans="2:13" s="59" customFormat="1" ht="15.75" x14ac:dyDescent="0.25">
      <c r="B60" s="57" t="s">
        <v>81</v>
      </c>
      <c r="C60" s="58"/>
      <c r="D60" s="58"/>
      <c r="E60" s="58"/>
      <c r="F60" s="58" t="s">
        <v>54</v>
      </c>
      <c r="G60" s="94" t="s">
        <v>54</v>
      </c>
      <c r="H60" s="94" t="s">
        <v>54</v>
      </c>
      <c r="I60" s="94" t="s">
        <v>54</v>
      </c>
      <c r="J60" s="94" t="s">
        <v>54</v>
      </c>
      <c r="K60" s="58"/>
      <c r="L60" s="58"/>
      <c r="M60" s="58"/>
    </row>
    <row r="61" spans="2:13" ht="3" customHeight="1" x14ac:dyDescent="0.25">
      <c r="B61" s="20"/>
      <c r="C61" s="19"/>
      <c r="D61" s="19"/>
      <c r="E61" s="19"/>
      <c r="F61" s="23"/>
      <c r="G61" s="23"/>
      <c r="H61" s="23"/>
      <c r="I61" s="23"/>
      <c r="J61" s="23"/>
      <c r="K61" s="52"/>
      <c r="L61" s="23"/>
      <c r="M61" s="23"/>
    </row>
    <row r="62" spans="2:13" x14ac:dyDescent="0.25">
      <c r="B62" s="49" t="s">
        <v>32</v>
      </c>
      <c r="C62" s="49"/>
      <c r="D62" s="49"/>
      <c r="E62" s="49"/>
      <c r="F62" s="69">
        <v>-0.61411800000000216</v>
      </c>
      <c r="G62" s="99">
        <v>-0.89700000000000168</v>
      </c>
      <c r="H62" s="69">
        <v>-1.844000000000007</v>
      </c>
      <c r="I62" s="99">
        <v>-0.36100000000000476</v>
      </c>
      <c r="J62" s="67">
        <v>-1.0232000000000101</v>
      </c>
      <c r="K62" s="67">
        <v>4.6769999999999996</v>
      </c>
      <c r="L62" s="67">
        <v>4.0449999999999999</v>
      </c>
      <c r="M62" s="95">
        <v>1.292</v>
      </c>
    </row>
    <row r="63" spans="2:13" ht="15" customHeight="1" x14ac:dyDescent="0.25">
      <c r="B63" s="35" t="s">
        <v>33</v>
      </c>
      <c r="C63" s="35"/>
      <c r="D63" s="35"/>
      <c r="E63" s="35"/>
      <c r="F63" s="74">
        <v>1.8876000000000008</v>
      </c>
      <c r="G63" s="100">
        <v>0.64900000000000047</v>
      </c>
      <c r="H63" s="74">
        <v>0.73399999999999999</v>
      </c>
      <c r="I63" s="100">
        <v>0.65600000000000014</v>
      </c>
      <c r="J63" s="75">
        <v>2.1539999999999999</v>
      </c>
      <c r="K63" s="75">
        <v>-4.4649999999999999</v>
      </c>
      <c r="L63" s="75">
        <v>-1.2450000000000001</v>
      </c>
      <c r="M63" s="75">
        <v>0.84299999999999997</v>
      </c>
    </row>
    <row r="64" spans="2:13" ht="15" customHeight="1" x14ac:dyDescent="0.25">
      <c r="B64" s="50" t="s">
        <v>34</v>
      </c>
      <c r="C64" s="50"/>
      <c r="D64" s="50"/>
      <c r="E64" s="50"/>
      <c r="F64" s="72">
        <f t="shared" ref="F64:M64" si="12">SUM(F62:F63)</f>
        <v>1.2734819999999987</v>
      </c>
      <c r="G64" s="101">
        <f t="shared" si="12"/>
        <v>-0.24800000000000122</v>
      </c>
      <c r="H64" s="72">
        <f t="shared" si="12"/>
        <v>-1.110000000000007</v>
      </c>
      <c r="I64" s="101">
        <f t="shared" si="12"/>
        <v>0.29499999999999538</v>
      </c>
      <c r="J64" s="73">
        <f t="shared" si="12"/>
        <v>1.1307999999999898</v>
      </c>
      <c r="K64" s="73">
        <f t="shared" si="12"/>
        <v>0.21199999999999974</v>
      </c>
      <c r="L64" s="73">
        <f t="shared" si="12"/>
        <v>2.8</v>
      </c>
      <c r="M64" s="73">
        <f t="shared" si="12"/>
        <v>2.1349999999999998</v>
      </c>
    </row>
    <row r="65" spans="2:14" ht="15" customHeight="1" x14ac:dyDescent="0.25">
      <c r="B65" s="49" t="s">
        <v>75</v>
      </c>
      <c r="C65" s="49"/>
      <c r="D65" s="49"/>
      <c r="E65" s="49"/>
      <c r="F65" s="69">
        <v>-0.38</v>
      </c>
      <c r="G65" s="99">
        <v>-6.199999999999993E-2</v>
      </c>
      <c r="H65" s="69">
        <v>-0.80800000000000005</v>
      </c>
      <c r="I65" s="99">
        <v>-1.0840000000000001</v>
      </c>
      <c r="J65" s="67">
        <v>-0.98</v>
      </c>
      <c r="K65" s="67">
        <v>-1.373</v>
      </c>
      <c r="L65" s="67">
        <v>-0.34200000000000003</v>
      </c>
      <c r="M65" s="95">
        <v>-0.39200000000000002</v>
      </c>
    </row>
    <row r="66" spans="2:14" ht="15" customHeight="1" x14ac:dyDescent="0.25">
      <c r="B66" s="35" t="s">
        <v>76</v>
      </c>
      <c r="C66" s="35"/>
      <c r="D66" s="35"/>
      <c r="E66" s="35"/>
      <c r="F66" s="74">
        <v>0</v>
      </c>
      <c r="G66" s="100">
        <v>0</v>
      </c>
      <c r="H66" s="74">
        <v>0</v>
      </c>
      <c r="I66" s="100">
        <v>0</v>
      </c>
      <c r="J66" s="75">
        <v>0</v>
      </c>
      <c r="K66" s="75">
        <v>0</v>
      </c>
      <c r="L66" s="75">
        <v>9.5000000000000001E-2</v>
      </c>
      <c r="M66" s="75">
        <v>0</v>
      </c>
    </row>
    <row r="67" spans="2:14" ht="15" customHeight="1" x14ac:dyDescent="0.25">
      <c r="B67" s="50" t="s">
        <v>80</v>
      </c>
      <c r="C67" s="50"/>
      <c r="D67" s="50"/>
      <c r="E67" s="50"/>
      <c r="F67" s="72">
        <f t="shared" ref="F67:M67" si="13">SUM(F64:F66)</f>
        <v>0.89348199999999867</v>
      </c>
      <c r="G67" s="101">
        <f t="shared" si="13"/>
        <v>-0.31000000000000116</v>
      </c>
      <c r="H67" s="72">
        <f t="shared" si="13"/>
        <v>-1.918000000000007</v>
      </c>
      <c r="I67" s="101">
        <f t="shared" si="13"/>
        <v>-0.7890000000000047</v>
      </c>
      <c r="J67" s="73">
        <f t="shared" si="13"/>
        <v>0.15079999999998983</v>
      </c>
      <c r="K67" s="73">
        <f t="shared" si="13"/>
        <v>-1.1610000000000003</v>
      </c>
      <c r="L67" s="73">
        <f t="shared" si="13"/>
        <v>2.5529999999999999</v>
      </c>
      <c r="M67" s="73">
        <f t="shared" si="13"/>
        <v>1.7429999999999999</v>
      </c>
    </row>
    <row r="68" spans="2:14" ht="15" customHeight="1" x14ac:dyDescent="0.25">
      <c r="B68" s="35" t="s">
        <v>35</v>
      </c>
      <c r="C68" s="35"/>
      <c r="D68" s="35"/>
      <c r="E68" s="35"/>
      <c r="F68" s="74">
        <v>0</v>
      </c>
      <c r="G68" s="100">
        <v>0</v>
      </c>
      <c r="H68" s="74">
        <v>0</v>
      </c>
      <c r="I68" s="100">
        <v>-2.3079999999999998</v>
      </c>
      <c r="J68" s="75">
        <v>-2.3079999999999998</v>
      </c>
      <c r="K68" s="75">
        <v>-1.9870000000000001</v>
      </c>
      <c r="L68" s="75">
        <v>0</v>
      </c>
      <c r="M68" s="75">
        <v>0</v>
      </c>
    </row>
    <row r="69" spans="2:14" ht="15" customHeight="1" x14ac:dyDescent="0.25">
      <c r="B69" s="50" t="s">
        <v>36</v>
      </c>
      <c r="C69" s="50"/>
      <c r="D69" s="50"/>
      <c r="E69" s="50"/>
      <c r="F69" s="76">
        <f t="shared" ref="F69:M69" si="14">SUM(F67:F68)</f>
        <v>0.89348199999999867</v>
      </c>
      <c r="G69" s="101">
        <f t="shared" si="14"/>
        <v>-0.31000000000000116</v>
      </c>
      <c r="H69" s="76">
        <f t="shared" si="14"/>
        <v>-1.918000000000007</v>
      </c>
      <c r="I69" s="101">
        <f t="shared" si="14"/>
        <v>-3.0970000000000044</v>
      </c>
      <c r="J69" s="73">
        <f t="shared" si="14"/>
        <v>-2.1572000000000102</v>
      </c>
      <c r="K69" s="73">
        <f t="shared" si="14"/>
        <v>-3.1480000000000006</v>
      </c>
      <c r="L69" s="73">
        <f t="shared" si="14"/>
        <v>2.5529999999999999</v>
      </c>
      <c r="M69" s="73">
        <f t="shared" si="14"/>
        <v>1.7429999999999999</v>
      </c>
    </row>
    <row r="70" spans="2:14" ht="15" customHeight="1" x14ac:dyDescent="0.25">
      <c r="B70" s="49" t="s">
        <v>37</v>
      </c>
      <c r="C70" s="49"/>
      <c r="D70" s="49"/>
      <c r="E70" s="49"/>
      <c r="F70" s="66">
        <v>1.0849999999999991</v>
      </c>
      <c r="G70" s="99">
        <v>7.9999999999999849E-2</v>
      </c>
      <c r="H70" s="66">
        <v>2.5549999999999997</v>
      </c>
      <c r="I70" s="99">
        <v>1.988</v>
      </c>
      <c r="J70" s="67">
        <v>0.65589999999999904</v>
      </c>
      <c r="K70" s="67">
        <v>2.2719999999999998</v>
      </c>
      <c r="L70" s="67">
        <v>-0.21909999999999999</v>
      </c>
      <c r="M70" s="95">
        <v>-0.75800000000000001</v>
      </c>
    </row>
    <row r="71" spans="2:14" ht="15" customHeight="1" x14ac:dyDescent="0.25">
      <c r="B71" s="49" t="s">
        <v>38</v>
      </c>
      <c r="C71" s="49"/>
      <c r="D71" s="49"/>
      <c r="E71" s="49"/>
      <c r="F71" s="69">
        <v>0</v>
      </c>
      <c r="G71" s="99">
        <v>0</v>
      </c>
      <c r="H71" s="69">
        <v>0</v>
      </c>
      <c r="I71" s="99">
        <v>0</v>
      </c>
      <c r="J71" s="67">
        <v>0</v>
      </c>
      <c r="K71" s="67">
        <v>0</v>
      </c>
      <c r="L71" s="67">
        <v>0</v>
      </c>
      <c r="M71" s="95">
        <v>0</v>
      </c>
    </row>
    <row r="72" spans="2:14" ht="15" customHeight="1" x14ac:dyDescent="0.25">
      <c r="B72" s="49" t="s">
        <v>39</v>
      </c>
      <c r="C72" s="49"/>
      <c r="D72" s="49"/>
      <c r="E72" s="49"/>
      <c r="F72" s="69">
        <v>0</v>
      </c>
      <c r="G72" s="99">
        <v>0</v>
      </c>
      <c r="H72" s="69">
        <v>0</v>
      </c>
      <c r="I72" s="99">
        <v>0</v>
      </c>
      <c r="J72" s="67">
        <v>0</v>
      </c>
      <c r="K72" s="67">
        <v>0</v>
      </c>
      <c r="L72" s="67">
        <v>-0.38300000000000001</v>
      </c>
      <c r="M72" s="95">
        <v>-0.27500000000000002</v>
      </c>
    </row>
    <row r="73" spans="2:14" ht="15" customHeight="1" x14ac:dyDescent="0.25">
      <c r="B73" s="35" t="s">
        <v>40</v>
      </c>
      <c r="C73" s="35"/>
      <c r="D73" s="35"/>
      <c r="E73" s="35"/>
      <c r="F73" s="74">
        <v>-0.245</v>
      </c>
      <c r="G73" s="100">
        <v>-4.4999999999999978E-2</v>
      </c>
      <c r="H73" s="74">
        <v>-4.3999999999999984E-2</v>
      </c>
      <c r="I73" s="100">
        <v>-0.23799999999999999</v>
      </c>
      <c r="J73" s="75">
        <v>-0.65300000000000002</v>
      </c>
      <c r="K73" s="75">
        <v>0.65800000000000003</v>
      </c>
      <c r="L73" s="75">
        <v>0</v>
      </c>
      <c r="M73" s="75">
        <v>0</v>
      </c>
    </row>
    <row r="74" spans="2:14" ht="15" customHeight="1" x14ac:dyDescent="0.25">
      <c r="B74" s="36" t="s">
        <v>41</v>
      </c>
      <c r="C74" s="36"/>
      <c r="D74" s="36"/>
      <c r="E74" s="36"/>
      <c r="F74" s="77">
        <f t="shared" ref="F74:M74" si="15">SUM(F70:F73)</f>
        <v>0.83999999999999908</v>
      </c>
      <c r="G74" s="102">
        <f t="shared" si="15"/>
        <v>3.4999999999999871E-2</v>
      </c>
      <c r="H74" s="77">
        <f t="shared" si="15"/>
        <v>2.5109999999999997</v>
      </c>
      <c r="I74" s="102">
        <f t="shared" si="15"/>
        <v>1.75</v>
      </c>
      <c r="J74" s="78">
        <f t="shared" si="15"/>
        <v>2.8999999999990145E-3</v>
      </c>
      <c r="K74" s="78">
        <f t="shared" si="15"/>
        <v>2.9299999999999997</v>
      </c>
      <c r="L74" s="78">
        <f t="shared" si="15"/>
        <v>-0.60209999999999997</v>
      </c>
      <c r="M74" s="78">
        <f t="shared" si="15"/>
        <v>-1.0329999999999999</v>
      </c>
    </row>
    <row r="75" spans="2:14" ht="15" customHeight="1" x14ac:dyDescent="0.25">
      <c r="B75" s="50" t="s">
        <v>42</v>
      </c>
      <c r="C75" s="50"/>
      <c r="D75" s="50"/>
      <c r="E75" s="50"/>
      <c r="F75" s="76">
        <f t="shared" ref="F75:M75" si="16">SUM(F74+F69)</f>
        <v>1.7334819999999977</v>
      </c>
      <c r="G75" s="101">
        <f t="shared" si="16"/>
        <v>-0.2750000000000013</v>
      </c>
      <c r="H75" s="76">
        <f t="shared" si="16"/>
        <v>0.59299999999999264</v>
      </c>
      <c r="I75" s="101">
        <f t="shared" si="16"/>
        <v>-1.3470000000000044</v>
      </c>
      <c r="J75" s="73">
        <f t="shared" si="16"/>
        <v>-2.1543000000000112</v>
      </c>
      <c r="K75" s="73">
        <f t="shared" si="16"/>
        <v>-0.21800000000000086</v>
      </c>
      <c r="L75" s="73">
        <f t="shared" si="16"/>
        <v>1.9508999999999999</v>
      </c>
      <c r="M75" s="73">
        <f t="shared" si="16"/>
        <v>0.71</v>
      </c>
    </row>
    <row r="76" spans="2:14" ht="15" customHeight="1" x14ac:dyDescent="0.25">
      <c r="B76" s="35" t="s">
        <v>67</v>
      </c>
      <c r="C76" s="35"/>
      <c r="D76" s="35"/>
      <c r="E76" s="35"/>
      <c r="F76" s="74">
        <v>0</v>
      </c>
      <c r="G76" s="100">
        <v>0</v>
      </c>
      <c r="H76" s="74">
        <v>0</v>
      </c>
      <c r="I76" s="100">
        <v>0</v>
      </c>
      <c r="J76" s="75"/>
      <c r="K76" s="75"/>
      <c r="L76" s="75"/>
      <c r="M76" s="75"/>
      <c r="N76" s="13"/>
    </row>
    <row r="77" spans="2:14" ht="15" customHeight="1" x14ac:dyDescent="0.25">
      <c r="B77" s="50" t="s">
        <v>68</v>
      </c>
      <c r="C77" s="50"/>
      <c r="D77" s="50"/>
      <c r="E77" s="50"/>
      <c r="F77" s="76">
        <f t="shared" ref="F77:M77" si="17">SUM(F75:F76)</f>
        <v>1.7334819999999977</v>
      </c>
      <c r="G77" s="101">
        <f t="shared" si="17"/>
        <v>-0.2750000000000013</v>
      </c>
      <c r="H77" s="76">
        <f t="shared" si="17"/>
        <v>0.59299999999999264</v>
      </c>
      <c r="I77" s="101">
        <f t="shared" si="17"/>
        <v>-1.3470000000000044</v>
      </c>
      <c r="J77" s="73">
        <f t="shared" si="17"/>
        <v>-2.1543000000000112</v>
      </c>
      <c r="K77" s="73">
        <f t="shared" si="17"/>
        <v>-0.21800000000000086</v>
      </c>
      <c r="L77" s="73">
        <f t="shared" si="17"/>
        <v>1.9508999999999999</v>
      </c>
      <c r="M77" s="73">
        <f t="shared" si="17"/>
        <v>0.71</v>
      </c>
    </row>
    <row r="78" spans="2:14" x14ac:dyDescent="0.25">
      <c r="B78" s="36"/>
      <c r="C78" s="34"/>
      <c r="D78" s="34"/>
      <c r="E78" s="34"/>
      <c r="F78" s="34"/>
      <c r="G78" s="34"/>
      <c r="H78" s="90"/>
      <c r="I78" s="90"/>
      <c r="J78" s="34"/>
      <c r="K78" s="34"/>
      <c r="L78" s="34"/>
      <c r="M78" s="34"/>
    </row>
    <row r="79" spans="2:14" s="59" customFormat="1" ht="15.75" x14ac:dyDescent="0.25">
      <c r="B79" s="56"/>
      <c r="C79" s="56"/>
      <c r="D79" s="56"/>
      <c r="E79" s="56"/>
      <c r="F79" s="56">
        <f t="shared" ref="F79:M79" si="18">F$3</f>
        <v>2018</v>
      </c>
      <c r="G79" s="56">
        <f t="shared" si="18"/>
        <v>2017</v>
      </c>
      <c r="H79" s="56">
        <f t="shared" si="18"/>
        <v>2018</v>
      </c>
      <c r="I79" s="56">
        <f t="shared" si="18"/>
        <v>2017</v>
      </c>
      <c r="J79" s="56">
        <f t="shared" si="18"/>
        <v>2017</v>
      </c>
      <c r="K79" s="56">
        <f t="shared" si="18"/>
        <v>2016</v>
      </c>
      <c r="L79" s="56">
        <f t="shared" si="18"/>
        <v>2015</v>
      </c>
      <c r="M79" s="56">
        <f t="shared" si="18"/>
        <v>2014</v>
      </c>
    </row>
    <row r="80" spans="2:14" s="59" customFormat="1" ht="15.75" x14ac:dyDescent="0.25">
      <c r="B80" s="56"/>
      <c r="C80" s="56"/>
      <c r="D80" s="56"/>
      <c r="E80" s="56"/>
      <c r="F80" s="56" t="str">
        <f>F$4</f>
        <v>Q3</v>
      </c>
      <c r="G80" s="56" t="str">
        <f>G$4</f>
        <v>Q3</v>
      </c>
      <c r="H80" s="56" t="str">
        <f>H$4</f>
        <v>Q1-3</v>
      </c>
      <c r="I80" s="56" t="str">
        <f>I$4</f>
        <v>Q1-3</v>
      </c>
      <c r="J80" s="56"/>
      <c r="K80" s="56"/>
      <c r="L80" s="56"/>
      <c r="M80" s="56"/>
    </row>
    <row r="81" spans="2:13" s="59" customFormat="1" ht="15" customHeight="1" x14ac:dyDescent="0.25">
      <c r="B81" s="57" t="s">
        <v>65</v>
      </c>
      <c r="C81" s="58"/>
      <c r="D81" s="58"/>
      <c r="E81" s="58"/>
      <c r="F81" s="58"/>
      <c r="G81" s="58"/>
      <c r="H81" s="94"/>
      <c r="I81" s="94"/>
      <c r="J81" s="58"/>
      <c r="K81" s="58"/>
      <c r="L81" s="58"/>
      <c r="M81" s="58"/>
    </row>
    <row r="82" spans="2:13" ht="5.25" customHeight="1" x14ac:dyDescent="0.25">
      <c r="B82" s="20"/>
      <c r="C82" s="19"/>
      <c r="D82" s="19"/>
      <c r="E82" s="19"/>
      <c r="F82" s="19"/>
      <c r="G82" s="19"/>
      <c r="H82" s="19"/>
      <c r="I82" s="19"/>
      <c r="J82" s="19"/>
      <c r="K82" s="51"/>
      <c r="L82" s="19"/>
      <c r="M82" s="19"/>
    </row>
    <row r="83" spans="2:13" s="68" customFormat="1" ht="15" customHeight="1" x14ac:dyDescent="0.25">
      <c r="B83" s="65" t="s">
        <v>43</v>
      </c>
      <c r="C83" s="65"/>
      <c r="D83" s="65"/>
      <c r="E83" s="65"/>
      <c r="F83" s="66">
        <v>-3.0332039487703208</v>
      </c>
      <c r="G83" s="67">
        <v>-4.4505590496156735</v>
      </c>
      <c r="H83" s="66">
        <v>-2.8535336634988755</v>
      </c>
      <c r="I83" s="95">
        <v>0.37440743983815572</v>
      </c>
      <c r="J83" s="67">
        <v>-0.8010864557655869</v>
      </c>
      <c r="K83" s="67">
        <v>7.9966046278267005</v>
      </c>
      <c r="L83" s="67">
        <v>6.537172891392629</v>
      </c>
      <c r="M83" s="67">
        <v>2.1902654867256652</v>
      </c>
    </row>
    <row r="84" spans="2:13" s="68" customFormat="1" ht="15" customHeight="1" x14ac:dyDescent="0.25">
      <c r="B84" s="65" t="s">
        <v>105</v>
      </c>
      <c r="C84" s="65"/>
      <c r="D84" s="65"/>
      <c r="E84" s="65"/>
      <c r="F84" s="66">
        <v>-3.0332039487703208</v>
      </c>
      <c r="G84" s="67">
        <v>-1.3015373864430679</v>
      </c>
      <c r="H84" s="66">
        <v>-1.1569736313746568</v>
      </c>
      <c r="I84" s="95">
        <v>1.4629064887224767</v>
      </c>
      <c r="J84" s="67">
        <v>0.37685342672428196</v>
      </c>
      <c r="K84" s="67">
        <v>8.3573696407879616</v>
      </c>
      <c r="L84" s="67">
        <v>6.5068994640915063</v>
      </c>
      <c r="M84" s="67">
        <v>3.0105513955071479</v>
      </c>
    </row>
    <row r="85" spans="2:13" s="68" customFormat="1" ht="15" customHeight="1" x14ac:dyDescent="0.25">
      <c r="B85" s="65" t="s">
        <v>96</v>
      </c>
      <c r="C85" s="65"/>
      <c r="D85" s="65"/>
      <c r="E85" s="65"/>
      <c r="F85" s="66">
        <f t="shared" ref="F85:M85" si="19">(F30/F8)*100</f>
        <v>-4.7672535569688579</v>
      </c>
      <c r="G85" s="67">
        <f t="shared" si="19"/>
        <v>-2.1389606660924634</v>
      </c>
      <c r="H85" s="66">
        <f t="shared" si="19"/>
        <v>-1.7139245526198288</v>
      </c>
      <c r="I85" s="95">
        <f t="shared" si="19"/>
        <v>2.1704072033328905</v>
      </c>
      <c r="J85" s="67">
        <f t="shared" si="19"/>
        <v>0.58878812326341423</v>
      </c>
      <c r="K85" s="67">
        <f t="shared" si="19"/>
        <v>11.622483470113291</v>
      </c>
      <c r="L85" s="67">
        <f t="shared" si="19"/>
        <v>9.0552212272349468</v>
      </c>
      <c r="M85" s="67">
        <f t="shared" si="19"/>
        <v>3.9217859755692004</v>
      </c>
    </row>
    <row r="86" spans="2:13" s="68" customFormat="1" ht="15" customHeight="1" x14ac:dyDescent="0.25">
      <c r="B86" s="65" t="s">
        <v>44</v>
      </c>
      <c r="C86" s="65"/>
      <c r="D86" s="65"/>
      <c r="E86" s="65"/>
      <c r="F86" s="66">
        <v>-4.3386954525901631</v>
      </c>
      <c r="G86" s="67">
        <v>-4.6951432564640223</v>
      </c>
      <c r="H86" s="66">
        <v>-3.3652707134252529</v>
      </c>
      <c r="I86" s="95">
        <v>3.7742685467551329E-2</v>
      </c>
      <c r="J86" s="67">
        <v>-0.83285480662790667</v>
      </c>
      <c r="K86" s="67">
        <v>7.3101069154591398</v>
      </c>
      <c r="L86" s="67">
        <v>6.3101443147447647</v>
      </c>
      <c r="M86" s="67">
        <v>2.0200816882232799</v>
      </c>
    </row>
    <row r="87" spans="2:13" s="68" customFormat="1" ht="15" customHeight="1" x14ac:dyDescent="0.25">
      <c r="B87" s="65" t="s">
        <v>45</v>
      </c>
      <c r="C87" s="65"/>
      <c r="D87" s="65"/>
      <c r="E87" s="65"/>
      <c r="F87" s="66">
        <v>0</v>
      </c>
      <c r="G87" s="67">
        <v>0</v>
      </c>
      <c r="H87" s="66">
        <v>0</v>
      </c>
      <c r="I87" s="116"/>
      <c r="J87" s="67">
        <v>-8.6166420188064488E-2</v>
      </c>
      <c r="K87" s="67">
        <v>86.874381923566716</v>
      </c>
      <c r="L87" s="67">
        <v>215.64996563981774</v>
      </c>
      <c r="M87" s="67">
        <v>341.09347442680644</v>
      </c>
    </row>
    <row r="88" spans="2:13" s="68" customFormat="1" ht="15" customHeight="1" x14ac:dyDescent="0.25">
      <c r="B88" s="65" t="s">
        <v>46</v>
      </c>
      <c r="C88" s="65"/>
      <c r="D88" s="65"/>
      <c r="E88" s="65"/>
      <c r="F88" s="66"/>
      <c r="G88" s="67"/>
      <c r="H88" s="66">
        <v>0</v>
      </c>
      <c r="I88" s="116"/>
      <c r="J88" s="67">
        <v>-2.9642714607807186</v>
      </c>
      <c r="K88" s="67">
        <v>77.508199680217047</v>
      </c>
      <c r="L88" s="67">
        <v>92.970984059596844</v>
      </c>
      <c r="M88" s="67">
        <v>63.15664368908962</v>
      </c>
    </row>
    <row r="89" spans="2:13" ht="15" customHeight="1" x14ac:dyDescent="0.25">
      <c r="B89" s="49" t="s">
        <v>47</v>
      </c>
      <c r="C89" s="49"/>
      <c r="D89" s="49"/>
      <c r="E89" s="49"/>
      <c r="F89" s="66"/>
      <c r="G89" s="33"/>
      <c r="H89" s="106">
        <v>14.771003730388898</v>
      </c>
      <c r="I89" s="89">
        <v>24.520776067396433</v>
      </c>
      <c r="J89" s="33">
        <v>26.446458193063492</v>
      </c>
      <c r="K89" s="33">
        <v>22.839346621070224</v>
      </c>
      <c r="L89" s="33">
        <v>11.593133893770968</v>
      </c>
      <c r="M89" s="33">
        <v>3.2676443629697571</v>
      </c>
    </row>
    <row r="90" spans="2:13" s="68" customFormat="1" ht="15" customHeight="1" x14ac:dyDescent="0.25">
      <c r="B90" s="65" t="s">
        <v>48</v>
      </c>
      <c r="C90" s="65"/>
      <c r="D90" s="65"/>
      <c r="E90" s="65"/>
      <c r="F90" s="66"/>
      <c r="G90" s="67"/>
      <c r="H90" s="66">
        <v>6.4135000000000009</v>
      </c>
      <c r="I90" s="95">
        <v>4.8310000000000004</v>
      </c>
      <c r="J90" s="67">
        <v>3.9619999999999997</v>
      </c>
      <c r="K90" s="67">
        <v>0.37841239999999998</v>
      </c>
      <c r="L90" s="67">
        <v>-1.8978447999999999</v>
      </c>
      <c r="M90" s="67">
        <v>0.21499999999999986</v>
      </c>
    </row>
    <row r="91" spans="2:13" s="68" customFormat="1" ht="15" customHeight="1" x14ac:dyDescent="0.25">
      <c r="B91" s="65" t="s">
        <v>49</v>
      </c>
      <c r="C91" s="65"/>
      <c r="D91" s="65"/>
      <c r="E91" s="65"/>
      <c r="F91" s="66"/>
      <c r="G91" s="67"/>
      <c r="H91" s="66">
        <v>1.8026918635531366</v>
      </c>
      <c r="I91" s="95">
        <v>1.1429147355069884</v>
      </c>
      <c r="J91" s="67">
        <v>0.82811023013482077</v>
      </c>
      <c r="K91" s="67">
        <v>0.63583458167149309</v>
      </c>
      <c r="L91" s="67">
        <v>0.84994523376391495</v>
      </c>
      <c r="M91" s="67">
        <v>4.5063113604488017</v>
      </c>
    </row>
    <row r="92" spans="2:13" ht="15" customHeight="1" x14ac:dyDescent="0.25">
      <c r="B92" s="49" t="s">
        <v>100</v>
      </c>
      <c r="C92" s="49"/>
      <c r="D92" s="49"/>
      <c r="E92" s="49"/>
      <c r="F92" s="66">
        <v>1.2244819999999978</v>
      </c>
      <c r="G92" s="95">
        <v>-0.41200000000000286</v>
      </c>
      <c r="H92" s="66">
        <v>-1.1670000000000054</v>
      </c>
      <c r="I92" s="95">
        <v>0.495999999999991</v>
      </c>
      <c r="J92" s="84">
        <v>1.1597999999999931</v>
      </c>
      <c r="K92" s="95">
        <v>1.4260530000000045</v>
      </c>
      <c r="L92" s="84" t="s">
        <v>53</v>
      </c>
      <c r="M92" s="84" t="s">
        <v>53</v>
      </c>
    </row>
    <row r="93" spans="2:13" ht="15" customHeight="1" x14ac:dyDescent="0.25">
      <c r="B93" s="35" t="s">
        <v>50</v>
      </c>
      <c r="C93" s="35"/>
      <c r="D93" s="35"/>
      <c r="E93" s="35"/>
      <c r="F93" s="74"/>
      <c r="G93" s="34"/>
      <c r="H93" s="74"/>
      <c r="I93" s="90"/>
      <c r="J93" s="34">
        <v>738</v>
      </c>
      <c r="K93" s="34">
        <v>729</v>
      </c>
      <c r="L93" s="34">
        <v>646</v>
      </c>
      <c r="M93" s="34">
        <v>550</v>
      </c>
    </row>
    <row r="94" spans="2:13" ht="15" customHeight="1" x14ac:dyDescent="0.25">
      <c r="B94" s="22" t="s">
        <v>86</v>
      </c>
      <c r="C94" s="26"/>
      <c r="D94" s="26"/>
      <c r="E94" s="26"/>
      <c r="F94" s="26"/>
      <c r="G94" s="26"/>
      <c r="H94" s="26"/>
      <c r="I94" s="26"/>
      <c r="J94" s="26"/>
      <c r="K94" s="53"/>
      <c r="L94" s="21"/>
      <c r="M94" s="26"/>
    </row>
    <row r="95" spans="2:13" ht="15" customHeight="1" x14ac:dyDescent="0.25">
      <c r="B95" s="22" t="s">
        <v>102</v>
      </c>
      <c r="C95" s="22"/>
      <c r="D95" s="22"/>
      <c r="E95" s="22"/>
      <c r="F95" s="22"/>
      <c r="G95" s="22"/>
      <c r="H95" s="22"/>
      <c r="I95" s="22"/>
      <c r="J95" s="22"/>
      <c r="K95" s="53"/>
      <c r="L95" s="22"/>
      <c r="M95" s="22"/>
    </row>
    <row r="96" spans="2:13" ht="15" customHeight="1" x14ac:dyDescent="0.25">
      <c r="B96" s="22" t="s">
        <v>101</v>
      </c>
      <c r="C96" s="22"/>
      <c r="D96" s="22"/>
      <c r="E96" s="22"/>
      <c r="F96" s="22"/>
      <c r="G96" s="22"/>
      <c r="H96" s="22"/>
      <c r="I96" s="22"/>
      <c r="J96" s="22"/>
      <c r="K96" s="53"/>
      <c r="L96" s="22"/>
      <c r="M96" s="22"/>
    </row>
    <row r="97" spans="2:13" ht="15" customHeight="1" x14ac:dyDescent="0.25">
      <c r="C97" s="22"/>
      <c r="D97" s="22"/>
      <c r="E97" s="22"/>
      <c r="F97" s="22"/>
      <c r="G97" s="22"/>
      <c r="H97" s="22"/>
      <c r="I97" s="22"/>
      <c r="J97" s="22"/>
      <c r="K97" s="53"/>
      <c r="L97" s="22"/>
      <c r="M97" s="22"/>
    </row>
    <row r="98" spans="2:13" x14ac:dyDescent="0.25">
      <c r="B98" s="11"/>
      <c r="C98" s="11"/>
      <c r="D98" s="11"/>
      <c r="E98" s="11"/>
      <c r="F98" s="112"/>
      <c r="G98" s="112"/>
      <c r="H98" s="112"/>
      <c r="I98" s="11"/>
      <c r="J98" s="11"/>
      <c r="K98" s="54"/>
      <c r="L98" s="11"/>
      <c r="M98" s="11"/>
    </row>
    <row r="99" spans="2:13" x14ac:dyDescent="0.25">
      <c r="B99" s="11"/>
      <c r="C99" s="11"/>
      <c r="D99" s="11"/>
      <c r="E99" s="11"/>
      <c r="F99" s="112"/>
      <c r="G99" s="112"/>
      <c r="H99" s="112"/>
      <c r="I99" s="11"/>
      <c r="J99" s="11"/>
      <c r="K99" s="54"/>
      <c r="L99" s="11"/>
      <c r="M99" s="11"/>
    </row>
    <row r="100" spans="2:13" x14ac:dyDescent="0.25">
      <c r="B100" s="11"/>
      <c r="C100" s="11"/>
      <c r="D100" s="11"/>
      <c r="E100" s="11"/>
      <c r="F100" s="11"/>
      <c r="G100" s="11"/>
      <c r="H100" s="11"/>
      <c r="I100" s="11"/>
      <c r="J100" s="11"/>
      <c r="K100" s="54"/>
      <c r="L100" s="11"/>
      <c r="M100" s="11"/>
    </row>
    <row r="101" spans="2:13" x14ac:dyDescent="0.25">
      <c r="B101" s="11"/>
      <c r="C101" s="11"/>
      <c r="D101" s="11"/>
      <c r="E101" s="11"/>
      <c r="F101" s="11"/>
      <c r="G101" s="11"/>
      <c r="H101" s="11"/>
      <c r="I101" s="11"/>
      <c r="J101" s="11"/>
      <c r="K101" s="54"/>
      <c r="L101" s="11"/>
      <c r="M101" s="11"/>
    </row>
    <row r="102" spans="2:13" x14ac:dyDescent="0.25">
      <c r="B102" s="7"/>
      <c r="C102" s="7"/>
      <c r="D102" s="7"/>
      <c r="E102" s="7"/>
      <c r="F102" s="7"/>
      <c r="G102" s="7"/>
      <c r="H102" s="7"/>
      <c r="I102" s="7"/>
      <c r="J102" s="7"/>
      <c r="K102" s="54"/>
      <c r="L102" s="7"/>
      <c r="M102" s="7"/>
    </row>
    <row r="103" spans="2:13" x14ac:dyDescent="0.25">
      <c r="B103" s="7"/>
      <c r="C103" s="7"/>
      <c r="D103" s="7"/>
      <c r="E103" s="7"/>
      <c r="F103" s="7"/>
      <c r="G103" s="7"/>
      <c r="H103" s="7"/>
      <c r="I103" s="7"/>
      <c r="J103" s="7"/>
      <c r="K103" s="54"/>
      <c r="L103" s="7"/>
      <c r="M103" s="7"/>
    </row>
    <row r="104" spans="2:13" x14ac:dyDescent="0.25">
      <c r="B104" s="7"/>
      <c r="C104" s="7"/>
      <c r="D104" s="7"/>
      <c r="E104" s="7"/>
      <c r="F104" s="7"/>
      <c r="G104" s="7"/>
      <c r="H104" s="7"/>
      <c r="I104" s="7"/>
      <c r="J104" s="7"/>
      <c r="K104" s="54"/>
      <c r="L104" s="7"/>
      <c r="M104" s="7"/>
    </row>
    <row r="105" spans="2:13" x14ac:dyDescent="0.25">
      <c r="B105" s="7"/>
      <c r="C105" s="7"/>
      <c r="D105" s="7"/>
      <c r="E105" s="7"/>
      <c r="F105" s="7"/>
      <c r="G105" s="7"/>
      <c r="H105" s="7"/>
      <c r="I105" s="7"/>
      <c r="J105" s="7"/>
      <c r="K105" s="54"/>
      <c r="L105" s="7"/>
      <c r="M105" s="7"/>
    </row>
    <row r="106" spans="2:13" x14ac:dyDescent="0.25">
      <c r="B106" s="7"/>
      <c r="C106" s="7"/>
      <c r="D106" s="7"/>
      <c r="E106" s="7"/>
      <c r="F106" s="7"/>
      <c r="G106" s="7"/>
      <c r="H106" s="7"/>
      <c r="I106" s="7"/>
      <c r="J106" s="7"/>
      <c r="K106" s="54"/>
      <c r="L106" s="7"/>
      <c r="M106" s="7"/>
    </row>
    <row r="107" spans="2:13" x14ac:dyDescent="0.25">
      <c r="B107" s="7"/>
      <c r="C107" s="7"/>
      <c r="D107" s="7"/>
      <c r="E107" s="7"/>
      <c r="F107" s="7"/>
      <c r="G107" s="7"/>
      <c r="H107" s="7"/>
      <c r="I107" s="7"/>
      <c r="J107" s="7"/>
      <c r="K107" s="54"/>
      <c r="L107" s="7"/>
      <c r="M107" s="7"/>
    </row>
    <row r="108" spans="2:13" x14ac:dyDescent="0.25">
      <c r="B108" s="7"/>
      <c r="C108" s="7"/>
      <c r="D108" s="7"/>
      <c r="E108" s="7"/>
      <c r="F108" s="7"/>
      <c r="G108" s="7"/>
      <c r="H108" s="7"/>
      <c r="I108" s="7"/>
      <c r="J108" s="7"/>
      <c r="K108" s="54"/>
      <c r="L108" s="7"/>
      <c r="M108" s="7"/>
    </row>
    <row r="109" spans="2:13" x14ac:dyDescent="0.25">
      <c r="B109" s="7"/>
      <c r="C109" s="7"/>
      <c r="D109" s="7"/>
      <c r="E109" s="7"/>
      <c r="F109" s="7"/>
      <c r="G109" s="7"/>
      <c r="H109" s="7"/>
      <c r="I109" s="7"/>
      <c r="J109" s="7"/>
      <c r="K109" s="54"/>
      <c r="L109" s="7"/>
      <c r="M109" s="7"/>
    </row>
    <row r="110" spans="2:13" x14ac:dyDescent="0.25">
      <c r="B110" s="7"/>
      <c r="C110" s="7"/>
      <c r="D110" s="7"/>
      <c r="E110" s="7"/>
      <c r="F110" s="7"/>
      <c r="G110" s="7"/>
      <c r="H110" s="7"/>
      <c r="I110" s="7"/>
      <c r="J110" s="7"/>
      <c r="K110" s="54"/>
      <c r="L110" s="7"/>
      <c r="M110" s="7"/>
    </row>
    <row r="111" spans="2:13" x14ac:dyDescent="0.25">
      <c r="B111" s="7"/>
      <c r="C111" s="7"/>
      <c r="D111" s="7"/>
      <c r="E111" s="7"/>
      <c r="F111" s="7"/>
      <c r="G111" s="7"/>
      <c r="H111" s="7"/>
      <c r="I111" s="7"/>
      <c r="J111" s="7"/>
      <c r="K111" s="54"/>
      <c r="L111" s="7"/>
      <c r="M111" s="7"/>
    </row>
    <row r="112" spans="2:13" x14ac:dyDescent="0.25">
      <c r="B112" s="7"/>
      <c r="C112" s="7"/>
      <c r="D112" s="7"/>
      <c r="E112" s="7"/>
      <c r="F112" s="7"/>
      <c r="G112" s="7"/>
      <c r="H112" s="7"/>
      <c r="I112" s="7"/>
      <c r="J112" s="7"/>
      <c r="K112" s="54"/>
      <c r="L112" s="7"/>
      <c r="M112" s="7"/>
    </row>
    <row r="113" spans="2:13" x14ac:dyDescent="0.25">
      <c r="B113" s="7"/>
      <c r="C113" s="7"/>
      <c r="D113" s="7"/>
      <c r="E113" s="7"/>
      <c r="F113" s="7"/>
      <c r="G113" s="7"/>
      <c r="H113" s="7"/>
      <c r="I113" s="7"/>
      <c r="J113" s="7"/>
      <c r="K113" s="54"/>
      <c r="L113" s="7"/>
      <c r="M113" s="7"/>
    </row>
    <row r="114" spans="2:13" x14ac:dyDescent="0.25">
      <c r="B114" s="7"/>
      <c r="C114" s="7"/>
      <c r="D114" s="7"/>
      <c r="E114" s="7"/>
      <c r="F114" s="7"/>
      <c r="G114" s="7"/>
      <c r="H114" s="7"/>
      <c r="I114" s="7"/>
      <c r="J114" s="7"/>
      <c r="K114" s="54"/>
      <c r="L114" s="7"/>
      <c r="M114" s="7"/>
    </row>
  </sheetData>
  <mergeCells count="1">
    <mergeCell ref="B1:M1"/>
  </mergeCells>
  <pageMargins left="0.7" right="0.7" top="0.75" bottom="0.75" header="0.3" footer="0.3"/>
  <pageSetup paperSize="9" scale="53" orientation="portrait" r:id="rId1"/>
  <rowBreaks count="1" manualBreakCount="1">
    <brk id="96"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1"/>
  <sheetViews>
    <sheetView showZeros="0" zoomScaleNormal="100" workbookViewId="0">
      <selection activeCell="F8" sqref="F8"/>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3" ht="27.75" x14ac:dyDescent="0.4">
      <c r="B1" s="119" t="s">
        <v>91</v>
      </c>
      <c r="C1" s="119"/>
      <c r="D1" s="119"/>
      <c r="E1" s="119"/>
      <c r="F1" s="119"/>
      <c r="G1" s="119"/>
      <c r="H1" s="119"/>
      <c r="I1" s="119"/>
      <c r="J1" s="119"/>
      <c r="K1" s="119"/>
      <c r="L1" s="119"/>
      <c r="M1" s="119"/>
    </row>
    <row r="2" spans="2:13" x14ac:dyDescent="0.25">
      <c r="B2" s="36" t="s">
        <v>55</v>
      </c>
      <c r="C2" s="34"/>
      <c r="D2" s="34"/>
      <c r="E2" s="34"/>
      <c r="F2" s="34"/>
      <c r="G2" s="34"/>
      <c r="H2" s="90"/>
      <c r="I2" s="90"/>
      <c r="J2" s="34"/>
      <c r="K2" s="34"/>
      <c r="L2" s="34"/>
      <c r="M2" s="34"/>
    </row>
    <row r="3" spans="2:13" s="59" customFormat="1" ht="15.75" x14ac:dyDescent="0.25">
      <c r="B3" s="56"/>
      <c r="C3" s="56"/>
      <c r="D3" s="56"/>
      <c r="E3" s="56"/>
      <c r="F3" s="56">
        <v>2018</v>
      </c>
      <c r="G3" s="56">
        <v>2017</v>
      </c>
      <c r="H3" s="56">
        <v>2018</v>
      </c>
      <c r="I3" s="56">
        <v>2017</v>
      </c>
      <c r="J3" s="56">
        <v>2017</v>
      </c>
      <c r="K3" s="56">
        <v>2016</v>
      </c>
      <c r="L3" s="56">
        <v>2015</v>
      </c>
      <c r="M3" s="56">
        <v>2014</v>
      </c>
    </row>
    <row r="4" spans="2:13" s="59" customFormat="1" ht="15.75" x14ac:dyDescent="0.25">
      <c r="B4" s="56"/>
      <c r="C4" s="56"/>
      <c r="D4" s="56"/>
      <c r="E4" s="56"/>
      <c r="F4" s="56" t="s">
        <v>63</v>
      </c>
      <c r="G4" s="56" t="s">
        <v>63</v>
      </c>
      <c r="H4" s="56" t="s">
        <v>116</v>
      </c>
      <c r="I4" s="56" t="s">
        <v>116</v>
      </c>
      <c r="J4" s="56"/>
      <c r="K4" s="56"/>
      <c r="L4" s="56"/>
      <c r="M4" s="56"/>
    </row>
    <row r="5" spans="2:13" s="59" customFormat="1" ht="15.75" x14ac:dyDescent="0.25">
      <c r="B5" s="57" t="s">
        <v>1</v>
      </c>
      <c r="C5" s="58"/>
      <c r="D5" s="58"/>
      <c r="E5" s="58" t="s">
        <v>64</v>
      </c>
      <c r="F5" s="58"/>
      <c r="G5" s="58"/>
      <c r="H5" s="94"/>
      <c r="I5" s="94"/>
      <c r="J5" s="58"/>
      <c r="K5" s="58" t="s">
        <v>52</v>
      </c>
      <c r="L5" s="58" t="s">
        <v>52</v>
      </c>
      <c r="M5" s="58" t="s">
        <v>54</v>
      </c>
    </row>
    <row r="6" spans="2:13" ht="3.75" customHeight="1" x14ac:dyDescent="0.25">
      <c r="B6" s="19"/>
      <c r="C6" s="19"/>
      <c r="D6" s="19"/>
      <c r="E6" s="19"/>
      <c r="F6" s="19"/>
      <c r="G6" s="19"/>
      <c r="H6" s="19"/>
      <c r="I6" s="19"/>
      <c r="J6" s="19"/>
      <c r="K6" s="19"/>
      <c r="L6" s="19"/>
      <c r="M6" s="19"/>
    </row>
    <row r="7" spans="2:13" ht="15" customHeight="1" x14ac:dyDescent="0.25">
      <c r="B7" s="43" t="s">
        <v>2</v>
      </c>
      <c r="C7" s="43"/>
      <c r="D7" s="43"/>
      <c r="E7" s="43"/>
      <c r="F7" s="38">
        <v>154.71300000000002</v>
      </c>
      <c r="G7" s="39">
        <v>157.58100000000002</v>
      </c>
      <c r="H7" s="38">
        <v>463.392</v>
      </c>
      <c r="I7" s="92">
        <v>467.27800000000002</v>
      </c>
      <c r="J7" s="92">
        <v>633.32500000000005</v>
      </c>
      <c r="K7" s="39">
        <v>604.15300000000002</v>
      </c>
      <c r="L7" s="39">
        <v>501.18900000000002</v>
      </c>
      <c r="M7" s="92">
        <v>322</v>
      </c>
    </row>
    <row r="8" spans="2:13" ht="15" customHeight="1" x14ac:dyDescent="0.25">
      <c r="B8" s="44" t="s">
        <v>3</v>
      </c>
      <c r="C8" s="44"/>
      <c r="D8" s="44"/>
      <c r="E8" s="44"/>
      <c r="F8" s="31">
        <v>-136.203</v>
      </c>
      <c r="G8" s="33">
        <v>-140.20800000000003</v>
      </c>
      <c r="H8" s="87">
        <v>-423.16</v>
      </c>
      <c r="I8" s="89">
        <v>-427.65299999999996</v>
      </c>
      <c r="J8" s="33">
        <v>-572.09299999999996</v>
      </c>
      <c r="K8" s="33">
        <v>-566.29100000000005</v>
      </c>
      <c r="L8" s="33">
        <v>-425.37899999999996</v>
      </c>
      <c r="M8" s="89">
        <v>-279</v>
      </c>
    </row>
    <row r="9" spans="2:13" ht="15" customHeight="1" x14ac:dyDescent="0.25">
      <c r="B9" s="44" t="s">
        <v>4</v>
      </c>
      <c r="C9" s="44"/>
      <c r="D9" s="44"/>
      <c r="E9" s="44"/>
      <c r="F9" s="31">
        <v>0</v>
      </c>
      <c r="G9" s="33">
        <v>-2.1999999999999999E-2</v>
      </c>
      <c r="H9" s="87">
        <v>-2.5999999999999999E-2</v>
      </c>
      <c r="I9" s="89">
        <v>-2.1999999999999999E-2</v>
      </c>
      <c r="J9" s="33">
        <v>-9.6000000000000002E-2</v>
      </c>
      <c r="K9" s="33">
        <v>-0.23699999999999999</v>
      </c>
      <c r="L9" s="33">
        <v>0</v>
      </c>
      <c r="M9" s="89"/>
    </row>
    <row r="10" spans="2:13" ht="15" customHeight="1" x14ac:dyDescent="0.25">
      <c r="B10" s="44" t="s">
        <v>5</v>
      </c>
      <c r="C10" s="44"/>
      <c r="D10" s="44"/>
      <c r="E10" s="44"/>
      <c r="F10" s="31">
        <v>0</v>
      </c>
      <c r="G10" s="33">
        <v>0</v>
      </c>
      <c r="H10" s="87">
        <v>0</v>
      </c>
      <c r="I10" s="89">
        <v>0</v>
      </c>
      <c r="J10" s="33">
        <v>0</v>
      </c>
      <c r="K10" s="33">
        <v>0</v>
      </c>
      <c r="L10" s="33">
        <v>0</v>
      </c>
      <c r="M10" s="89"/>
    </row>
    <row r="11" spans="2:13" ht="15" customHeight="1" x14ac:dyDescent="0.25">
      <c r="B11" s="35" t="s">
        <v>6</v>
      </c>
      <c r="C11" s="35"/>
      <c r="D11" s="35"/>
      <c r="E11" s="35"/>
      <c r="F11" s="32">
        <v>0</v>
      </c>
      <c r="G11" s="34">
        <v>0</v>
      </c>
      <c r="H11" s="88">
        <v>0</v>
      </c>
      <c r="I11" s="90">
        <v>0</v>
      </c>
      <c r="J11" s="34">
        <v>0</v>
      </c>
      <c r="K11" s="34">
        <v>0</v>
      </c>
      <c r="L11" s="34">
        <v>0</v>
      </c>
      <c r="M11" s="90" t="s">
        <v>108</v>
      </c>
    </row>
    <row r="12" spans="2:13" ht="15" customHeight="1" x14ac:dyDescent="0.25">
      <c r="B12" s="43" t="s">
        <v>7</v>
      </c>
      <c r="C12" s="43"/>
      <c r="D12" s="43"/>
      <c r="E12" s="43"/>
      <c r="F12" s="40">
        <f t="shared" ref="F12:L12" si="0">SUM(F7:F11)</f>
        <v>18.510000000000019</v>
      </c>
      <c r="G12" s="39">
        <f t="shared" si="0"/>
        <v>17.350999999999992</v>
      </c>
      <c r="H12" s="40">
        <f t="shared" si="0"/>
        <v>40.205999999999968</v>
      </c>
      <c r="I12" s="92">
        <f t="shared" si="0"/>
        <v>39.603000000000058</v>
      </c>
      <c r="J12" s="39">
        <f t="shared" si="0"/>
        <v>61.136000000000088</v>
      </c>
      <c r="K12" s="39">
        <f t="shared" si="0"/>
        <v>37.624999999999964</v>
      </c>
      <c r="L12" s="39">
        <f t="shared" si="0"/>
        <v>75.810000000000059</v>
      </c>
      <c r="M12" s="92">
        <v>43</v>
      </c>
    </row>
    <row r="13" spans="2:13" ht="15" customHeight="1" x14ac:dyDescent="0.25">
      <c r="B13" s="35" t="s">
        <v>59</v>
      </c>
      <c r="C13" s="35"/>
      <c r="D13" s="35"/>
      <c r="E13" s="35"/>
      <c r="F13" s="32">
        <v>-0.39300000000000013</v>
      </c>
      <c r="G13" s="34">
        <v>-0.33899999999999997</v>
      </c>
      <c r="H13" s="88">
        <v>-1.0840000000000001</v>
      </c>
      <c r="I13" s="90">
        <v>-0.999</v>
      </c>
      <c r="J13" s="34">
        <v>-1.335</v>
      </c>
      <c r="K13" s="34">
        <v>-1.004</v>
      </c>
      <c r="L13" s="34">
        <v>-0.61299999999999999</v>
      </c>
      <c r="M13" s="90">
        <v>-0.47499999999999998</v>
      </c>
    </row>
    <row r="14" spans="2:13" ht="15" customHeight="1" x14ac:dyDescent="0.25">
      <c r="B14" s="43" t="s">
        <v>8</v>
      </c>
      <c r="C14" s="43"/>
      <c r="D14" s="43"/>
      <c r="E14" s="43"/>
      <c r="F14" s="40">
        <f t="shared" ref="F14:L14" si="1">SUM(F12:F13)</f>
        <v>18.117000000000019</v>
      </c>
      <c r="G14" s="39">
        <f t="shared" si="1"/>
        <v>17.011999999999993</v>
      </c>
      <c r="H14" s="40">
        <f t="shared" si="1"/>
        <v>39.121999999999964</v>
      </c>
      <c r="I14" s="92">
        <f t="shared" si="1"/>
        <v>38.604000000000056</v>
      </c>
      <c r="J14" s="39">
        <f t="shared" si="1"/>
        <v>59.801000000000087</v>
      </c>
      <c r="K14" s="39">
        <f t="shared" si="1"/>
        <v>36.620999999999967</v>
      </c>
      <c r="L14" s="39">
        <f t="shared" si="1"/>
        <v>75.19700000000006</v>
      </c>
      <c r="M14" s="92">
        <v>42</v>
      </c>
    </row>
    <row r="15" spans="2:13" ht="15" customHeight="1" x14ac:dyDescent="0.25">
      <c r="B15" s="44" t="s">
        <v>9</v>
      </c>
      <c r="C15" s="44"/>
      <c r="D15" s="44"/>
      <c r="E15" s="44"/>
      <c r="F15" s="31">
        <v>0</v>
      </c>
      <c r="G15" s="33">
        <v>-6.570999999999998</v>
      </c>
      <c r="H15" s="87">
        <v>0</v>
      </c>
      <c r="I15" s="89">
        <v>-19.713999999999999</v>
      </c>
      <c r="J15" s="33">
        <v>-26.286000000000001</v>
      </c>
      <c r="K15" s="33">
        <v>-19.713999999999999</v>
      </c>
      <c r="L15" s="33">
        <v>0</v>
      </c>
      <c r="M15" s="89"/>
    </row>
    <row r="16" spans="2:13" ht="15" customHeight="1" x14ac:dyDescent="0.25">
      <c r="B16" s="35" t="s">
        <v>10</v>
      </c>
      <c r="C16" s="35"/>
      <c r="D16" s="35"/>
      <c r="E16" s="35"/>
      <c r="F16" s="32">
        <v>0</v>
      </c>
      <c r="G16" s="34">
        <v>0</v>
      </c>
      <c r="H16" s="88">
        <v>0</v>
      </c>
      <c r="I16" s="90">
        <v>0</v>
      </c>
      <c r="J16" s="34">
        <v>0</v>
      </c>
      <c r="K16" s="34">
        <v>0</v>
      </c>
      <c r="L16" s="34">
        <v>0</v>
      </c>
      <c r="M16" s="90" t="s">
        <v>108</v>
      </c>
    </row>
    <row r="17" spans="2:13" ht="15" customHeight="1" x14ac:dyDescent="0.25">
      <c r="B17" s="43" t="s">
        <v>11</v>
      </c>
      <c r="C17" s="43"/>
      <c r="D17" s="43"/>
      <c r="E17" s="43"/>
      <c r="F17" s="40">
        <f t="shared" ref="F17:L17" si="2">SUM(F14:F16)</f>
        <v>18.117000000000019</v>
      </c>
      <c r="G17" s="39">
        <f t="shared" si="2"/>
        <v>10.440999999999995</v>
      </c>
      <c r="H17" s="40">
        <f t="shared" si="2"/>
        <v>39.121999999999964</v>
      </c>
      <c r="I17" s="92">
        <f t="shared" si="2"/>
        <v>18.890000000000057</v>
      </c>
      <c r="J17" s="39">
        <f t="shared" si="2"/>
        <v>33.515000000000086</v>
      </c>
      <c r="K17" s="39">
        <f t="shared" si="2"/>
        <v>16.906999999999968</v>
      </c>
      <c r="L17" s="39">
        <f t="shared" si="2"/>
        <v>75.19700000000006</v>
      </c>
      <c r="M17" s="92">
        <v>42</v>
      </c>
    </row>
    <row r="18" spans="2:13" ht="15" customHeight="1" x14ac:dyDescent="0.25">
      <c r="B18" s="44" t="s">
        <v>12</v>
      </c>
      <c r="C18" s="44"/>
      <c r="D18" s="44"/>
      <c r="E18" s="44"/>
      <c r="F18" s="31">
        <v>2.8999999999999998E-2</v>
      </c>
      <c r="G18" s="33">
        <v>4.3000000000000003E-2</v>
      </c>
      <c r="H18" s="87">
        <v>0.12</v>
      </c>
      <c r="I18" s="89">
        <v>5.2999999999999999E-2</v>
      </c>
      <c r="J18" s="33">
        <v>0.12</v>
      </c>
      <c r="K18" s="33">
        <v>0.17699999999999999</v>
      </c>
      <c r="L18" s="33">
        <v>1.109</v>
      </c>
      <c r="M18" s="89">
        <v>2</v>
      </c>
    </row>
    <row r="19" spans="2:13" ht="15" customHeight="1" x14ac:dyDescent="0.25">
      <c r="B19" s="35" t="s">
        <v>13</v>
      </c>
      <c r="C19" s="35"/>
      <c r="D19" s="35"/>
      <c r="E19" s="35"/>
      <c r="F19" s="32">
        <v>-0.1469999999999998</v>
      </c>
      <c r="G19" s="34">
        <v>-1.125</v>
      </c>
      <c r="H19" s="88">
        <v>-2.4249999999999998</v>
      </c>
      <c r="I19" s="90">
        <v>-3.798</v>
      </c>
      <c r="J19" s="34">
        <v>-5.2770000000000001</v>
      </c>
      <c r="K19" s="34">
        <v>-5.9340000000000002</v>
      </c>
      <c r="L19" s="34">
        <v>-4.9460000000000006</v>
      </c>
      <c r="M19" s="90">
        <v>-8.8999999999999996E-2</v>
      </c>
    </row>
    <row r="20" spans="2:13" ht="15" customHeight="1" x14ac:dyDescent="0.25">
      <c r="B20" s="43" t="s">
        <v>14</v>
      </c>
      <c r="C20" s="43"/>
      <c r="D20" s="43"/>
      <c r="E20" s="43"/>
      <c r="F20" s="40">
        <f t="shared" ref="F20:L20" si="3">SUM(F17:F19)</f>
        <v>17.99900000000002</v>
      </c>
      <c r="G20" s="39">
        <f t="shared" si="3"/>
        <v>9.3589999999999947</v>
      </c>
      <c r="H20" s="40">
        <f t="shared" si="3"/>
        <v>36.816999999999965</v>
      </c>
      <c r="I20" s="92">
        <f t="shared" si="3"/>
        <v>15.145000000000058</v>
      </c>
      <c r="J20" s="39">
        <f t="shared" si="3"/>
        <v>28.358000000000082</v>
      </c>
      <c r="K20" s="39">
        <f t="shared" si="3"/>
        <v>11.149999999999967</v>
      </c>
      <c r="L20" s="39">
        <f t="shared" si="3"/>
        <v>71.360000000000056</v>
      </c>
      <c r="M20" s="92">
        <v>45</v>
      </c>
    </row>
    <row r="21" spans="2:13" ht="15" customHeight="1" x14ac:dyDescent="0.25">
      <c r="B21" s="44" t="s">
        <v>15</v>
      </c>
      <c r="C21" s="44"/>
      <c r="D21" s="44"/>
      <c r="E21" s="44"/>
      <c r="F21" s="31">
        <v>-3.9630000000000005</v>
      </c>
      <c r="G21" s="33">
        <v>-1.9820000000000002</v>
      </c>
      <c r="H21" s="87">
        <v>-8.1289999999999996</v>
      </c>
      <c r="I21" s="89">
        <v>-3.2250000000000001</v>
      </c>
      <c r="J21" s="33">
        <v>-6.5890000000000022</v>
      </c>
      <c r="K21" s="33">
        <v>-3.7869999999999995</v>
      </c>
      <c r="L21" s="33">
        <v>-15.259</v>
      </c>
      <c r="M21" s="89">
        <v>-10</v>
      </c>
    </row>
    <row r="22" spans="2:13" ht="15" customHeight="1" x14ac:dyDescent="0.25">
      <c r="B22" s="35" t="s">
        <v>16</v>
      </c>
      <c r="C22" s="35"/>
      <c r="D22" s="35"/>
      <c r="E22" s="35"/>
      <c r="F22" s="32">
        <v>0</v>
      </c>
      <c r="G22" s="34">
        <v>0</v>
      </c>
      <c r="H22" s="88">
        <v>0</v>
      </c>
      <c r="I22" s="90">
        <v>0</v>
      </c>
      <c r="J22" s="34">
        <v>0</v>
      </c>
      <c r="K22" s="34">
        <v>0</v>
      </c>
      <c r="L22" s="34">
        <v>0</v>
      </c>
      <c r="M22" s="90" t="s">
        <v>108</v>
      </c>
    </row>
    <row r="23" spans="2:13" ht="15" customHeight="1" x14ac:dyDescent="0.25">
      <c r="B23" s="43" t="s">
        <v>73</v>
      </c>
      <c r="C23" s="43"/>
      <c r="D23" s="43"/>
      <c r="E23" s="43"/>
      <c r="F23" s="40">
        <f t="shared" ref="F23:L23" si="4">SUM(F20:F22)</f>
        <v>14.036000000000019</v>
      </c>
      <c r="G23" s="39">
        <f t="shared" si="4"/>
        <v>7.3769999999999945</v>
      </c>
      <c r="H23" s="40">
        <f t="shared" si="4"/>
        <v>28.687999999999967</v>
      </c>
      <c r="I23" s="92">
        <f t="shared" si="4"/>
        <v>11.920000000000059</v>
      </c>
      <c r="J23" s="39">
        <f t="shared" si="4"/>
        <v>21.76900000000008</v>
      </c>
      <c r="K23" s="39">
        <f t="shared" si="4"/>
        <v>7.3629999999999676</v>
      </c>
      <c r="L23" s="39">
        <f t="shared" si="4"/>
        <v>56.101000000000056</v>
      </c>
      <c r="M23" s="92">
        <v>34</v>
      </c>
    </row>
    <row r="24" spans="2:13" ht="15" customHeight="1" x14ac:dyDescent="0.25">
      <c r="B24" s="44" t="s">
        <v>83</v>
      </c>
      <c r="C24" s="44"/>
      <c r="D24" s="44"/>
      <c r="E24" s="44"/>
      <c r="F24" s="31">
        <v>13.998000000000005</v>
      </c>
      <c r="G24" s="33">
        <v>7.3769999999999971</v>
      </c>
      <c r="H24" s="87">
        <v>28.650000000000013</v>
      </c>
      <c r="I24" s="89">
        <v>11.920000000000016</v>
      </c>
      <c r="J24" s="33">
        <v>21.769000000000091</v>
      </c>
      <c r="K24" s="33">
        <v>7.3630000000000315</v>
      </c>
      <c r="L24" s="33">
        <v>56.101000000000056</v>
      </c>
      <c r="M24" s="89">
        <v>34</v>
      </c>
    </row>
    <row r="25" spans="2:13" ht="15" customHeight="1" x14ac:dyDescent="0.25">
      <c r="B25" s="44" t="s">
        <v>78</v>
      </c>
      <c r="C25" s="44"/>
      <c r="D25" s="44"/>
      <c r="E25" s="44"/>
      <c r="F25" s="31">
        <v>-3.7999999999999999E-2</v>
      </c>
      <c r="G25" s="33">
        <v>0</v>
      </c>
      <c r="H25" s="87">
        <v>-3.7999999999999999E-2</v>
      </c>
      <c r="I25" s="89">
        <v>0</v>
      </c>
      <c r="J25" s="33">
        <v>0</v>
      </c>
      <c r="K25" s="33">
        <v>0</v>
      </c>
      <c r="L25" s="33">
        <v>0</v>
      </c>
      <c r="M25" s="89"/>
    </row>
    <row r="26" spans="2:13" ht="15" customHeight="1" x14ac:dyDescent="0.25">
      <c r="B26" s="35"/>
      <c r="C26" s="35"/>
      <c r="D26" s="35"/>
      <c r="E26" s="35"/>
      <c r="F26" s="32"/>
      <c r="G26" s="34"/>
      <c r="H26" s="88"/>
      <c r="I26" s="90"/>
      <c r="J26" s="34"/>
      <c r="K26" s="34"/>
      <c r="L26" s="34"/>
      <c r="M26" s="90"/>
    </row>
    <row r="27" spans="2:13" ht="15" customHeight="1" x14ac:dyDescent="0.25">
      <c r="B27" s="44" t="s">
        <v>60</v>
      </c>
      <c r="C27" s="44"/>
      <c r="D27" s="44"/>
      <c r="E27" s="44"/>
      <c r="F27" s="31">
        <v>0</v>
      </c>
      <c r="G27" s="33">
        <v>0</v>
      </c>
      <c r="H27" s="87">
        <v>-0.84</v>
      </c>
      <c r="I27" s="89">
        <v>0</v>
      </c>
      <c r="J27" s="33">
        <v>0</v>
      </c>
      <c r="K27" s="33">
        <v>-21.79</v>
      </c>
      <c r="L27" s="33">
        <v>0</v>
      </c>
      <c r="M27" s="89"/>
    </row>
    <row r="28" spans="2:13" ht="15" customHeight="1" x14ac:dyDescent="0.25">
      <c r="B28" s="43" t="s">
        <v>106</v>
      </c>
      <c r="C28" s="43"/>
      <c r="D28" s="43"/>
      <c r="E28" s="43"/>
      <c r="F28" s="40">
        <f t="shared" ref="F28:L28" si="5">F14-F27</f>
        <v>18.117000000000019</v>
      </c>
      <c r="G28" s="39">
        <f t="shared" si="5"/>
        <v>17.011999999999993</v>
      </c>
      <c r="H28" s="40">
        <f t="shared" si="5"/>
        <v>39.961999999999968</v>
      </c>
      <c r="I28" s="92">
        <f t="shared" si="5"/>
        <v>38.604000000000056</v>
      </c>
      <c r="J28" s="39">
        <f t="shared" si="5"/>
        <v>59.801000000000087</v>
      </c>
      <c r="K28" s="39">
        <f t="shared" si="5"/>
        <v>58.410999999999966</v>
      </c>
      <c r="L28" s="39">
        <f t="shared" si="5"/>
        <v>75.19700000000006</v>
      </c>
      <c r="M28" s="92">
        <v>42</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3" ht="3" customHeight="1" x14ac:dyDescent="0.25">
      <c r="B33" s="20"/>
      <c r="C33" s="19"/>
      <c r="D33" s="19"/>
      <c r="E33" s="19"/>
      <c r="F33" s="23"/>
      <c r="G33" s="23"/>
      <c r="H33" s="23"/>
      <c r="I33" s="23"/>
      <c r="J33" s="23"/>
      <c r="K33" s="23"/>
      <c r="L33" s="23"/>
      <c r="M33" s="23"/>
    </row>
    <row r="34" spans="2:13" s="6" customFormat="1" ht="15" customHeight="1" x14ac:dyDescent="0.25">
      <c r="B34" s="44" t="s">
        <v>17</v>
      </c>
      <c r="C34" s="44"/>
      <c r="D34" s="44"/>
      <c r="E34" s="44"/>
      <c r="F34" s="30"/>
      <c r="G34" s="33"/>
      <c r="H34" s="30">
        <v>571.75400000000002</v>
      </c>
      <c r="I34" s="89">
        <v>544.29700000000003</v>
      </c>
      <c r="J34" s="33">
        <v>551.29700000000003</v>
      </c>
      <c r="K34" s="33">
        <v>544.29700000000003</v>
      </c>
      <c r="L34" s="33">
        <v>0</v>
      </c>
      <c r="M34" s="89"/>
    </row>
    <row r="35" spans="2:13" ht="15" customHeight="1" x14ac:dyDescent="0.25">
      <c r="B35" s="44" t="s">
        <v>18</v>
      </c>
      <c r="C35" s="44"/>
      <c r="D35" s="44"/>
      <c r="E35" s="44"/>
      <c r="F35" s="31"/>
      <c r="G35" s="33"/>
      <c r="H35" s="87">
        <v>12</v>
      </c>
      <c r="I35" s="89">
        <v>18.571999999999999</v>
      </c>
      <c r="J35" s="33">
        <v>12</v>
      </c>
      <c r="K35" s="33">
        <v>38.286000000000001</v>
      </c>
      <c r="L35" s="33">
        <v>0</v>
      </c>
      <c r="M35" s="89"/>
    </row>
    <row r="36" spans="2:13" ht="15" customHeight="1" x14ac:dyDescent="0.25">
      <c r="B36" s="44" t="s">
        <v>77</v>
      </c>
      <c r="C36" s="44"/>
      <c r="D36" s="44"/>
      <c r="E36" s="44"/>
      <c r="F36" s="31"/>
      <c r="G36" s="33"/>
      <c r="H36" s="87">
        <v>2.3359999999999999</v>
      </c>
      <c r="I36" s="89">
        <v>2.31</v>
      </c>
      <c r="J36" s="33">
        <v>2.3090000000000002</v>
      </c>
      <c r="K36" s="33">
        <v>2.7600000000000002</v>
      </c>
      <c r="L36" s="33">
        <v>0</v>
      </c>
      <c r="M36" s="89">
        <v>1</v>
      </c>
    </row>
    <row r="37" spans="2:13" ht="15" customHeight="1" x14ac:dyDescent="0.25">
      <c r="B37" s="44" t="s">
        <v>19</v>
      </c>
      <c r="C37" s="44"/>
      <c r="D37" s="44"/>
      <c r="E37" s="44"/>
      <c r="F37" s="30"/>
      <c r="G37" s="33"/>
      <c r="H37" s="30">
        <v>1</v>
      </c>
      <c r="I37" s="89">
        <v>1</v>
      </c>
      <c r="J37" s="33">
        <v>1</v>
      </c>
      <c r="K37" s="33">
        <v>1</v>
      </c>
      <c r="L37" s="33">
        <v>0</v>
      </c>
      <c r="M37" s="89"/>
    </row>
    <row r="38" spans="2:13" ht="15" customHeight="1" x14ac:dyDescent="0.25">
      <c r="B38" s="35" t="s">
        <v>20</v>
      </c>
      <c r="C38" s="35"/>
      <c r="D38" s="35"/>
      <c r="E38" s="35"/>
      <c r="F38" s="32"/>
      <c r="G38" s="34"/>
      <c r="H38" s="88">
        <v>1.6459999999999999</v>
      </c>
      <c r="I38" s="90">
        <v>1.6910000000000001</v>
      </c>
      <c r="J38" s="34">
        <v>1.7070000000000001</v>
      </c>
      <c r="K38" s="34">
        <v>1.885</v>
      </c>
      <c r="L38" s="34">
        <v>0</v>
      </c>
      <c r="M38" s="90">
        <v>2</v>
      </c>
    </row>
    <row r="39" spans="2:13" ht="15" customHeight="1" x14ac:dyDescent="0.25">
      <c r="B39" s="43" t="s">
        <v>21</v>
      </c>
      <c r="C39" s="43"/>
      <c r="D39" s="43"/>
      <c r="E39" s="43"/>
      <c r="F39" s="40"/>
      <c r="G39" s="39"/>
      <c r="H39" s="40">
        <f>SUM(H34:H38)</f>
        <v>588.73599999999999</v>
      </c>
      <c r="I39" s="92">
        <f>SUM(I34:I38)</f>
        <v>567.87</v>
      </c>
      <c r="J39" s="39">
        <f>SUM(J34:J38)</f>
        <v>568.31299999999999</v>
      </c>
      <c r="K39" s="39">
        <f>SUM(K34:K38)</f>
        <v>588.22800000000007</v>
      </c>
      <c r="L39" s="39">
        <f>SUM(L34:L38)</f>
        <v>0</v>
      </c>
      <c r="M39" s="92">
        <v>3</v>
      </c>
    </row>
    <row r="40" spans="2:13" ht="15" customHeight="1" x14ac:dyDescent="0.25">
      <c r="B40" s="44" t="s">
        <v>22</v>
      </c>
      <c r="C40" s="44"/>
      <c r="D40" s="44"/>
      <c r="E40" s="44"/>
      <c r="F40" s="30"/>
      <c r="G40" s="33"/>
      <c r="H40" s="30">
        <v>0</v>
      </c>
      <c r="I40" s="89">
        <v>0</v>
      </c>
      <c r="J40" s="33">
        <v>0</v>
      </c>
      <c r="K40" s="33">
        <v>0</v>
      </c>
      <c r="L40" s="33">
        <v>0</v>
      </c>
      <c r="M40" s="89"/>
    </row>
    <row r="41" spans="2:13" ht="15" customHeight="1" x14ac:dyDescent="0.25">
      <c r="B41" s="44" t="s">
        <v>23</v>
      </c>
      <c r="C41" s="44"/>
      <c r="D41" s="44"/>
      <c r="E41" s="44"/>
      <c r="F41" s="31"/>
      <c r="G41" s="33"/>
      <c r="H41" s="87">
        <v>0.03</v>
      </c>
      <c r="I41" s="89">
        <v>0.03</v>
      </c>
      <c r="J41" s="33">
        <v>0.03</v>
      </c>
      <c r="K41" s="33">
        <v>0</v>
      </c>
      <c r="L41" s="33">
        <v>0</v>
      </c>
      <c r="M41" s="89"/>
    </row>
    <row r="42" spans="2:13" ht="15" customHeight="1" x14ac:dyDescent="0.25">
      <c r="B42" s="44" t="s">
        <v>24</v>
      </c>
      <c r="C42" s="44"/>
      <c r="D42" s="44"/>
      <c r="E42" s="44"/>
      <c r="F42" s="31"/>
      <c r="G42" s="33"/>
      <c r="H42" s="87">
        <v>152.81099999999998</v>
      </c>
      <c r="I42" s="89">
        <v>169.61399999999998</v>
      </c>
      <c r="J42" s="33">
        <v>126.18600000000001</v>
      </c>
      <c r="K42" s="33">
        <v>182.17500000000001</v>
      </c>
      <c r="L42" s="33">
        <v>0</v>
      </c>
      <c r="M42" s="89">
        <v>67</v>
      </c>
    </row>
    <row r="43" spans="2:13" ht="15" customHeight="1" x14ac:dyDescent="0.25">
      <c r="B43" s="44" t="s">
        <v>25</v>
      </c>
      <c r="C43" s="44"/>
      <c r="D43" s="44"/>
      <c r="E43" s="44"/>
      <c r="F43" s="30"/>
      <c r="G43" s="33"/>
      <c r="H43" s="30">
        <v>87.852999999999994</v>
      </c>
      <c r="I43" s="89">
        <v>87.140999999999991</v>
      </c>
      <c r="J43" s="33">
        <v>118.059</v>
      </c>
      <c r="K43" s="33">
        <v>54.274000000000001</v>
      </c>
      <c r="L43" s="33">
        <v>0</v>
      </c>
      <c r="M43" s="89">
        <v>53</v>
      </c>
    </row>
    <row r="44" spans="2:13" ht="15" customHeight="1" x14ac:dyDescent="0.25">
      <c r="B44" s="35" t="s">
        <v>26</v>
      </c>
      <c r="C44" s="35"/>
      <c r="D44" s="35"/>
      <c r="E44" s="35"/>
      <c r="F44" s="32"/>
      <c r="G44" s="34"/>
      <c r="H44" s="88">
        <v>0</v>
      </c>
      <c r="I44" s="90">
        <v>0</v>
      </c>
      <c r="J44" s="34">
        <v>0</v>
      </c>
      <c r="K44" s="34">
        <v>0</v>
      </c>
      <c r="L44" s="34">
        <v>0</v>
      </c>
      <c r="M44" s="90" t="s">
        <v>108</v>
      </c>
    </row>
    <row r="45" spans="2:13" ht="15" customHeight="1" x14ac:dyDescent="0.25">
      <c r="B45" s="36" t="s">
        <v>27</v>
      </c>
      <c r="C45" s="36"/>
      <c r="D45" s="36"/>
      <c r="E45" s="36"/>
      <c r="F45" s="41"/>
      <c r="G45" s="37"/>
      <c r="H45" s="93">
        <f>SUM(H40:H44)</f>
        <v>240.69399999999996</v>
      </c>
      <c r="I45" s="91">
        <f>SUM(I40:I44)</f>
        <v>256.78499999999997</v>
      </c>
      <c r="J45" s="37">
        <f>SUM(J40:J44)</f>
        <v>244.27500000000001</v>
      </c>
      <c r="K45" s="37">
        <f>SUM(K40:K44)</f>
        <v>236.44900000000001</v>
      </c>
      <c r="L45" s="37">
        <f>SUM(L40:L44)</f>
        <v>0</v>
      </c>
      <c r="M45" s="91">
        <v>120</v>
      </c>
    </row>
    <row r="46" spans="2:13" ht="15" customHeight="1" x14ac:dyDescent="0.25">
      <c r="B46" s="43" t="s">
        <v>71</v>
      </c>
      <c r="C46" s="43"/>
      <c r="D46" s="43"/>
      <c r="E46" s="43"/>
      <c r="F46" s="38"/>
      <c r="G46" s="39"/>
      <c r="H46" s="38">
        <f>H39+H45</f>
        <v>829.43</v>
      </c>
      <c r="I46" s="92">
        <f>I39+I45</f>
        <v>824.65499999999997</v>
      </c>
      <c r="J46" s="39">
        <f>J39+J45</f>
        <v>812.58799999999997</v>
      </c>
      <c r="K46" s="39">
        <f>K39+K45</f>
        <v>824.67700000000013</v>
      </c>
      <c r="L46" s="39">
        <f>L39+L45</f>
        <v>0</v>
      </c>
      <c r="M46" s="92">
        <v>123</v>
      </c>
    </row>
    <row r="47" spans="2:13" ht="15" customHeight="1" x14ac:dyDescent="0.25">
      <c r="B47" s="44" t="s">
        <v>84</v>
      </c>
      <c r="C47" s="44"/>
      <c r="D47" s="44"/>
      <c r="E47" s="44"/>
      <c r="F47" s="31"/>
      <c r="G47" s="33"/>
      <c r="H47" s="87">
        <v>443.50799999999998</v>
      </c>
      <c r="I47" s="89">
        <v>409.86200000000002</v>
      </c>
      <c r="J47" s="33">
        <v>415.67100000000016</v>
      </c>
      <c r="K47" s="89">
        <v>398.017</v>
      </c>
      <c r="L47" s="33"/>
      <c r="M47" s="89">
        <v>33</v>
      </c>
    </row>
    <row r="48" spans="2:13" ht="15" customHeight="1" x14ac:dyDescent="0.25">
      <c r="B48" s="44" t="s">
        <v>79</v>
      </c>
      <c r="C48" s="44"/>
      <c r="D48" s="44"/>
      <c r="E48" s="44"/>
      <c r="F48" s="31"/>
      <c r="G48" s="33"/>
      <c r="H48" s="87">
        <v>6.6040000000000001</v>
      </c>
      <c r="I48" s="96">
        <v>-0.03</v>
      </c>
      <c r="J48" s="33"/>
      <c r="K48" s="33">
        <v>0</v>
      </c>
      <c r="L48" s="33">
        <v>0</v>
      </c>
      <c r="M48" s="89"/>
    </row>
    <row r="49" spans="2:13" ht="15" customHeight="1" x14ac:dyDescent="0.25">
      <c r="B49" s="44" t="s">
        <v>28</v>
      </c>
      <c r="C49" s="44"/>
      <c r="D49" s="44"/>
      <c r="E49" s="44"/>
      <c r="F49" s="30"/>
      <c r="G49" s="33"/>
      <c r="H49" s="30">
        <v>0</v>
      </c>
      <c r="I49" s="89">
        <v>0</v>
      </c>
      <c r="J49" s="33">
        <v>0</v>
      </c>
      <c r="K49" s="33">
        <v>0</v>
      </c>
      <c r="L49" s="33">
        <v>0</v>
      </c>
      <c r="M49" s="89"/>
    </row>
    <row r="50" spans="2:13" ht="15" customHeight="1" x14ac:dyDescent="0.25">
      <c r="B50" s="44" t="s">
        <v>29</v>
      </c>
      <c r="C50" s="44"/>
      <c r="D50" s="44"/>
      <c r="E50" s="44"/>
      <c r="F50" s="31"/>
      <c r="G50" s="33"/>
      <c r="H50" s="87">
        <v>32.707999999999998</v>
      </c>
      <c r="I50" s="89">
        <v>45.077999999999996</v>
      </c>
      <c r="J50" s="33">
        <v>31.23</v>
      </c>
      <c r="K50" s="33">
        <v>44.432000000000002</v>
      </c>
      <c r="L50" s="33">
        <v>0</v>
      </c>
      <c r="M50" s="89">
        <v>22</v>
      </c>
    </row>
    <row r="51" spans="2:13" ht="15" customHeight="1" x14ac:dyDescent="0.25">
      <c r="B51" s="44" t="s">
        <v>30</v>
      </c>
      <c r="C51" s="44"/>
      <c r="D51" s="44"/>
      <c r="E51" s="44"/>
      <c r="F51" s="31"/>
      <c r="G51" s="33"/>
      <c r="H51" s="87">
        <v>184.94299999999998</v>
      </c>
      <c r="I51" s="89">
        <v>200.624</v>
      </c>
      <c r="J51" s="33">
        <v>191.43700000000001</v>
      </c>
      <c r="K51" s="33">
        <v>208.471</v>
      </c>
      <c r="L51" s="33">
        <v>0</v>
      </c>
      <c r="M51" s="89"/>
    </row>
    <row r="52" spans="2:13" ht="15" customHeight="1" x14ac:dyDescent="0.25">
      <c r="B52" s="44" t="s">
        <v>31</v>
      </c>
      <c r="C52" s="44"/>
      <c r="D52" s="44"/>
      <c r="E52" s="44"/>
      <c r="F52" s="30"/>
      <c r="G52" s="33"/>
      <c r="H52" s="30">
        <v>161.667</v>
      </c>
      <c r="I52" s="89">
        <v>169.12099999999998</v>
      </c>
      <c r="J52" s="33">
        <v>174.27999999999997</v>
      </c>
      <c r="K52" s="33">
        <v>173.75700000000001</v>
      </c>
      <c r="L52" s="33">
        <v>0</v>
      </c>
      <c r="M52" s="89">
        <v>68</v>
      </c>
    </row>
    <row r="53" spans="2:13" ht="15" customHeight="1" x14ac:dyDescent="0.25">
      <c r="B53" s="35" t="s">
        <v>82</v>
      </c>
      <c r="C53" s="35"/>
      <c r="D53" s="35"/>
      <c r="E53" s="35"/>
      <c r="F53" s="32"/>
      <c r="G53" s="34"/>
      <c r="H53" s="88">
        <v>0</v>
      </c>
      <c r="I53" s="90">
        <v>0</v>
      </c>
      <c r="J53" s="34">
        <v>0</v>
      </c>
      <c r="K53" s="34">
        <v>0</v>
      </c>
      <c r="L53" s="34">
        <v>0</v>
      </c>
      <c r="M53" s="90" t="s">
        <v>108</v>
      </c>
    </row>
    <row r="54" spans="2:13" ht="15" customHeight="1" x14ac:dyDescent="0.25">
      <c r="B54" s="43" t="s">
        <v>72</v>
      </c>
      <c r="C54" s="43"/>
      <c r="D54" s="43"/>
      <c r="E54" s="43"/>
      <c r="F54" s="40"/>
      <c r="G54" s="39"/>
      <c r="H54" s="40">
        <f>SUM(H47:H53)</f>
        <v>829.43</v>
      </c>
      <c r="I54" s="92">
        <f>SUM(I47:I53)</f>
        <v>824.65499999999997</v>
      </c>
      <c r="J54" s="39">
        <f>SUM(J47:J53)</f>
        <v>812.61800000000017</v>
      </c>
      <c r="K54" s="39">
        <f>SUM(K47:K53)</f>
        <v>824.67700000000013</v>
      </c>
      <c r="L54" s="39">
        <f>SUM(L47:L53)</f>
        <v>0</v>
      </c>
      <c r="M54" s="92">
        <v>123</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7">F$3</f>
        <v>2018</v>
      </c>
      <c r="G56" s="56">
        <f t="shared" si="7"/>
        <v>2017</v>
      </c>
      <c r="H56" s="56">
        <f t="shared" si="7"/>
        <v>2018</v>
      </c>
      <c r="I56" s="56">
        <f t="shared" si="7"/>
        <v>2017</v>
      </c>
      <c r="J56" s="56">
        <f t="shared" si="7"/>
        <v>2017</v>
      </c>
      <c r="K56" s="56">
        <f t="shared" si="7"/>
        <v>2016</v>
      </c>
      <c r="L56" s="56">
        <f t="shared" si="7"/>
        <v>2015</v>
      </c>
      <c r="M56" s="56">
        <f t="shared" si="7"/>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90</v>
      </c>
      <c r="G58" s="94" t="s">
        <v>90</v>
      </c>
      <c r="H58" s="94" t="s">
        <v>90</v>
      </c>
      <c r="I58" s="94" t="s">
        <v>90</v>
      </c>
      <c r="J58" s="94" t="s">
        <v>90</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19.406000000000006</v>
      </c>
      <c r="G60" s="96">
        <v>24.786000000000012</v>
      </c>
      <c r="H60" s="87">
        <v>18.846999999999959</v>
      </c>
      <c r="I60" s="96">
        <v>46.247999999999976</v>
      </c>
      <c r="J60" s="33">
        <v>68.025000000000119</v>
      </c>
      <c r="K60" s="33"/>
      <c r="L60" s="33"/>
      <c r="M60" s="33"/>
    </row>
    <row r="61" spans="2:13" ht="15" customHeight="1" x14ac:dyDescent="0.25">
      <c r="B61" s="35" t="s">
        <v>33</v>
      </c>
      <c r="C61" s="35"/>
      <c r="D61" s="35"/>
      <c r="E61" s="35"/>
      <c r="F61" s="32">
        <v>-3.9719999999999964</v>
      </c>
      <c r="G61" s="79">
        <v>-0.83900000000000219</v>
      </c>
      <c r="H61" s="88">
        <v>-23.696999999999999</v>
      </c>
      <c r="I61" s="79">
        <v>-0.55500000000000149</v>
      </c>
      <c r="J61" s="34">
        <v>27.107999999999997</v>
      </c>
      <c r="K61" s="34"/>
      <c r="L61" s="34"/>
      <c r="M61" s="34"/>
    </row>
    <row r="62" spans="2:13" ht="15" customHeight="1" x14ac:dyDescent="0.25">
      <c r="B62" s="50" t="s">
        <v>34</v>
      </c>
      <c r="C62" s="50"/>
      <c r="D62" s="50"/>
      <c r="E62" s="50"/>
      <c r="F62" s="38">
        <f>SUM(F60:F61)</f>
        <v>15.43400000000001</v>
      </c>
      <c r="G62" s="97">
        <f>SUM(G60:G61)</f>
        <v>23.94700000000001</v>
      </c>
      <c r="H62" s="38">
        <f>SUM(H60:H61)</f>
        <v>-4.8500000000000405</v>
      </c>
      <c r="I62" s="97">
        <f>SUM(I60:I61)</f>
        <v>45.692999999999977</v>
      </c>
      <c r="J62" s="39">
        <f>SUM(J60:J61)</f>
        <v>95.133000000000123</v>
      </c>
      <c r="K62" s="39" t="s">
        <v>53</v>
      </c>
      <c r="L62" s="39" t="s">
        <v>53</v>
      </c>
      <c r="M62" s="39"/>
    </row>
    <row r="63" spans="2:13" ht="15" customHeight="1" x14ac:dyDescent="0.25">
      <c r="B63" s="49" t="s">
        <v>75</v>
      </c>
      <c r="C63" s="49"/>
      <c r="D63" s="49"/>
      <c r="E63" s="49"/>
      <c r="F63" s="31">
        <v>2.8999999999999967E-2</v>
      </c>
      <c r="G63" s="96">
        <v>0.10900000000000007</v>
      </c>
      <c r="H63" s="87">
        <v>-0.81300000000000006</v>
      </c>
      <c r="I63" s="96">
        <v>-0.28799999999999992</v>
      </c>
      <c r="J63" s="33">
        <v>-0.68300000000000005</v>
      </c>
      <c r="K63" s="33"/>
      <c r="L63" s="33"/>
      <c r="M63" s="33"/>
    </row>
    <row r="64" spans="2:13" ht="15" customHeight="1" x14ac:dyDescent="0.25">
      <c r="B64" s="35" t="s">
        <v>76</v>
      </c>
      <c r="C64" s="35"/>
      <c r="D64" s="35"/>
      <c r="E64" s="35"/>
      <c r="F64" s="32">
        <v>0.11399999999999999</v>
      </c>
      <c r="G64" s="79">
        <v>0</v>
      </c>
      <c r="H64" s="88">
        <v>7.8E-2</v>
      </c>
      <c r="I64" s="79">
        <v>0</v>
      </c>
      <c r="J64" s="34">
        <v>0</v>
      </c>
      <c r="K64" s="34"/>
      <c r="L64" s="34"/>
      <c r="M64" s="34"/>
    </row>
    <row r="65" spans="2:14" ht="15" customHeight="1" x14ac:dyDescent="0.25">
      <c r="B65" s="50" t="s">
        <v>80</v>
      </c>
      <c r="C65" s="50"/>
      <c r="D65" s="50"/>
      <c r="E65" s="50"/>
      <c r="F65" s="38">
        <f>SUM(F62:F64)</f>
        <v>15.577000000000011</v>
      </c>
      <c r="G65" s="97">
        <f>SUM(G62:G64)</f>
        <v>24.056000000000012</v>
      </c>
      <c r="H65" s="38">
        <f>SUM(H62:H64)</f>
        <v>-5.5850000000000399</v>
      </c>
      <c r="I65" s="97">
        <f>SUM(I62:I64)</f>
        <v>45.40499999999998</v>
      </c>
      <c r="J65" s="39">
        <f>SUM(J62:J64)</f>
        <v>94.450000000000117</v>
      </c>
      <c r="K65" s="39" t="s">
        <v>53</v>
      </c>
      <c r="L65" s="39" t="s">
        <v>53</v>
      </c>
      <c r="M65" s="39"/>
    </row>
    <row r="66" spans="2:14" ht="15" customHeight="1" x14ac:dyDescent="0.25">
      <c r="B66" s="35" t="s">
        <v>35</v>
      </c>
      <c r="C66" s="35"/>
      <c r="D66" s="35"/>
      <c r="E66" s="35"/>
      <c r="F66" s="32">
        <v>4.769000000000001</v>
      </c>
      <c r="G66" s="79">
        <v>0</v>
      </c>
      <c r="H66" s="88">
        <v>-20.009</v>
      </c>
      <c r="I66" s="79">
        <v>-30</v>
      </c>
      <c r="J66" s="34">
        <v>-37.5</v>
      </c>
      <c r="K66" s="34"/>
      <c r="L66" s="34"/>
      <c r="M66" s="34"/>
    </row>
    <row r="67" spans="2:14" ht="15" customHeight="1" x14ac:dyDescent="0.25">
      <c r="B67" s="50" t="s">
        <v>36</v>
      </c>
      <c r="C67" s="50"/>
      <c r="D67" s="50"/>
      <c r="E67" s="50"/>
      <c r="F67" s="40">
        <f>SUM(F65:F66)</f>
        <v>20.346000000000011</v>
      </c>
      <c r="G67" s="97">
        <f>SUM(G65:G66)</f>
        <v>24.056000000000012</v>
      </c>
      <c r="H67" s="40">
        <f>SUM(H65:H66)</f>
        <v>-25.59400000000004</v>
      </c>
      <c r="I67" s="97">
        <f>SUM(I65:I66)</f>
        <v>15.40499999999998</v>
      </c>
      <c r="J67" s="39">
        <f>SUM(J65:J66)</f>
        <v>56.950000000000117</v>
      </c>
      <c r="K67" s="39" t="s">
        <v>53</v>
      </c>
      <c r="L67" s="39" t="s">
        <v>53</v>
      </c>
      <c r="M67" s="39"/>
    </row>
    <row r="68" spans="2:14" ht="15" customHeight="1" x14ac:dyDescent="0.25">
      <c r="B68" s="49" t="s">
        <v>37</v>
      </c>
      <c r="C68" s="49"/>
      <c r="D68" s="49"/>
      <c r="E68" s="49"/>
      <c r="F68" s="30">
        <v>-0.59399999999999942</v>
      </c>
      <c r="G68" s="96">
        <v>0</v>
      </c>
      <c r="H68" s="30">
        <v>-9.1669999999999998</v>
      </c>
      <c r="I68" s="96">
        <v>-9.1669999999999998</v>
      </c>
      <c r="J68" s="33">
        <v>-18.332000000000001</v>
      </c>
      <c r="K68" s="33"/>
      <c r="L68" s="33"/>
      <c r="M68" s="33"/>
    </row>
    <row r="69" spans="2:14" ht="15" customHeight="1" x14ac:dyDescent="0.25">
      <c r="B69" s="49" t="s">
        <v>38</v>
      </c>
      <c r="C69" s="49"/>
      <c r="D69" s="49"/>
      <c r="E69" s="49"/>
      <c r="F69" s="31">
        <v>0</v>
      </c>
      <c r="G69" s="96">
        <v>0</v>
      </c>
      <c r="H69" s="87">
        <v>6.827</v>
      </c>
      <c r="I69" s="96">
        <v>30.655999999999999</v>
      </c>
      <c r="J69" s="33">
        <v>30.655999999999999</v>
      </c>
      <c r="K69" s="33"/>
      <c r="L69" s="33"/>
      <c r="M69" s="33"/>
    </row>
    <row r="70" spans="2:14" ht="15" customHeight="1" x14ac:dyDescent="0.25">
      <c r="B70" s="49" t="s">
        <v>39</v>
      </c>
      <c r="C70" s="49"/>
      <c r="D70" s="49"/>
      <c r="E70" s="49"/>
      <c r="F70" s="31">
        <v>0</v>
      </c>
      <c r="G70" s="96">
        <v>-7.0000000000000007E-2</v>
      </c>
      <c r="H70" s="87">
        <v>0</v>
      </c>
      <c r="I70" s="96">
        <v>-0.1</v>
      </c>
      <c r="J70" s="33">
        <v>-0.1</v>
      </c>
      <c r="K70" s="33"/>
      <c r="L70" s="33"/>
      <c r="M70" s="33"/>
    </row>
    <row r="71" spans="2:14" ht="15" customHeight="1" x14ac:dyDescent="0.25">
      <c r="B71" s="35" t="s">
        <v>40</v>
      </c>
      <c r="C71" s="35"/>
      <c r="D71" s="35"/>
      <c r="E71" s="35"/>
      <c r="F71" s="32">
        <v>-2.5999999999999801E-2</v>
      </c>
      <c r="G71" s="79">
        <v>-1.056</v>
      </c>
      <c r="H71" s="88">
        <v>-2.2189999999999999</v>
      </c>
      <c r="I71" s="79">
        <v>-3.927</v>
      </c>
      <c r="J71" s="34">
        <v>-5.3890000000000002</v>
      </c>
      <c r="K71" s="34"/>
      <c r="L71" s="34"/>
      <c r="M71" s="34"/>
    </row>
    <row r="72" spans="2:14" ht="15" customHeight="1" x14ac:dyDescent="0.25">
      <c r="B72" s="36" t="s">
        <v>41</v>
      </c>
      <c r="C72" s="36"/>
      <c r="D72" s="36"/>
      <c r="E72" s="36"/>
      <c r="F72" s="41">
        <f>SUM(F68:F71)</f>
        <v>-0.61999999999999922</v>
      </c>
      <c r="G72" s="98">
        <f>SUM(G68:G71)</f>
        <v>-1.1260000000000001</v>
      </c>
      <c r="H72" s="93">
        <f>SUM(H68:H71)</f>
        <v>-4.5589999999999993</v>
      </c>
      <c r="I72" s="98">
        <f>SUM(I68:I71)</f>
        <v>17.461999999999996</v>
      </c>
      <c r="J72" s="37">
        <f>SUM(J68:J71)</f>
        <v>6.8349999999999982</v>
      </c>
      <c r="K72" s="37" t="s">
        <v>53</v>
      </c>
      <c r="L72" s="37" t="s">
        <v>53</v>
      </c>
      <c r="M72" s="37"/>
    </row>
    <row r="73" spans="2:14" ht="15" customHeight="1" x14ac:dyDescent="0.25">
      <c r="B73" s="50" t="s">
        <v>42</v>
      </c>
      <c r="C73" s="50"/>
      <c r="D73" s="50"/>
      <c r="E73" s="50"/>
      <c r="F73" s="40">
        <f>SUM(F72+F67)</f>
        <v>19.726000000000013</v>
      </c>
      <c r="G73" s="97">
        <f>SUM(G72+G67)</f>
        <v>22.93000000000001</v>
      </c>
      <c r="H73" s="40">
        <f>SUM(H72+H67)</f>
        <v>-30.153000000000041</v>
      </c>
      <c r="I73" s="97">
        <f>SUM(I72+I67)</f>
        <v>32.866999999999976</v>
      </c>
      <c r="J73" s="39">
        <f>SUM(J72+J67)</f>
        <v>63.785000000000117</v>
      </c>
      <c r="K73" s="39" t="s">
        <v>53</v>
      </c>
      <c r="L73" s="39" t="s">
        <v>53</v>
      </c>
      <c r="M73" s="39"/>
    </row>
    <row r="74" spans="2:14" ht="15" customHeight="1" x14ac:dyDescent="0.25">
      <c r="B74" s="35" t="s">
        <v>67</v>
      </c>
      <c r="C74" s="35"/>
      <c r="D74" s="35"/>
      <c r="E74" s="35"/>
      <c r="F74" s="32">
        <v>0</v>
      </c>
      <c r="G74" s="79">
        <v>0</v>
      </c>
      <c r="H74" s="88">
        <v>0</v>
      </c>
      <c r="I74" s="79">
        <v>0</v>
      </c>
      <c r="J74" s="34">
        <v>0</v>
      </c>
      <c r="K74" s="34"/>
      <c r="L74" s="34"/>
      <c r="M74" s="34"/>
      <c r="N74" s="13"/>
    </row>
    <row r="75" spans="2:14" ht="15" customHeight="1" x14ac:dyDescent="0.25">
      <c r="B75" s="50" t="s">
        <v>68</v>
      </c>
      <c r="C75" s="50"/>
      <c r="D75" s="50"/>
      <c r="E75" s="50"/>
      <c r="F75" s="40">
        <f>SUM(F73:F74)</f>
        <v>19.726000000000013</v>
      </c>
      <c r="G75" s="97">
        <f>SUM(G73:G74)</f>
        <v>22.93000000000001</v>
      </c>
      <c r="H75" s="40">
        <f>SUM(H73:H74)</f>
        <v>-30.153000000000041</v>
      </c>
      <c r="I75" s="97">
        <f>SUM(I73:I74)</f>
        <v>32.866999999999976</v>
      </c>
      <c r="J75" s="39">
        <f>SUM(J73:J74)</f>
        <v>63.785000000000117</v>
      </c>
      <c r="K75" s="39" t="s">
        <v>53</v>
      </c>
      <c r="L75" s="39" t="s">
        <v>53</v>
      </c>
      <c r="M75" s="39"/>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8">F$3</f>
        <v>2018</v>
      </c>
      <c r="G77" s="56">
        <f t="shared" si="8"/>
        <v>2017</v>
      </c>
      <c r="H77" s="56">
        <f t="shared" si="8"/>
        <v>2018</v>
      </c>
      <c r="I77" s="56">
        <f t="shared" si="8"/>
        <v>2017</v>
      </c>
      <c r="J77" s="56">
        <f t="shared" si="8"/>
        <v>2017</v>
      </c>
      <c r="K77" s="56">
        <f t="shared" si="8"/>
        <v>2016</v>
      </c>
      <c r="L77" s="56">
        <f t="shared" si="8"/>
        <v>2015</v>
      </c>
      <c r="M77" s="56">
        <f t="shared" si="8"/>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3" s="68" customFormat="1" ht="15" customHeight="1" x14ac:dyDescent="0.25">
      <c r="B81" s="65" t="s">
        <v>43</v>
      </c>
      <c r="C81" s="65"/>
      <c r="D81" s="65"/>
      <c r="E81" s="65"/>
      <c r="F81" s="66">
        <v>11.710069612766876</v>
      </c>
      <c r="G81" s="95">
        <v>10.795717757851525</v>
      </c>
      <c r="H81" s="66">
        <v>8.442528140321798</v>
      </c>
      <c r="I81" s="95">
        <v>8.2614631974969868</v>
      </c>
      <c r="J81" s="67">
        <v>9.4423873998342174</v>
      </c>
      <c r="K81" s="67">
        <v>6.0615440128576861</v>
      </c>
      <c r="L81" s="67">
        <v>15.003721151102683</v>
      </c>
      <c r="M81" s="95">
        <v>13.2</v>
      </c>
    </row>
    <row r="82" spans="2:13" s="68" customFormat="1" ht="15" customHeight="1" x14ac:dyDescent="0.25">
      <c r="B82" s="65" t="s">
        <v>105</v>
      </c>
      <c r="C82" s="65"/>
      <c r="D82" s="65"/>
      <c r="E82" s="65"/>
      <c r="F82" s="66">
        <v>11.710069612766876</v>
      </c>
      <c r="G82" s="95">
        <v>10.795717757851525</v>
      </c>
      <c r="H82" s="66">
        <v>8.6238001519232022</v>
      </c>
      <c r="I82" s="95">
        <v>8.2614631974969868</v>
      </c>
      <c r="J82" s="95">
        <v>9.4423873998342174</v>
      </c>
      <c r="K82" s="95">
        <v>9.6682462886057099</v>
      </c>
      <c r="L82" s="95">
        <v>15.003721151102683</v>
      </c>
      <c r="M82" s="95">
        <v>13.2</v>
      </c>
    </row>
    <row r="83" spans="2:13" s="68" customFormat="1" ht="15" customHeight="1" x14ac:dyDescent="0.25">
      <c r="B83" s="65" t="s">
        <v>44</v>
      </c>
      <c r="C83" s="65"/>
      <c r="D83" s="65"/>
      <c r="E83" s="65"/>
      <c r="F83" s="66">
        <v>11.633799357520049</v>
      </c>
      <c r="G83" s="95">
        <v>5.9391677930715003</v>
      </c>
      <c r="H83" s="66">
        <v>7.9451091084869851</v>
      </c>
      <c r="I83" s="95">
        <v>3.2411112870710723</v>
      </c>
      <c r="J83" s="95">
        <v>4.4776378636561223</v>
      </c>
      <c r="K83" s="95">
        <v>1.8455589891964226</v>
      </c>
      <c r="L83" s="95">
        <v>14.238141699039685</v>
      </c>
      <c r="M83" s="95">
        <v>13.8</v>
      </c>
    </row>
    <row r="84" spans="2:13" s="68" customFormat="1" ht="15" customHeight="1" x14ac:dyDescent="0.25">
      <c r="B84" s="65" t="s">
        <v>45</v>
      </c>
      <c r="C84" s="65"/>
      <c r="D84" s="65"/>
      <c r="E84" s="65"/>
      <c r="F84" s="66"/>
      <c r="G84" s="95"/>
      <c r="H84" s="66">
        <v>0</v>
      </c>
      <c r="I84" s="99"/>
      <c r="J84" s="95">
        <v>5.3506995310241923</v>
      </c>
      <c r="K84" s="95"/>
      <c r="L84" s="95"/>
      <c r="M84" s="95"/>
    </row>
    <row r="85" spans="2:13" s="68" customFormat="1" ht="15" customHeight="1" x14ac:dyDescent="0.25">
      <c r="B85" s="65" t="s">
        <v>46</v>
      </c>
      <c r="C85" s="65"/>
      <c r="D85" s="65"/>
      <c r="E85" s="65"/>
      <c r="F85" s="66"/>
      <c r="G85" s="95"/>
      <c r="H85" s="66">
        <v>0</v>
      </c>
      <c r="I85" s="99"/>
      <c r="J85" s="95">
        <v>5.543167821115631</v>
      </c>
      <c r="K85" s="95"/>
      <c r="L85" s="95"/>
      <c r="M85" s="95"/>
    </row>
    <row r="86" spans="2:13" ht="15" customHeight="1" x14ac:dyDescent="0.25">
      <c r="B86" s="49" t="s">
        <v>47</v>
      </c>
      <c r="C86" s="49"/>
      <c r="D86" s="49"/>
      <c r="E86" s="49"/>
      <c r="F86" s="106"/>
      <c r="G86" s="89"/>
      <c r="H86" s="106">
        <v>54.267629576938369</v>
      </c>
      <c r="I86" s="89">
        <v>49.697388604931767</v>
      </c>
      <c r="J86" s="89">
        <v>51.150275416324142</v>
      </c>
      <c r="K86" s="89">
        <v>48.263380693289612</v>
      </c>
      <c r="L86" s="95"/>
      <c r="M86" s="89">
        <v>27</v>
      </c>
    </row>
    <row r="87" spans="2:13" ht="15" customHeight="1" x14ac:dyDescent="0.25">
      <c r="B87" s="49" t="s">
        <v>48</v>
      </c>
      <c r="C87" s="49"/>
      <c r="D87" s="49"/>
      <c r="E87" s="49"/>
      <c r="F87" s="106"/>
      <c r="G87" s="89"/>
      <c r="H87" s="106">
        <v>96.059999999999988</v>
      </c>
      <c r="I87" s="89">
        <v>112.45299999999999</v>
      </c>
      <c r="J87" s="89">
        <v>72.348000000000013</v>
      </c>
      <c r="K87" s="89">
        <v>153.197</v>
      </c>
      <c r="L87" s="95">
        <v>0</v>
      </c>
      <c r="M87" s="89">
        <v>-53</v>
      </c>
    </row>
    <row r="88" spans="2:13" s="68" customFormat="1" ht="15" customHeight="1" x14ac:dyDescent="0.25">
      <c r="B88" s="65" t="s">
        <v>49</v>
      </c>
      <c r="C88" s="65"/>
      <c r="D88" s="65"/>
      <c r="E88" s="65"/>
      <c r="F88" s="66"/>
      <c r="G88" s="95"/>
      <c r="H88" s="66">
        <v>0.41088218043509167</v>
      </c>
      <c r="I88" s="95">
        <v>0.48952741611196776</v>
      </c>
      <c r="J88" s="95">
        <v>0.46058257005444597</v>
      </c>
      <c r="K88" s="95">
        <v>0.523774110151074</v>
      </c>
      <c r="L88" s="95">
        <v>0</v>
      </c>
      <c r="M88" s="95">
        <v>0.01</v>
      </c>
    </row>
    <row r="89" spans="2:13" ht="15" customHeight="1" x14ac:dyDescent="0.25">
      <c r="B89" s="49" t="s">
        <v>100</v>
      </c>
      <c r="C89" s="49"/>
      <c r="D89" s="49"/>
      <c r="E89" s="49"/>
      <c r="F89" s="106">
        <v>15.672000000000011</v>
      </c>
      <c r="G89" s="89">
        <v>16.039000000000001</v>
      </c>
      <c r="H89" s="106">
        <v>15.145</v>
      </c>
      <c r="I89" s="89">
        <v>39.272999999999996</v>
      </c>
      <c r="J89" s="89">
        <v>87.859000000000123</v>
      </c>
      <c r="K89" s="89">
        <v>39.068000000000026</v>
      </c>
      <c r="L89" s="95"/>
      <c r="M89" s="89" t="s">
        <v>53</v>
      </c>
    </row>
    <row r="90" spans="2:13" ht="15" customHeight="1" x14ac:dyDescent="0.25">
      <c r="B90" s="35" t="s">
        <v>50</v>
      </c>
      <c r="C90" s="35"/>
      <c r="D90" s="35"/>
      <c r="E90" s="35"/>
      <c r="F90" s="88"/>
      <c r="G90" s="90"/>
      <c r="H90" s="88">
        <v>0</v>
      </c>
      <c r="I90" s="90">
        <v>0</v>
      </c>
      <c r="J90" s="90">
        <v>193</v>
      </c>
      <c r="K90" s="90">
        <v>186</v>
      </c>
      <c r="L90" s="90">
        <v>120</v>
      </c>
      <c r="M90" s="90">
        <v>94</v>
      </c>
    </row>
    <row r="91" spans="2:13" ht="15" customHeight="1" x14ac:dyDescent="0.25">
      <c r="B91" s="22" t="s">
        <v>89</v>
      </c>
      <c r="C91" s="26"/>
      <c r="D91" s="26"/>
      <c r="E91" s="26"/>
      <c r="F91" s="26"/>
      <c r="G91" s="26"/>
      <c r="H91" s="26"/>
      <c r="I91" s="26"/>
      <c r="J91" s="26"/>
      <c r="K91" s="26"/>
      <c r="L91" s="26"/>
      <c r="M91" s="26"/>
    </row>
    <row r="92" spans="2:13" ht="15" customHeight="1" x14ac:dyDescent="0.25">
      <c r="B92" s="22" t="s">
        <v>95</v>
      </c>
      <c r="C92" s="26"/>
      <c r="D92" s="26"/>
      <c r="E92" s="26"/>
      <c r="F92" s="26"/>
      <c r="G92" s="26"/>
      <c r="H92" s="26"/>
      <c r="I92" s="26"/>
      <c r="J92" s="26"/>
      <c r="K92" s="26"/>
      <c r="L92" s="21"/>
      <c r="M92" s="26"/>
    </row>
    <row r="93" spans="2:13" ht="15" customHeight="1" x14ac:dyDescent="0.25">
      <c r="B93" s="22" t="s">
        <v>103</v>
      </c>
      <c r="C93" s="22"/>
      <c r="D93" s="22"/>
      <c r="E93" s="22"/>
      <c r="F93" s="22"/>
      <c r="G93" s="22"/>
      <c r="H93" s="22"/>
      <c r="I93" s="22"/>
      <c r="J93" s="22"/>
      <c r="K93" s="22"/>
      <c r="L93" s="22"/>
      <c r="M93" s="22"/>
    </row>
    <row r="94" spans="2:13" ht="15" customHeight="1" x14ac:dyDescent="0.25">
      <c r="B94" s="22" t="s">
        <v>101</v>
      </c>
      <c r="C94" s="22"/>
      <c r="D94" s="22"/>
      <c r="E94" s="22"/>
      <c r="F94" s="22"/>
      <c r="G94" s="22"/>
      <c r="H94" s="22"/>
      <c r="I94" s="22"/>
      <c r="J94" s="22"/>
      <c r="K94" s="22"/>
      <c r="L94" s="22"/>
      <c r="M94" s="22"/>
    </row>
    <row r="95" spans="2:13" x14ac:dyDescent="0.25">
      <c r="B95" s="11"/>
      <c r="C95" s="11"/>
      <c r="D95" s="11"/>
      <c r="E95" s="11"/>
      <c r="F95" s="11"/>
      <c r="G95" s="11"/>
      <c r="H95" s="11"/>
      <c r="I95" s="11"/>
      <c r="J95" s="11"/>
      <c r="K95" s="11"/>
      <c r="L95" s="11"/>
      <c r="M95" s="11"/>
    </row>
    <row r="96" spans="2:13" x14ac:dyDescent="0.25">
      <c r="B96" s="11"/>
      <c r="C96" s="11"/>
      <c r="D96" s="11"/>
      <c r="E96" s="11"/>
      <c r="F96" s="11"/>
      <c r="G96" s="11"/>
      <c r="H96" s="11"/>
      <c r="I96" s="11"/>
      <c r="J96" s="11"/>
      <c r="K96" s="11"/>
      <c r="L96" s="11"/>
      <c r="M96" s="11"/>
    </row>
    <row r="97" spans="2:13" x14ac:dyDescent="0.25">
      <c r="B97" s="11"/>
      <c r="C97" s="11"/>
      <c r="D97" s="11"/>
      <c r="E97" s="11"/>
      <c r="F97" s="11"/>
      <c r="G97" s="11"/>
      <c r="H97" s="11"/>
      <c r="I97" s="11"/>
      <c r="J97" s="11"/>
      <c r="K97" s="11"/>
      <c r="L97" s="11"/>
      <c r="M97" s="11"/>
    </row>
    <row r="98" spans="2:13" x14ac:dyDescent="0.25">
      <c r="B98" s="11"/>
      <c r="C98" s="11"/>
      <c r="D98" s="11"/>
      <c r="E98" s="11"/>
      <c r="F98" s="11"/>
      <c r="G98" s="11"/>
      <c r="H98" s="11"/>
      <c r="I98" s="11"/>
      <c r="J98" s="11"/>
      <c r="K98" s="11"/>
      <c r="L98" s="11"/>
      <c r="M98" s="11"/>
    </row>
    <row r="99" spans="2:13" x14ac:dyDescent="0.25">
      <c r="B99" s="7"/>
      <c r="C99" s="7"/>
      <c r="D99" s="7"/>
      <c r="E99" s="7"/>
      <c r="F99" s="7"/>
      <c r="G99" s="7"/>
      <c r="H99" s="7"/>
      <c r="I99" s="7"/>
      <c r="J99" s="7"/>
      <c r="K99" s="7"/>
      <c r="L99" s="7"/>
      <c r="M99" s="7"/>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sheetData>
  <mergeCells count="1">
    <mergeCell ref="B1:M1"/>
  </mergeCell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3"/>
  <sheetViews>
    <sheetView showZeros="0" zoomScaleNormal="100" workbookViewId="0">
      <selection activeCell="F8" sqref="F8"/>
    </sheetView>
  </sheetViews>
  <sheetFormatPr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4" width="4.5703125" style="3" customWidth="1"/>
    <col min="15" max="17" width="9.140625" style="3"/>
    <col min="18" max="18" width="10.7109375" style="3" customWidth="1"/>
    <col min="19" max="19" width="11.7109375" style="3" customWidth="1"/>
    <col min="20" max="69" width="9.140625" style="3"/>
  </cols>
  <sheetData>
    <row r="1" spans="1:69" ht="27.75" x14ac:dyDescent="0.4">
      <c r="B1" s="119" t="s">
        <v>58</v>
      </c>
      <c r="C1" s="119"/>
      <c r="D1" s="119"/>
      <c r="E1" s="119"/>
      <c r="F1" s="119"/>
      <c r="G1" s="119"/>
      <c r="H1" s="119"/>
      <c r="I1" s="119"/>
      <c r="J1" s="119"/>
      <c r="K1" s="119"/>
      <c r="L1" s="119"/>
      <c r="M1" s="119"/>
    </row>
    <row r="2" spans="1:69" x14ac:dyDescent="0.25">
      <c r="B2" s="36" t="s">
        <v>0</v>
      </c>
      <c r="C2" s="34"/>
      <c r="D2" s="34"/>
      <c r="E2" s="34"/>
      <c r="F2" s="34"/>
      <c r="G2" s="34"/>
      <c r="H2" s="90"/>
      <c r="I2" s="90"/>
      <c r="J2" s="34"/>
      <c r="K2" s="34"/>
      <c r="L2" s="34"/>
      <c r="M2" s="34"/>
    </row>
    <row r="3" spans="1:69" s="63" customFormat="1" ht="15.75" x14ac:dyDescent="0.25">
      <c r="A3" s="59"/>
      <c r="B3" s="56"/>
      <c r="C3" s="56"/>
      <c r="D3" s="56"/>
      <c r="E3" s="56"/>
      <c r="F3" s="56">
        <v>2018</v>
      </c>
      <c r="G3" s="56">
        <v>2017</v>
      </c>
      <c r="H3" s="56">
        <v>2018</v>
      </c>
      <c r="I3" s="56">
        <v>2017</v>
      </c>
      <c r="J3" s="56">
        <v>2017</v>
      </c>
      <c r="K3" s="56">
        <v>2016</v>
      </c>
      <c r="L3" s="56">
        <v>2015</v>
      </c>
      <c r="M3" s="56">
        <v>2014</v>
      </c>
      <c r="N3" s="59"/>
      <c r="O3" s="62"/>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row>
    <row r="4" spans="1:69" s="63" customFormat="1" ht="15.75" x14ac:dyDescent="0.25">
      <c r="A4" s="59"/>
      <c r="B4" s="56"/>
      <c r="C4" s="56"/>
      <c r="D4" s="56"/>
      <c r="E4" s="56"/>
      <c r="F4" s="56" t="s">
        <v>63</v>
      </c>
      <c r="G4" s="56" t="s">
        <v>63</v>
      </c>
      <c r="H4" s="56" t="s">
        <v>116</v>
      </c>
      <c r="I4" s="56" t="s">
        <v>116</v>
      </c>
      <c r="J4" s="56"/>
      <c r="K4" s="56"/>
      <c r="L4" s="56"/>
      <c r="M4" s="56"/>
      <c r="N4" s="59"/>
      <c r="O4" s="60"/>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row>
    <row r="5" spans="1:69" s="63" customFormat="1" ht="19.5" x14ac:dyDescent="0.25">
      <c r="A5" s="59"/>
      <c r="B5" s="57" t="s">
        <v>1</v>
      </c>
      <c r="C5" s="58"/>
      <c r="D5" s="58"/>
      <c r="E5" s="58" t="s">
        <v>64</v>
      </c>
      <c r="F5" s="58"/>
      <c r="G5" s="58"/>
      <c r="H5" s="94"/>
      <c r="I5" s="94"/>
      <c r="J5" s="58"/>
      <c r="K5" s="58"/>
      <c r="L5" s="58"/>
      <c r="M5" s="58" t="s">
        <v>52</v>
      </c>
      <c r="N5" s="64"/>
      <c r="O5" s="60"/>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row>
    <row r="6" spans="1:69" ht="3.75" customHeight="1" x14ac:dyDescent="0.25">
      <c r="B6" s="19"/>
      <c r="C6" s="19"/>
      <c r="D6" s="19"/>
      <c r="E6" s="19"/>
      <c r="F6" s="19"/>
      <c r="G6" s="19"/>
      <c r="H6" s="19"/>
      <c r="I6" s="19"/>
      <c r="J6" s="19"/>
      <c r="K6" s="19"/>
      <c r="L6" s="19"/>
      <c r="M6" s="19"/>
      <c r="O6" s="4"/>
    </row>
    <row r="7" spans="1:69" ht="15" customHeight="1" x14ac:dyDescent="0.25">
      <c r="B7" s="43" t="s">
        <v>2</v>
      </c>
      <c r="C7" s="43"/>
      <c r="D7" s="43"/>
      <c r="E7" s="43"/>
      <c r="F7" s="38">
        <v>883.00230979999992</v>
      </c>
      <c r="G7" s="39">
        <v>832.57497450000005</v>
      </c>
      <c r="H7" s="38">
        <v>2711.0820318000001</v>
      </c>
      <c r="I7" s="92">
        <v>2602.7056198</v>
      </c>
      <c r="J7" s="92">
        <v>3554.8710000000001</v>
      </c>
      <c r="K7" s="39">
        <v>3457.5821672000002</v>
      </c>
      <c r="L7" s="39">
        <v>3534.7069999999999</v>
      </c>
      <c r="M7" s="39">
        <v>3501.616</v>
      </c>
      <c r="O7" s="4"/>
    </row>
    <row r="8" spans="1:69" ht="15" customHeight="1" x14ac:dyDescent="0.25">
      <c r="B8" s="44" t="s">
        <v>3</v>
      </c>
      <c r="C8" s="44"/>
      <c r="D8" s="44"/>
      <c r="E8" s="44"/>
      <c r="F8" s="31">
        <v>-747.96330890000013</v>
      </c>
      <c r="G8" s="33">
        <v>-718.83695369999987</v>
      </c>
      <c r="H8" s="87">
        <v>-2329.4549349000004</v>
      </c>
      <c r="I8" s="89">
        <v>-2268.1929633999998</v>
      </c>
      <c r="J8" s="33">
        <v>-3041.2820000000002</v>
      </c>
      <c r="K8" s="33">
        <v>-3113.8003823999998</v>
      </c>
      <c r="L8" s="33">
        <v>-3129.9123623999999</v>
      </c>
      <c r="M8" s="33">
        <v>-3109.194</v>
      </c>
    </row>
    <row r="9" spans="1:69" ht="15" customHeight="1" x14ac:dyDescent="0.25">
      <c r="B9" s="44" t="s">
        <v>4</v>
      </c>
      <c r="C9" s="44"/>
      <c r="D9" s="44"/>
      <c r="E9" s="44"/>
      <c r="F9" s="31">
        <v>1.9888678999999998</v>
      </c>
      <c r="G9" s="33">
        <v>5.4738827000000008</v>
      </c>
      <c r="H9" s="87">
        <v>5.3381771999999987</v>
      </c>
      <c r="I9" s="89">
        <v>17.4137108</v>
      </c>
      <c r="J9" s="33">
        <v>20.472000000000001</v>
      </c>
      <c r="K9" s="33">
        <v>30.159849100000002</v>
      </c>
      <c r="L9" s="33">
        <v>25.3317947</v>
      </c>
      <c r="M9" s="33">
        <v>14.290999999999999</v>
      </c>
    </row>
    <row r="10" spans="1:69" ht="15" customHeight="1" x14ac:dyDescent="0.25">
      <c r="B10" s="44" t="s">
        <v>5</v>
      </c>
      <c r="C10" s="44"/>
      <c r="D10" s="44"/>
      <c r="E10" s="44"/>
      <c r="F10" s="31">
        <v>0</v>
      </c>
      <c r="G10" s="33">
        <v>0</v>
      </c>
      <c r="H10" s="87">
        <v>0</v>
      </c>
      <c r="I10" s="89">
        <v>0</v>
      </c>
      <c r="J10" s="33">
        <v>0</v>
      </c>
      <c r="K10" s="33">
        <v>0</v>
      </c>
      <c r="L10" s="33">
        <v>0</v>
      </c>
      <c r="M10" s="33">
        <v>0</v>
      </c>
    </row>
    <row r="11" spans="1:69" ht="15" customHeight="1" x14ac:dyDescent="0.25">
      <c r="B11" s="35" t="s">
        <v>6</v>
      </c>
      <c r="C11" s="35"/>
      <c r="D11" s="35"/>
      <c r="E11" s="35"/>
      <c r="F11" s="32">
        <v>0</v>
      </c>
      <c r="G11" s="34">
        <v>0</v>
      </c>
      <c r="H11" s="88">
        <v>0.16290000000000002</v>
      </c>
      <c r="I11" s="90">
        <v>1.107</v>
      </c>
      <c r="J11" s="34">
        <v>1.014</v>
      </c>
      <c r="K11" s="34">
        <v>10.674057000000001</v>
      </c>
      <c r="L11" s="34">
        <v>-0.10111969999999999</v>
      </c>
      <c r="M11" s="34">
        <v>6.1139999999999999</v>
      </c>
    </row>
    <row r="12" spans="1:69" ht="15" customHeight="1" x14ac:dyDescent="0.25">
      <c r="B12" s="43" t="s">
        <v>7</v>
      </c>
      <c r="C12" s="43"/>
      <c r="D12" s="43"/>
      <c r="E12" s="43"/>
      <c r="F12" s="40">
        <f t="shared" ref="F12:M12" si="0">SUM(F7:F11)</f>
        <v>137.02786879999979</v>
      </c>
      <c r="G12" s="39">
        <f t="shared" si="0"/>
        <v>119.21190350000019</v>
      </c>
      <c r="H12" s="40">
        <f t="shared" si="0"/>
        <v>387.12817409999974</v>
      </c>
      <c r="I12" s="92">
        <f t="shared" si="0"/>
        <v>353.03336720000021</v>
      </c>
      <c r="J12" s="39">
        <f t="shared" si="0"/>
        <v>535.07499999999993</v>
      </c>
      <c r="K12" s="39">
        <f t="shared" si="0"/>
        <v>384.6156909000004</v>
      </c>
      <c r="L12" s="39">
        <f t="shared" si="0"/>
        <v>430.02531259999995</v>
      </c>
      <c r="M12" s="39">
        <f t="shared" si="0"/>
        <v>412.827</v>
      </c>
    </row>
    <row r="13" spans="1:69" ht="15" customHeight="1" x14ac:dyDescent="0.25">
      <c r="B13" s="35" t="s">
        <v>59</v>
      </c>
      <c r="C13" s="35"/>
      <c r="D13" s="35"/>
      <c r="E13" s="35"/>
      <c r="F13" s="32">
        <v>-33.658244500000009</v>
      </c>
      <c r="G13" s="34">
        <v>-33.943497500000014</v>
      </c>
      <c r="H13" s="88">
        <v>-104.11285340000001</v>
      </c>
      <c r="I13" s="90">
        <v>-98.799741800000007</v>
      </c>
      <c r="J13" s="34">
        <v>-138.18299999999999</v>
      </c>
      <c r="K13" s="34">
        <v>-156.49656429999999</v>
      </c>
      <c r="L13" s="34">
        <v>-154.6327823</v>
      </c>
      <c r="M13" s="34">
        <v>-115.24000000000001</v>
      </c>
    </row>
    <row r="14" spans="1:69" ht="15" customHeight="1" x14ac:dyDescent="0.25">
      <c r="B14" s="43" t="s">
        <v>8</v>
      </c>
      <c r="C14" s="43"/>
      <c r="D14" s="43"/>
      <c r="E14" s="43"/>
      <c r="F14" s="40">
        <f t="shared" ref="F14:M14" si="1">SUM(F12:F13)</f>
        <v>103.36962429999978</v>
      </c>
      <c r="G14" s="39">
        <f t="shared" si="1"/>
        <v>85.268406000000169</v>
      </c>
      <c r="H14" s="40">
        <f t="shared" si="1"/>
        <v>283.01532069999973</v>
      </c>
      <c r="I14" s="92">
        <f t="shared" si="1"/>
        <v>254.23362540000022</v>
      </c>
      <c r="J14" s="39">
        <f t="shared" si="1"/>
        <v>396.89199999999994</v>
      </c>
      <c r="K14" s="39">
        <f t="shared" si="1"/>
        <v>228.11912660000041</v>
      </c>
      <c r="L14" s="39">
        <f t="shared" si="1"/>
        <v>275.39253029999998</v>
      </c>
      <c r="M14" s="39">
        <f t="shared" si="1"/>
        <v>297.58699999999999</v>
      </c>
    </row>
    <row r="15" spans="1:69" ht="15" customHeight="1" x14ac:dyDescent="0.25">
      <c r="B15" s="44" t="s">
        <v>9</v>
      </c>
      <c r="C15" s="44"/>
      <c r="D15" s="44"/>
      <c r="E15" s="44"/>
      <c r="F15" s="31">
        <v>-5.423494100000001</v>
      </c>
      <c r="G15" s="33">
        <v>-5.341489199999998</v>
      </c>
      <c r="H15" s="87">
        <v>-16.0008728</v>
      </c>
      <c r="I15" s="89">
        <v>-18.159235599999999</v>
      </c>
      <c r="J15" s="33">
        <v>-23.584</v>
      </c>
      <c r="K15" s="33">
        <v>-23.058531800000001</v>
      </c>
      <c r="L15" s="33">
        <v>-32.479712899999996</v>
      </c>
      <c r="M15" s="33">
        <v>-53.658999999999999</v>
      </c>
    </row>
    <row r="16" spans="1:69" ht="15" customHeight="1" x14ac:dyDescent="0.25">
      <c r="B16" s="35" t="s">
        <v>10</v>
      </c>
      <c r="C16" s="35"/>
      <c r="D16" s="35"/>
      <c r="E16" s="35"/>
      <c r="F16" s="32">
        <v>0</v>
      </c>
      <c r="G16" s="34">
        <v>0</v>
      </c>
      <c r="H16" s="88">
        <v>0</v>
      </c>
      <c r="I16" s="90">
        <v>0</v>
      </c>
      <c r="J16" s="34">
        <v>0</v>
      </c>
      <c r="K16" s="34">
        <v>0</v>
      </c>
      <c r="L16" s="34">
        <v>0</v>
      </c>
      <c r="M16" s="34">
        <v>0</v>
      </c>
    </row>
    <row r="17" spans="1:69" ht="15" customHeight="1" x14ac:dyDescent="0.25">
      <c r="B17" s="43" t="s">
        <v>11</v>
      </c>
      <c r="C17" s="43"/>
      <c r="D17" s="43"/>
      <c r="E17" s="43"/>
      <c r="F17" s="40">
        <f t="shared" ref="F17:M17" si="2">SUM(F14:F16)</f>
        <v>97.946130199999786</v>
      </c>
      <c r="G17" s="39">
        <f t="shared" si="2"/>
        <v>79.926916800000171</v>
      </c>
      <c r="H17" s="40">
        <f t="shared" si="2"/>
        <v>267.01444789999971</v>
      </c>
      <c r="I17" s="92">
        <f t="shared" si="2"/>
        <v>236.07438980000023</v>
      </c>
      <c r="J17" s="39">
        <f t="shared" si="2"/>
        <v>373.30799999999994</v>
      </c>
      <c r="K17" s="39">
        <f t="shared" si="2"/>
        <v>205.06059480000042</v>
      </c>
      <c r="L17" s="39">
        <f t="shared" si="2"/>
        <v>242.91281739999999</v>
      </c>
      <c r="M17" s="39">
        <f t="shared" si="2"/>
        <v>243.928</v>
      </c>
    </row>
    <row r="18" spans="1:69" ht="15" customHeight="1" x14ac:dyDescent="0.25">
      <c r="B18" s="44" t="s">
        <v>12</v>
      </c>
      <c r="C18" s="44"/>
      <c r="D18" s="44"/>
      <c r="E18" s="44"/>
      <c r="F18" s="31">
        <v>5.8717420999999996</v>
      </c>
      <c r="G18" s="33">
        <v>10.487564299999999</v>
      </c>
      <c r="H18" s="87">
        <v>6.4684568999999996</v>
      </c>
      <c r="I18" s="89">
        <v>16.1567954</v>
      </c>
      <c r="J18" s="33">
        <v>9.8270000000000017</v>
      </c>
      <c r="K18" s="33">
        <v>1.5908270999999998</v>
      </c>
      <c r="L18" s="33">
        <v>58.106634700000001</v>
      </c>
      <c r="M18" s="33">
        <v>2.569</v>
      </c>
    </row>
    <row r="19" spans="1:69" ht="15" customHeight="1" x14ac:dyDescent="0.25">
      <c r="B19" s="35" t="s">
        <v>13</v>
      </c>
      <c r="C19" s="35"/>
      <c r="D19" s="35"/>
      <c r="E19" s="35"/>
      <c r="F19" s="32">
        <v>-18.143268899999992</v>
      </c>
      <c r="G19" s="34">
        <v>-20.415097099999997</v>
      </c>
      <c r="H19" s="88">
        <v>-122.1452065</v>
      </c>
      <c r="I19" s="90">
        <v>-70.275030799999996</v>
      </c>
      <c r="J19" s="34">
        <v>-103.353753</v>
      </c>
      <c r="K19" s="34">
        <v>-159.62436119999995</v>
      </c>
      <c r="L19" s="34">
        <v>-104.56863559999998</v>
      </c>
      <c r="M19" s="34">
        <v>-172.68200000000002</v>
      </c>
    </row>
    <row r="20" spans="1:69" ht="15" customHeight="1" x14ac:dyDescent="0.25">
      <c r="B20" s="43" t="s">
        <v>14</v>
      </c>
      <c r="C20" s="43"/>
      <c r="D20" s="43"/>
      <c r="E20" s="43"/>
      <c r="F20" s="40">
        <f t="shared" ref="F20:M20" si="3">SUM(F17:F19)</f>
        <v>85.674603399999796</v>
      </c>
      <c r="G20" s="39">
        <f t="shared" si="3"/>
        <v>69.999384000000177</v>
      </c>
      <c r="H20" s="40">
        <f t="shared" si="3"/>
        <v>151.33769829999969</v>
      </c>
      <c r="I20" s="92">
        <f t="shared" si="3"/>
        <v>181.95615440000023</v>
      </c>
      <c r="J20" s="39">
        <f t="shared" si="3"/>
        <v>279.78124699999995</v>
      </c>
      <c r="K20" s="39">
        <f t="shared" si="3"/>
        <v>47.027060700000476</v>
      </c>
      <c r="L20" s="39">
        <f t="shared" si="3"/>
        <v>196.45081649999997</v>
      </c>
      <c r="M20" s="39">
        <f t="shared" si="3"/>
        <v>73.814999999999969</v>
      </c>
    </row>
    <row r="21" spans="1:69" ht="15" customHeight="1" x14ac:dyDescent="0.25">
      <c r="B21" s="44" t="s">
        <v>15</v>
      </c>
      <c r="C21" s="44"/>
      <c r="D21" s="44"/>
      <c r="E21" s="44"/>
      <c r="F21" s="31">
        <v>-19.262612400000005</v>
      </c>
      <c r="G21" s="33">
        <v>-18.297984100000001</v>
      </c>
      <c r="H21" s="87">
        <v>-40.131277700000005</v>
      </c>
      <c r="I21" s="89">
        <v>-43.7738224</v>
      </c>
      <c r="J21" s="33">
        <v>-78.655999999999992</v>
      </c>
      <c r="K21" s="33">
        <v>13.48089860000001</v>
      </c>
      <c r="L21" s="33">
        <v>-52.505517400000002</v>
      </c>
      <c r="M21" s="33">
        <v>-26.028000000000006</v>
      </c>
    </row>
    <row r="22" spans="1:69" ht="15" customHeight="1" x14ac:dyDescent="0.25">
      <c r="B22" s="35" t="s">
        <v>16</v>
      </c>
      <c r="C22" s="35"/>
      <c r="D22" s="35"/>
      <c r="E22" s="35"/>
      <c r="F22" s="32">
        <v>0</v>
      </c>
      <c r="G22" s="34">
        <v>0</v>
      </c>
      <c r="H22" s="88">
        <v>0</v>
      </c>
      <c r="I22" s="90">
        <v>0</v>
      </c>
      <c r="J22" s="34">
        <v>0</v>
      </c>
      <c r="K22" s="34">
        <v>0</v>
      </c>
      <c r="L22" s="34">
        <v>0</v>
      </c>
      <c r="M22" s="34">
        <v>-83.028999999999996</v>
      </c>
    </row>
    <row r="23" spans="1:69" ht="15" customHeight="1" x14ac:dyDescent="0.25">
      <c r="B23" s="43" t="s">
        <v>73</v>
      </c>
      <c r="C23" s="43"/>
      <c r="D23" s="43"/>
      <c r="E23" s="43"/>
      <c r="F23" s="40">
        <f t="shared" ref="F23:M23" si="4">SUM(F20:F22)</f>
        <v>66.411990999999787</v>
      </c>
      <c r="G23" s="39">
        <f t="shared" si="4"/>
        <v>51.701399900000176</v>
      </c>
      <c r="H23" s="40">
        <f t="shared" si="4"/>
        <v>111.20642059999969</v>
      </c>
      <c r="I23" s="92">
        <f t="shared" si="4"/>
        <v>138.18233200000023</v>
      </c>
      <c r="J23" s="39">
        <f t="shared" si="4"/>
        <v>201.12524699999994</v>
      </c>
      <c r="K23" s="39">
        <f t="shared" si="4"/>
        <v>60.507959300000486</v>
      </c>
      <c r="L23" s="39">
        <f t="shared" si="4"/>
        <v>143.94529909999997</v>
      </c>
      <c r="M23" s="39">
        <f t="shared" si="4"/>
        <v>-35.242000000000033</v>
      </c>
    </row>
    <row r="24" spans="1:69" ht="15" customHeight="1" x14ac:dyDescent="0.25">
      <c r="B24" s="44" t="s">
        <v>83</v>
      </c>
      <c r="C24" s="44"/>
      <c r="D24" s="44"/>
      <c r="E24" s="44"/>
      <c r="F24" s="31">
        <v>66.380398399999876</v>
      </c>
      <c r="G24" s="33">
        <v>51.719615900000122</v>
      </c>
      <c r="H24" s="87">
        <v>111.12085759999979</v>
      </c>
      <c r="I24" s="89">
        <v>138.18961260000012</v>
      </c>
      <c r="J24" s="33">
        <v>201.09624700000057</v>
      </c>
      <c r="K24" s="33">
        <v>60.453978000000085</v>
      </c>
      <c r="L24" s="33">
        <v>143.87774729999956</v>
      </c>
      <c r="M24" s="33">
        <v>-35.033999999999914</v>
      </c>
    </row>
    <row r="25" spans="1:69" ht="15" customHeight="1" x14ac:dyDescent="0.25">
      <c r="B25" s="44" t="s">
        <v>78</v>
      </c>
      <c r="C25" s="44"/>
      <c r="D25" s="44"/>
      <c r="E25" s="44"/>
      <c r="F25" s="31">
        <v>3.1592600000000005E-2</v>
      </c>
      <c r="G25" s="33">
        <v>-1.8216E-2</v>
      </c>
      <c r="H25" s="87">
        <v>8.5563E-2</v>
      </c>
      <c r="I25" s="89">
        <v>-7.2805999999999999E-3</v>
      </c>
      <c r="J25" s="33">
        <v>2.9000000000000001E-2</v>
      </c>
      <c r="K25" s="33">
        <v>5.3981299999999996E-2</v>
      </c>
      <c r="L25" s="33">
        <v>6.7551799999999995E-2</v>
      </c>
      <c r="M25" s="33">
        <v>-0.20799999999999999</v>
      </c>
    </row>
    <row r="26" spans="1:69" ht="15" customHeight="1" x14ac:dyDescent="0.25">
      <c r="B26" s="35"/>
      <c r="C26" s="35"/>
      <c r="D26" s="35"/>
      <c r="E26" s="35"/>
      <c r="F26" s="32"/>
      <c r="G26" s="34"/>
      <c r="H26" s="88"/>
      <c r="I26" s="90"/>
      <c r="J26" s="34"/>
      <c r="K26" s="34"/>
      <c r="L26" s="34"/>
      <c r="M26" s="34"/>
    </row>
    <row r="27" spans="1:69" ht="15" customHeight="1" x14ac:dyDescent="0.25">
      <c r="B27" s="44" t="s">
        <v>60</v>
      </c>
      <c r="C27" s="44"/>
      <c r="D27" s="44"/>
      <c r="E27" s="44"/>
      <c r="F27" s="31">
        <v>-10.262999999999998</v>
      </c>
      <c r="G27" s="33">
        <v>-6.292600000000002</v>
      </c>
      <c r="H27" s="87">
        <v>-30.361999999999998</v>
      </c>
      <c r="I27" s="89">
        <v>-13.700600000000001</v>
      </c>
      <c r="J27" s="33">
        <v>-27.428000000000004</v>
      </c>
      <c r="K27" s="33">
        <v>-129.89300000000003</v>
      </c>
      <c r="L27" s="33">
        <v>-52.9</v>
      </c>
      <c r="M27" s="33">
        <v>-48</v>
      </c>
    </row>
    <row r="28" spans="1:69" ht="15" customHeight="1" x14ac:dyDescent="0.25">
      <c r="B28" s="43" t="s">
        <v>106</v>
      </c>
      <c r="C28" s="43"/>
      <c r="D28" s="43"/>
      <c r="E28" s="43"/>
      <c r="F28" s="40">
        <f t="shared" ref="F28:M28" si="5">F14-F27</f>
        <v>113.63262429999978</v>
      </c>
      <c r="G28" s="39">
        <f t="shared" si="5"/>
        <v>91.561006000000177</v>
      </c>
      <c r="H28" s="40">
        <f t="shared" si="5"/>
        <v>313.37732069999976</v>
      </c>
      <c r="I28" s="92">
        <f t="shared" si="5"/>
        <v>267.93422540000023</v>
      </c>
      <c r="J28" s="39">
        <f t="shared" si="5"/>
        <v>424.31999999999994</v>
      </c>
      <c r="K28" s="39">
        <f t="shared" si="5"/>
        <v>358.01212660000044</v>
      </c>
      <c r="L28" s="39">
        <f t="shared" si="5"/>
        <v>328.29253029999995</v>
      </c>
      <c r="M28" s="39">
        <f t="shared" si="5"/>
        <v>345.58699999999999</v>
      </c>
    </row>
    <row r="29" spans="1:69" x14ac:dyDescent="0.25">
      <c r="B29" s="36"/>
      <c r="C29" s="34"/>
      <c r="D29" s="34"/>
      <c r="E29" s="34"/>
      <c r="F29" s="34"/>
      <c r="G29" s="34"/>
      <c r="H29" s="90"/>
      <c r="I29" s="90"/>
      <c r="J29" s="34"/>
      <c r="K29" s="34"/>
      <c r="L29" s="34"/>
      <c r="M29" s="34"/>
    </row>
    <row r="30" spans="1:69" s="63" customFormat="1" ht="15.75" x14ac:dyDescent="0.25">
      <c r="A30" s="59"/>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row>
    <row r="31" spans="1:69" s="63" customFormat="1" ht="15.75" x14ac:dyDescent="0.25">
      <c r="A31" s="59"/>
      <c r="B31" s="56"/>
      <c r="C31" s="56"/>
      <c r="D31" s="56"/>
      <c r="E31" s="56"/>
      <c r="F31" s="56" t="str">
        <f>F$4</f>
        <v>Q3</v>
      </c>
      <c r="G31" s="56" t="str">
        <f>G$4</f>
        <v>Q3</v>
      </c>
      <c r="H31" s="56" t="str">
        <f>H$4</f>
        <v>Q1-3</v>
      </c>
      <c r="I31" s="56" t="str">
        <f>I$4</f>
        <v>Q1-3</v>
      </c>
      <c r="J31" s="56"/>
      <c r="K31" s="56"/>
      <c r="L31" s="56"/>
      <c r="M31" s="56"/>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row>
    <row r="32" spans="1:69" s="63" customFormat="1" ht="15.75" x14ac:dyDescent="0.25">
      <c r="A32" s="59"/>
      <c r="B32" s="57" t="s">
        <v>70</v>
      </c>
      <c r="C32" s="58"/>
      <c r="D32" s="58"/>
      <c r="E32" s="58"/>
      <c r="F32" s="58"/>
      <c r="G32" s="58"/>
      <c r="H32" s="94" t="s">
        <v>90</v>
      </c>
      <c r="I32" s="94"/>
      <c r="J32" s="58"/>
      <c r="K32" s="58"/>
      <c r="L32" s="58"/>
      <c r="M32" s="58"/>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row>
    <row r="33" spans="1:69" ht="3" customHeight="1" x14ac:dyDescent="0.25">
      <c r="B33" s="20"/>
      <c r="C33" s="19"/>
      <c r="D33" s="19"/>
      <c r="E33" s="19"/>
      <c r="F33" s="23"/>
      <c r="G33" s="23"/>
      <c r="H33" s="23"/>
      <c r="I33" s="23"/>
      <c r="J33" s="23"/>
      <c r="K33" s="23"/>
      <c r="L33" s="23"/>
      <c r="M33" s="23"/>
    </row>
    <row r="34" spans="1:69" s="61" customFormat="1" ht="15" customHeight="1" x14ac:dyDescent="0.25">
      <c r="A34" s="6"/>
      <c r="B34" s="44" t="s">
        <v>17</v>
      </c>
      <c r="C34" s="44"/>
      <c r="D34" s="44"/>
      <c r="E34" s="44"/>
      <c r="F34" s="30"/>
      <c r="G34" s="96"/>
      <c r="H34" s="30">
        <v>4326.0967119000006</v>
      </c>
      <c r="I34" s="96">
        <v>4177.1758300000001</v>
      </c>
      <c r="J34" s="33">
        <v>4221.9379300000001</v>
      </c>
      <c r="K34" s="33">
        <v>4119.1333697999999</v>
      </c>
      <c r="L34" s="33">
        <v>3891.357</v>
      </c>
      <c r="M34" s="33">
        <v>3922.895</v>
      </c>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1:69" ht="15" customHeight="1" x14ac:dyDescent="0.25">
      <c r="B35" s="44" t="s">
        <v>18</v>
      </c>
      <c r="C35" s="44"/>
      <c r="D35" s="44"/>
      <c r="E35" s="44"/>
      <c r="F35" s="31"/>
      <c r="G35" s="96"/>
      <c r="H35" s="87">
        <v>557.75801780000006</v>
      </c>
      <c r="I35" s="96">
        <v>487.51315999999997</v>
      </c>
      <c r="J35" s="33">
        <v>510.627295</v>
      </c>
      <c r="K35" s="33">
        <v>500.0247311</v>
      </c>
      <c r="L35" s="33">
        <v>450.22199999999998</v>
      </c>
      <c r="M35" s="33">
        <v>427.68700000000001</v>
      </c>
    </row>
    <row r="36" spans="1:69" ht="15" customHeight="1" x14ac:dyDescent="0.25">
      <c r="B36" s="44" t="s">
        <v>77</v>
      </c>
      <c r="C36" s="44"/>
      <c r="D36" s="44"/>
      <c r="E36" s="44"/>
      <c r="F36" s="31"/>
      <c r="G36" s="96"/>
      <c r="H36" s="87">
        <v>107.54461000000001</v>
      </c>
      <c r="I36" s="96">
        <v>113.85900000000001</v>
      </c>
      <c r="J36" s="33">
        <v>121.74000000000001</v>
      </c>
      <c r="K36" s="33">
        <v>118.2764189</v>
      </c>
      <c r="L36" s="33">
        <v>125.029</v>
      </c>
      <c r="M36" s="33">
        <v>148.352</v>
      </c>
    </row>
    <row r="37" spans="1:69" ht="15" customHeight="1" x14ac:dyDescent="0.25">
      <c r="B37" s="44" t="s">
        <v>19</v>
      </c>
      <c r="C37" s="44"/>
      <c r="D37" s="44"/>
      <c r="E37" s="44"/>
      <c r="F37" s="30"/>
      <c r="G37" s="96"/>
      <c r="H37" s="30">
        <v>1.219006</v>
      </c>
      <c r="I37" s="96">
        <v>1.0865025000000001</v>
      </c>
      <c r="J37" s="33">
        <v>1.0728681999999998</v>
      </c>
      <c r="K37" s="33">
        <v>1.6867851</v>
      </c>
      <c r="L37" s="33">
        <v>2.5412355</v>
      </c>
      <c r="M37" s="33">
        <v>15.743</v>
      </c>
    </row>
    <row r="38" spans="1:69" ht="15" customHeight="1" x14ac:dyDescent="0.25">
      <c r="B38" s="35" t="s">
        <v>20</v>
      </c>
      <c r="C38" s="35"/>
      <c r="D38" s="35"/>
      <c r="E38" s="35"/>
      <c r="F38" s="32"/>
      <c r="G38" s="79"/>
      <c r="H38" s="88">
        <v>241.06903870000002</v>
      </c>
      <c r="I38" s="79">
        <v>206.6111496</v>
      </c>
      <c r="J38" s="34">
        <v>204.23128499999999</v>
      </c>
      <c r="K38" s="90">
        <v>212.2745937</v>
      </c>
      <c r="L38" s="90">
        <v>125.71716069999999</v>
      </c>
      <c r="M38" s="34">
        <v>136.44800000000001</v>
      </c>
    </row>
    <row r="39" spans="1:69" ht="15" customHeight="1" x14ac:dyDescent="0.25">
      <c r="B39" s="43" t="s">
        <v>21</v>
      </c>
      <c r="C39" s="43"/>
      <c r="D39" s="43"/>
      <c r="E39" s="43"/>
      <c r="F39" s="40"/>
      <c r="G39" s="97"/>
      <c r="H39" s="40">
        <f t="shared" ref="H39:M39" si="7">SUM(H34:H38)</f>
        <v>5233.6873844000011</v>
      </c>
      <c r="I39" s="97">
        <f t="shared" si="7"/>
        <v>4986.2456421000015</v>
      </c>
      <c r="J39" s="39">
        <f t="shared" si="7"/>
        <v>5059.6093781999998</v>
      </c>
      <c r="K39" s="39">
        <f t="shared" si="7"/>
        <v>4951.3958985999998</v>
      </c>
      <c r="L39" s="39">
        <f t="shared" si="7"/>
        <v>4594.8663962000001</v>
      </c>
      <c r="M39" s="39">
        <f t="shared" si="7"/>
        <v>4651.1250000000009</v>
      </c>
    </row>
    <row r="40" spans="1:69" ht="15" customHeight="1" x14ac:dyDescent="0.25">
      <c r="B40" s="44" t="s">
        <v>22</v>
      </c>
      <c r="C40" s="44"/>
      <c r="D40" s="44"/>
      <c r="E40" s="44"/>
      <c r="F40" s="30"/>
      <c r="G40" s="96"/>
      <c r="H40" s="30">
        <v>0</v>
      </c>
      <c r="I40" s="96">
        <v>0</v>
      </c>
      <c r="J40" s="33">
        <v>0</v>
      </c>
      <c r="K40" s="33">
        <v>2.6600700000000001E-2</v>
      </c>
      <c r="L40" s="33">
        <v>0.10403370000000001</v>
      </c>
      <c r="M40" s="33">
        <v>6.6000000000000003E-2</v>
      </c>
    </row>
    <row r="41" spans="1:69" ht="15" customHeight="1" x14ac:dyDescent="0.25">
      <c r="B41" s="44" t="s">
        <v>23</v>
      </c>
      <c r="C41" s="44"/>
      <c r="D41" s="44"/>
      <c r="E41" s="44"/>
      <c r="F41" s="31"/>
      <c r="G41" s="96"/>
      <c r="H41" s="87">
        <v>0.52926249999999997</v>
      </c>
      <c r="I41" s="96">
        <v>0.2252835</v>
      </c>
      <c r="J41" s="33">
        <v>0.34085690000000002</v>
      </c>
      <c r="K41" s="33">
        <v>0</v>
      </c>
      <c r="L41" s="33">
        <v>-5.8420000000000011E-4</v>
      </c>
      <c r="M41" s="33">
        <v>0.35299999999999998</v>
      </c>
    </row>
    <row r="42" spans="1:69" ht="15" customHeight="1" x14ac:dyDescent="0.25">
      <c r="B42" s="44" t="s">
        <v>24</v>
      </c>
      <c r="C42" s="44"/>
      <c r="D42" s="44"/>
      <c r="E42" s="44"/>
      <c r="F42" s="31"/>
      <c r="G42" s="96"/>
      <c r="H42" s="87">
        <v>690.44314889999987</v>
      </c>
      <c r="I42" s="96">
        <v>691.24859549999996</v>
      </c>
      <c r="J42" s="33">
        <v>745.91008239999996</v>
      </c>
      <c r="K42" s="33">
        <f>748.62021-14</f>
        <v>734.62021000000004</v>
      </c>
      <c r="L42" s="89">
        <f>748.62021-14</f>
        <v>734.62021000000004</v>
      </c>
      <c r="M42" s="33">
        <v>702.68900000000008</v>
      </c>
    </row>
    <row r="43" spans="1:69" ht="15" customHeight="1" x14ac:dyDescent="0.25">
      <c r="B43" s="44" t="s">
        <v>25</v>
      </c>
      <c r="C43" s="44"/>
      <c r="D43" s="44"/>
      <c r="E43" s="44"/>
      <c r="F43" s="30"/>
      <c r="G43" s="96"/>
      <c r="H43" s="30">
        <v>173.3104846</v>
      </c>
      <c r="I43" s="96">
        <v>157.95256609999998</v>
      </c>
      <c r="J43" s="33">
        <v>202.2715231</v>
      </c>
      <c r="K43" s="33">
        <v>164.122038</v>
      </c>
      <c r="L43" s="33">
        <v>245.0871746</v>
      </c>
      <c r="M43" s="33">
        <v>248.054</v>
      </c>
    </row>
    <row r="44" spans="1:69" ht="15" customHeight="1" x14ac:dyDescent="0.25">
      <c r="B44" s="35" t="s">
        <v>26</v>
      </c>
      <c r="C44" s="35"/>
      <c r="D44" s="35"/>
      <c r="E44" s="35"/>
      <c r="F44" s="32"/>
      <c r="G44" s="79"/>
      <c r="H44" s="88">
        <v>0</v>
      </c>
      <c r="I44" s="79">
        <v>0</v>
      </c>
      <c r="J44" s="34">
        <v>0</v>
      </c>
      <c r="K44" s="34">
        <v>0</v>
      </c>
      <c r="L44" s="34">
        <v>0</v>
      </c>
      <c r="M44" s="34">
        <v>99.358999999999995</v>
      </c>
    </row>
    <row r="45" spans="1:69" ht="15" customHeight="1" x14ac:dyDescent="0.25">
      <c r="B45" s="36" t="s">
        <v>27</v>
      </c>
      <c r="C45" s="36"/>
      <c r="D45" s="36"/>
      <c r="E45" s="36"/>
      <c r="F45" s="41"/>
      <c r="G45" s="98"/>
      <c r="H45" s="93">
        <f>SUM(H40:H44)</f>
        <v>864.28289599999982</v>
      </c>
      <c r="I45" s="98">
        <f>SUM(I40:I44)</f>
        <v>849.42644510000002</v>
      </c>
      <c r="J45" s="37">
        <f>SUM(J40:J44)</f>
        <v>948.52246239999988</v>
      </c>
      <c r="K45" s="37">
        <f>SUM(K40:K44)</f>
        <v>898.76884870000004</v>
      </c>
      <c r="L45" s="37">
        <v>979</v>
      </c>
      <c r="M45" s="37">
        <f>SUM(M40:M44)</f>
        <v>1050.521</v>
      </c>
    </row>
    <row r="46" spans="1:69" ht="15" customHeight="1" x14ac:dyDescent="0.25">
      <c r="B46" s="43" t="s">
        <v>71</v>
      </c>
      <c r="C46" s="43"/>
      <c r="D46" s="43"/>
      <c r="E46" s="43"/>
      <c r="F46" s="38"/>
      <c r="G46" s="97"/>
      <c r="H46" s="38">
        <f t="shared" ref="H46:M46" si="8">H39+H45</f>
        <v>6097.9702804000008</v>
      </c>
      <c r="I46" s="97">
        <f t="shared" si="8"/>
        <v>5835.6720872000014</v>
      </c>
      <c r="J46" s="39">
        <f t="shared" si="8"/>
        <v>6008.1318406</v>
      </c>
      <c r="K46" s="39">
        <f t="shared" si="8"/>
        <v>5850.1647472999994</v>
      </c>
      <c r="L46" s="39">
        <f t="shared" si="8"/>
        <v>5573.8663962000001</v>
      </c>
      <c r="M46" s="39">
        <f t="shared" si="8"/>
        <v>5701.6460000000006</v>
      </c>
    </row>
    <row r="47" spans="1:69" ht="15" customHeight="1" x14ac:dyDescent="0.25">
      <c r="B47" s="44" t="s">
        <v>84</v>
      </c>
      <c r="C47" s="44"/>
      <c r="D47" s="44"/>
      <c r="E47" s="44"/>
      <c r="F47" s="31"/>
      <c r="G47" s="96"/>
      <c r="H47" s="87">
        <v>3033.3068857999988</v>
      </c>
      <c r="I47" s="96">
        <v>2682.7863937999996</v>
      </c>
      <c r="J47" s="33">
        <v>2808.3090282000007</v>
      </c>
      <c r="K47" s="89">
        <v>2473.162081200001</v>
      </c>
      <c r="L47" s="89">
        <v>1961.0260166000005</v>
      </c>
      <c r="M47" s="89">
        <v>1871.3429999999987</v>
      </c>
    </row>
    <row r="48" spans="1:69" ht="15" customHeight="1" x14ac:dyDescent="0.25">
      <c r="B48" s="44" t="s">
        <v>79</v>
      </c>
      <c r="C48" s="44"/>
      <c r="D48" s="44"/>
      <c r="E48" s="44"/>
      <c r="F48" s="31"/>
      <c r="G48" s="96"/>
      <c r="H48" s="87">
        <v>3.1051300000000004E-2</v>
      </c>
      <c r="I48" s="96">
        <v>0.19571319999999998</v>
      </c>
      <c r="J48" s="33">
        <v>0.23699379999999998</v>
      </c>
      <c r="K48" s="33">
        <v>-0.12846690000000005</v>
      </c>
      <c r="L48" s="33">
        <v>0.14155180000000001</v>
      </c>
      <c r="M48" s="33">
        <v>0.33100000000000007</v>
      </c>
    </row>
    <row r="49" spans="1:69" ht="15" customHeight="1" x14ac:dyDescent="0.25">
      <c r="B49" s="44" t="s">
        <v>28</v>
      </c>
      <c r="C49" s="44"/>
      <c r="D49" s="44"/>
      <c r="E49" s="44"/>
      <c r="F49" s="30"/>
      <c r="G49" s="96"/>
      <c r="H49" s="30">
        <v>439.48320269999999</v>
      </c>
      <c r="I49" s="96">
        <v>423.54917890000002</v>
      </c>
      <c r="J49" s="33">
        <v>412.84587099999999</v>
      </c>
      <c r="K49" s="33">
        <v>418.31648680000001</v>
      </c>
      <c r="L49" s="33">
        <v>358.30681570000002</v>
      </c>
      <c r="M49" s="33">
        <v>345.459</v>
      </c>
    </row>
    <row r="50" spans="1:69" ht="15" customHeight="1" x14ac:dyDescent="0.25">
      <c r="B50" s="44" t="s">
        <v>29</v>
      </c>
      <c r="C50" s="44"/>
      <c r="D50" s="44"/>
      <c r="E50" s="44"/>
      <c r="F50" s="31"/>
      <c r="G50" s="96"/>
      <c r="H50" s="87">
        <v>178.24743319999999</v>
      </c>
      <c r="I50" s="96">
        <v>160.19656230000001</v>
      </c>
      <c r="J50" s="33">
        <v>155.1360382</v>
      </c>
      <c r="K50" s="33">
        <v>160.901341</v>
      </c>
      <c r="L50" s="33">
        <v>143.9314531</v>
      </c>
      <c r="M50" s="33">
        <v>251.61500000000001</v>
      </c>
    </row>
    <row r="51" spans="1:69" ht="15" customHeight="1" x14ac:dyDescent="0.25">
      <c r="B51" s="44" t="s">
        <v>30</v>
      </c>
      <c r="C51" s="44"/>
      <c r="D51" s="44"/>
      <c r="E51" s="44"/>
      <c r="F51" s="31"/>
      <c r="G51" s="96"/>
      <c r="H51" s="87">
        <v>1210.9382670999998</v>
      </c>
      <c r="I51" s="96">
        <v>1398.157506</v>
      </c>
      <c r="J51" s="33">
        <v>1356.4636765999999</v>
      </c>
      <c r="K51" s="33">
        <v>1492.8662064</v>
      </c>
      <c r="L51" s="33">
        <v>1785.494604</v>
      </c>
      <c r="M51" s="33">
        <v>1901.4930000000002</v>
      </c>
    </row>
    <row r="52" spans="1:69" ht="15" customHeight="1" x14ac:dyDescent="0.25">
      <c r="B52" s="44" t="s">
        <v>31</v>
      </c>
      <c r="C52" s="44"/>
      <c r="D52" s="44"/>
      <c r="E52" s="44"/>
      <c r="F52" s="30"/>
      <c r="G52" s="96"/>
      <c r="H52" s="30">
        <v>1235.9636207999999</v>
      </c>
      <c r="I52" s="96">
        <v>1170.7863148000001</v>
      </c>
      <c r="J52" s="33">
        <v>1275.1394494000001</v>
      </c>
      <c r="K52" s="33">
        <v>1304.9188933</v>
      </c>
      <c r="L52" s="33">
        <v>1324.774776</v>
      </c>
      <c r="M52" s="33">
        <v>1232.078</v>
      </c>
    </row>
    <row r="53" spans="1:69" ht="15" customHeight="1" x14ac:dyDescent="0.25">
      <c r="B53" s="35" t="s">
        <v>82</v>
      </c>
      <c r="C53" s="35"/>
      <c r="D53" s="35"/>
      <c r="E53" s="35"/>
      <c r="F53" s="32"/>
      <c r="G53" s="79"/>
      <c r="H53" s="88">
        <v>0</v>
      </c>
      <c r="I53" s="79">
        <v>0</v>
      </c>
      <c r="J53" s="34">
        <v>0</v>
      </c>
      <c r="K53" s="34">
        <v>0</v>
      </c>
      <c r="L53" s="34">
        <v>0</v>
      </c>
      <c r="M53" s="34">
        <v>99.326999999999998</v>
      </c>
    </row>
    <row r="54" spans="1:69" ht="15" customHeight="1" x14ac:dyDescent="0.25">
      <c r="B54" s="43" t="s">
        <v>72</v>
      </c>
      <c r="C54" s="43"/>
      <c r="D54" s="43"/>
      <c r="E54" s="43"/>
      <c r="F54" s="40"/>
      <c r="G54" s="97"/>
      <c r="H54" s="40">
        <f t="shared" ref="H54:M54" si="9">SUM(H47:H53)</f>
        <v>6097.9704608999991</v>
      </c>
      <c r="I54" s="97">
        <f t="shared" si="9"/>
        <v>5835.6716689999994</v>
      </c>
      <c r="J54" s="39">
        <f t="shared" si="9"/>
        <v>6008.1310572000002</v>
      </c>
      <c r="K54" s="39">
        <f t="shared" si="9"/>
        <v>5850.0365418000001</v>
      </c>
      <c r="L54" s="39">
        <f t="shared" si="9"/>
        <v>5573.6752172000006</v>
      </c>
      <c r="M54" s="39">
        <f t="shared" si="9"/>
        <v>5701.6459999999997</v>
      </c>
    </row>
    <row r="55" spans="1:69" x14ac:dyDescent="0.25">
      <c r="B55" s="36"/>
      <c r="C55" s="34"/>
      <c r="D55" s="34"/>
      <c r="E55" s="34"/>
      <c r="F55" s="34"/>
      <c r="G55" s="34"/>
      <c r="H55" s="90"/>
      <c r="I55" s="90"/>
      <c r="J55" s="34"/>
      <c r="K55" s="34"/>
      <c r="L55" s="34"/>
      <c r="M55" s="34"/>
    </row>
    <row r="56" spans="1:69" s="63" customFormat="1" ht="15.75" x14ac:dyDescent="0.25">
      <c r="A56" s="59"/>
      <c r="B56" s="56"/>
      <c r="C56" s="56"/>
      <c r="D56" s="56"/>
      <c r="E56" s="56"/>
      <c r="F56" s="56">
        <f t="shared" ref="F56:M56" si="10">F$3</f>
        <v>2018</v>
      </c>
      <c r="G56" s="56">
        <f t="shared" si="10"/>
        <v>2017</v>
      </c>
      <c r="H56" s="56">
        <f t="shared" si="10"/>
        <v>2018</v>
      </c>
      <c r="I56" s="56">
        <f t="shared" si="10"/>
        <v>2017</v>
      </c>
      <c r="J56" s="56">
        <f t="shared" si="10"/>
        <v>2017</v>
      </c>
      <c r="K56" s="56">
        <f t="shared" si="10"/>
        <v>2016</v>
      </c>
      <c r="L56" s="56">
        <f t="shared" si="10"/>
        <v>2015</v>
      </c>
      <c r="M56" s="56">
        <f t="shared" si="10"/>
        <v>2014</v>
      </c>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row>
    <row r="57" spans="1:69" s="63" customFormat="1" ht="15.75" x14ac:dyDescent="0.25">
      <c r="A57" s="59"/>
      <c r="B57" s="56"/>
      <c r="C57" s="56"/>
      <c r="D57" s="56"/>
      <c r="E57" s="56"/>
      <c r="F57" s="56" t="str">
        <f>F$4</f>
        <v>Q3</v>
      </c>
      <c r="G57" s="56" t="str">
        <f>G$4</f>
        <v>Q3</v>
      </c>
      <c r="H57" s="56" t="str">
        <f>H$4</f>
        <v>Q1-3</v>
      </c>
      <c r="I57" s="56" t="str">
        <f>I$4</f>
        <v>Q1-3</v>
      </c>
      <c r="J57" s="56"/>
      <c r="K57" s="56"/>
      <c r="L57" s="56"/>
      <c r="M57" s="56"/>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row>
    <row r="58" spans="1:69" s="63" customFormat="1" ht="15.75" x14ac:dyDescent="0.25">
      <c r="A58" s="59"/>
      <c r="B58" s="57" t="s">
        <v>81</v>
      </c>
      <c r="C58" s="58"/>
      <c r="D58" s="58"/>
      <c r="E58" s="58"/>
      <c r="F58" s="58" t="s">
        <v>54</v>
      </c>
      <c r="G58" s="94" t="s">
        <v>54</v>
      </c>
      <c r="H58" s="94" t="s">
        <v>54</v>
      </c>
      <c r="I58" s="94" t="s">
        <v>54</v>
      </c>
      <c r="J58" s="94" t="s">
        <v>54</v>
      </c>
      <c r="K58" s="58"/>
      <c r="L58" s="58"/>
      <c r="M58" s="58"/>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row>
    <row r="59" spans="1:69" ht="3" customHeight="1" x14ac:dyDescent="0.25">
      <c r="B59" s="20"/>
      <c r="C59" s="19"/>
      <c r="D59" s="19"/>
      <c r="E59" s="19"/>
      <c r="F59" s="23"/>
      <c r="G59" s="23"/>
      <c r="H59" s="23"/>
      <c r="I59" s="23"/>
      <c r="J59" s="23"/>
      <c r="K59" s="23"/>
      <c r="L59" s="23"/>
      <c r="M59" s="23"/>
    </row>
    <row r="60" spans="1:69" x14ac:dyDescent="0.25">
      <c r="B60" s="49" t="s">
        <v>32</v>
      </c>
      <c r="C60" s="49"/>
      <c r="D60" s="49"/>
      <c r="E60" s="49"/>
      <c r="F60" s="31">
        <v>142.07286879999975</v>
      </c>
      <c r="G60" s="89">
        <v>121.57490350000009</v>
      </c>
      <c r="H60" s="87">
        <v>353.92717409999966</v>
      </c>
      <c r="I60" s="89">
        <v>310.29036720000028</v>
      </c>
      <c r="J60" s="33">
        <v>496.10500000000002</v>
      </c>
      <c r="K60" s="33">
        <v>310.62900000000002</v>
      </c>
      <c r="L60" s="33">
        <v>274.35399999999998</v>
      </c>
      <c r="M60" s="33">
        <v>250.42099999999999</v>
      </c>
    </row>
    <row r="61" spans="1:69" ht="15" customHeight="1" x14ac:dyDescent="0.25">
      <c r="B61" s="35" t="s">
        <v>33</v>
      </c>
      <c r="C61" s="35"/>
      <c r="D61" s="35"/>
      <c r="E61" s="35"/>
      <c r="F61" s="32">
        <v>-61.881</v>
      </c>
      <c r="G61" s="90">
        <v>-68.230000000000018</v>
      </c>
      <c r="H61" s="88">
        <v>-10.784000000000006</v>
      </c>
      <c r="I61" s="90">
        <v>10.143999999999991</v>
      </c>
      <c r="J61" s="34">
        <v>19.13</v>
      </c>
      <c r="K61" s="34">
        <v>-114.065</v>
      </c>
      <c r="L61" s="34">
        <v>9.5939999999999994</v>
      </c>
      <c r="M61" s="34">
        <v>-11.17</v>
      </c>
    </row>
    <row r="62" spans="1:69" ht="15" customHeight="1" x14ac:dyDescent="0.25">
      <c r="B62" s="50" t="s">
        <v>34</v>
      </c>
      <c r="C62" s="50"/>
      <c r="D62" s="50"/>
      <c r="E62" s="50"/>
      <c r="F62" s="38">
        <f>SUM(F60:F61)</f>
        <v>80.191868799999753</v>
      </c>
      <c r="G62" s="92">
        <f>SUM(G60:G61)</f>
        <v>53.344903500000072</v>
      </c>
      <c r="H62" s="38">
        <f>SUM(H60:H61)</f>
        <v>343.14317409999967</v>
      </c>
      <c r="I62" s="92">
        <f>SUM(I60:I61)</f>
        <v>320.43436720000028</v>
      </c>
      <c r="J62" s="39">
        <v>515.23500000000001</v>
      </c>
      <c r="K62" s="39">
        <v>196.56399999999999</v>
      </c>
      <c r="L62" s="39">
        <v>283.94799999999998</v>
      </c>
      <c r="M62" s="39">
        <v>239.251</v>
      </c>
    </row>
    <row r="63" spans="1:69" ht="15" customHeight="1" x14ac:dyDescent="0.25">
      <c r="B63" s="49" t="s">
        <v>75</v>
      </c>
      <c r="C63" s="49"/>
      <c r="D63" s="49"/>
      <c r="E63" s="49"/>
      <c r="F63" s="31">
        <v>-36.423999999999999</v>
      </c>
      <c r="G63" s="89">
        <v>-28.811000000000007</v>
      </c>
      <c r="H63" s="87">
        <v>-137.98699999999999</v>
      </c>
      <c r="I63" s="89">
        <v>-99.338999999999999</v>
      </c>
      <c r="J63" s="33">
        <v>-172.35599999999999</v>
      </c>
      <c r="K63" s="33">
        <v>-166.125</v>
      </c>
      <c r="L63" s="33">
        <v>-175.09200000000001</v>
      </c>
      <c r="M63" s="33">
        <v>-157.83500000000001</v>
      </c>
    </row>
    <row r="64" spans="1:69" ht="15" customHeight="1" x14ac:dyDescent="0.25">
      <c r="B64" s="35" t="s">
        <v>76</v>
      </c>
      <c r="C64" s="35"/>
      <c r="D64" s="35"/>
      <c r="E64" s="35"/>
      <c r="F64" s="32">
        <v>2.200000000000002E-2</v>
      </c>
      <c r="G64" s="90">
        <v>1.0859999999999999</v>
      </c>
      <c r="H64" s="88">
        <v>1.7189999999999999</v>
      </c>
      <c r="I64" s="90">
        <v>3.4079999999999999</v>
      </c>
      <c r="J64" s="34">
        <v>4.3360000000000003</v>
      </c>
      <c r="K64" s="34">
        <v>1.7270000000000001</v>
      </c>
      <c r="L64" s="34">
        <v>0.88200000000000001</v>
      </c>
      <c r="M64" s="34">
        <v>1.9650000000000001</v>
      </c>
    </row>
    <row r="65" spans="1:69" ht="15" customHeight="1" x14ac:dyDescent="0.25">
      <c r="B65" s="50" t="s">
        <v>80</v>
      </c>
      <c r="C65" s="50"/>
      <c r="D65" s="50"/>
      <c r="E65" s="50"/>
      <c r="F65" s="38">
        <f>SUM(F62:F64)</f>
        <v>43.789868799999752</v>
      </c>
      <c r="G65" s="92">
        <f>SUM(G62:G64)</f>
        <v>25.619903500000063</v>
      </c>
      <c r="H65" s="38">
        <f>SUM(H62:H64)</f>
        <v>206.87517409999967</v>
      </c>
      <c r="I65" s="92">
        <f>SUM(I62:I64)</f>
        <v>224.50336720000027</v>
      </c>
      <c r="J65" s="39">
        <v>347.21499999999997</v>
      </c>
      <c r="K65" s="39">
        <v>32.165999999999997</v>
      </c>
      <c r="L65" s="39">
        <v>109.738</v>
      </c>
      <c r="M65" s="39">
        <v>83.381</v>
      </c>
    </row>
    <row r="66" spans="1:69" ht="15" customHeight="1" x14ac:dyDescent="0.25">
      <c r="B66" s="35" t="s">
        <v>35</v>
      </c>
      <c r="C66" s="35"/>
      <c r="D66" s="35"/>
      <c r="E66" s="35"/>
      <c r="F66" s="32">
        <v>0</v>
      </c>
      <c r="G66" s="90">
        <v>-8.0869999999999873</v>
      </c>
      <c r="H66" s="88">
        <v>-0.65100000000000002</v>
      </c>
      <c r="I66" s="90">
        <v>-123.35199999999999</v>
      </c>
      <c r="J66" s="34">
        <v>-123.233</v>
      </c>
      <c r="K66" s="34">
        <v>-140.405</v>
      </c>
      <c r="L66" s="34">
        <v>-94.736000000000004</v>
      </c>
      <c r="M66" s="34">
        <v>35.234999999999999</v>
      </c>
    </row>
    <row r="67" spans="1:69" ht="15" customHeight="1" x14ac:dyDescent="0.25">
      <c r="B67" s="50" t="s">
        <v>36</v>
      </c>
      <c r="C67" s="50"/>
      <c r="D67" s="50"/>
      <c r="E67" s="50"/>
      <c r="F67" s="40">
        <f>SUM(F65:F66)</f>
        <v>43.789868799999752</v>
      </c>
      <c r="G67" s="92">
        <f>SUM(G65:G66)</f>
        <v>17.532903500000074</v>
      </c>
      <c r="H67" s="40">
        <f>SUM(H65:H66)</f>
        <v>206.22417409999966</v>
      </c>
      <c r="I67" s="92">
        <f>SUM(I65:I66)</f>
        <v>101.15136720000028</v>
      </c>
      <c r="J67" s="39">
        <v>223.982</v>
      </c>
      <c r="K67" s="39">
        <v>-108.239</v>
      </c>
      <c r="L67" s="39">
        <v>15.002000000000001</v>
      </c>
      <c r="M67" s="39">
        <v>118.616</v>
      </c>
    </row>
    <row r="68" spans="1:69" ht="15" customHeight="1" x14ac:dyDescent="0.25">
      <c r="B68" s="49" t="s">
        <v>37</v>
      </c>
      <c r="C68" s="49"/>
      <c r="D68" s="49"/>
      <c r="E68" s="49"/>
      <c r="F68" s="30">
        <v>-68.999000000000251</v>
      </c>
      <c r="G68" s="89">
        <v>-58.996000000000016</v>
      </c>
      <c r="H68" s="30">
        <v>-201.83700000000022</v>
      </c>
      <c r="I68" s="89">
        <v>-126.79000000000002</v>
      </c>
      <c r="J68" s="89">
        <v>-188.39400000000001</v>
      </c>
      <c r="K68" s="33">
        <v>-341.69400000000002</v>
      </c>
      <c r="L68" s="33">
        <v>-74.950999999999993</v>
      </c>
      <c r="M68" s="33">
        <v>11.619</v>
      </c>
    </row>
    <row r="69" spans="1:69" ht="15" customHeight="1" x14ac:dyDescent="0.25">
      <c r="B69" s="49" t="s">
        <v>38</v>
      </c>
      <c r="C69" s="49"/>
      <c r="D69" s="49"/>
      <c r="E69" s="49"/>
      <c r="F69" s="31">
        <v>0</v>
      </c>
      <c r="G69" s="89">
        <v>0</v>
      </c>
      <c r="H69" s="87">
        <v>0</v>
      </c>
      <c r="I69" s="89">
        <v>0</v>
      </c>
      <c r="J69" s="33">
        <v>0</v>
      </c>
      <c r="K69" s="33"/>
      <c r="L69" s="33"/>
      <c r="M69" s="33"/>
    </row>
    <row r="70" spans="1:69" ht="15" customHeight="1" x14ac:dyDescent="0.25">
      <c r="B70" s="49" t="s">
        <v>39</v>
      </c>
      <c r="C70" s="49"/>
      <c r="D70" s="49"/>
      <c r="E70" s="49"/>
      <c r="F70" s="31">
        <v>0</v>
      </c>
      <c r="G70" s="89">
        <v>0</v>
      </c>
      <c r="H70" s="87">
        <v>0</v>
      </c>
      <c r="I70" s="89">
        <v>0</v>
      </c>
      <c r="J70" s="33">
        <v>0</v>
      </c>
      <c r="K70" s="33"/>
      <c r="L70" s="33">
        <v>-8.8999999999999996E-2</v>
      </c>
      <c r="M70" s="33">
        <v>0.47399999999999998</v>
      </c>
    </row>
    <row r="71" spans="1:69" ht="15" customHeight="1" x14ac:dyDescent="0.25">
      <c r="B71" s="35" t="s">
        <v>40</v>
      </c>
      <c r="C71" s="35"/>
      <c r="D71" s="35"/>
      <c r="E71" s="35"/>
      <c r="F71" s="32">
        <v>-14.113000000000003</v>
      </c>
      <c r="G71" s="90">
        <v>-14.165999999999999</v>
      </c>
      <c r="H71" s="88">
        <v>-38.282000000000004</v>
      </c>
      <c r="I71" s="90">
        <v>19.990000000000002</v>
      </c>
      <c r="J71" s="90">
        <v>5.0619999999999976</v>
      </c>
      <c r="K71" s="34">
        <v>354.33199999999999</v>
      </c>
      <c r="L71" s="34">
        <v>62.924999999999997</v>
      </c>
      <c r="M71" s="34">
        <v>-65.653000000000006</v>
      </c>
    </row>
    <row r="72" spans="1:69" ht="15" customHeight="1" x14ac:dyDescent="0.25">
      <c r="B72" s="36" t="s">
        <v>41</v>
      </c>
      <c r="C72" s="36"/>
      <c r="D72" s="36"/>
      <c r="E72" s="36"/>
      <c r="F72" s="41">
        <f>SUM(F68:F71)</f>
        <v>-83.112000000000251</v>
      </c>
      <c r="G72" s="91">
        <f>SUM(G68:G71)</f>
        <v>-73.16200000000002</v>
      </c>
      <c r="H72" s="93">
        <f>SUM(H68:H71)</f>
        <v>-240.11900000000023</v>
      </c>
      <c r="I72" s="91">
        <f>SUM(I68:I71)</f>
        <v>-106.80000000000001</v>
      </c>
      <c r="J72" s="37">
        <v>-183.33199999999999</v>
      </c>
      <c r="K72" s="37">
        <v>12.638</v>
      </c>
      <c r="L72" s="37">
        <v>-12.115</v>
      </c>
      <c r="M72" s="37">
        <v>-53.56</v>
      </c>
    </row>
    <row r="73" spans="1:69" ht="15" customHeight="1" x14ac:dyDescent="0.25">
      <c r="B73" s="50" t="s">
        <v>42</v>
      </c>
      <c r="C73" s="50"/>
      <c r="D73" s="50"/>
      <c r="E73" s="50"/>
      <c r="F73" s="40">
        <f>SUM(F72+F67)</f>
        <v>-39.322131200000499</v>
      </c>
      <c r="G73" s="92">
        <f>SUM(G72+G67)</f>
        <v>-55.629096499999946</v>
      </c>
      <c r="H73" s="40">
        <f>SUM(H72+H67)</f>
        <v>-33.894825900000569</v>
      </c>
      <c r="I73" s="92">
        <f>SUM(I72+I67)</f>
        <v>-5.6486327999997314</v>
      </c>
      <c r="J73" s="39">
        <v>40.650000000000297</v>
      </c>
      <c r="K73" s="39">
        <v>-95.600999999999999</v>
      </c>
      <c r="L73" s="39">
        <v>2.8869999999999698</v>
      </c>
      <c r="M73" s="39">
        <v>65.055999999999997</v>
      </c>
    </row>
    <row r="74" spans="1:69" ht="15" customHeight="1" x14ac:dyDescent="0.25">
      <c r="B74" s="35" t="s">
        <v>67</v>
      </c>
      <c r="C74" s="35"/>
      <c r="D74" s="35"/>
      <c r="E74" s="35"/>
      <c r="F74" s="32">
        <v>0</v>
      </c>
      <c r="G74" s="90">
        <v>0</v>
      </c>
      <c r="H74" s="88">
        <v>0</v>
      </c>
      <c r="I74" s="90">
        <v>0</v>
      </c>
      <c r="J74" s="34">
        <v>0</v>
      </c>
      <c r="K74" s="34"/>
      <c r="L74" s="34"/>
      <c r="M74" s="34">
        <v>-41.84</v>
      </c>
    </row>
    <row r="75" spans="1:69" ht="15" customHeight="1" x14ac:dyDescent="0.25">
      <c r="B75" s="50" t="s">
        <v>68</v>
      </c>
      <c r="C75" s="50"/>
      <c r="D75" s="50"/>
      <c r="E75" s="50"/>
      <c r="F75" s="40">
        <f>SUM(F73:F74)</f>
        <v>-39.322131200000499</v>
      </c>
      <c r="G75" s="92">
        <f>SUM(G73:G74)</f>
        <v>-55.629096499999946</v>
      </c>
      <c r="H75" s="40">
        <f>SUM(H73:H74)</f>
        <v>-33.894825900000569</v>
      </c>
      <c r="I75" s="92">
        <f>SUM(I73:I74)</f>
        <v>-5.6486327999997314</v>
      </c>
      <c r="J75" s="39">
        <v>40.650000000000297</v>
      </c>
      <c r="K75" s="39">
        <v>-95.600999999999999</v>
      </c>
      <c r="L75" s="39">
        <v>2.8869999999999698</v>
      </c>
      <c r="M75" s="39">
        <v>23.216000000000001</v>
      </c>
    </row>
    <row r="76" spans="1:69" x14ac:dyDescent="0.25">
      <c r="B76" s="36"/>
      <c r="C76" s="34"/>
      <c r="D76" s="34"/>
      <c r="E76" s="34"/>
      <c r="F76" s="34"/>
      <c r="G76" s="34"/>
      <c r="H76" s="90"/>
      <c r="I76" s="90"/>
      <c r="J76" s="34"/>
      <c r="K76" s="34"/>
      <c r="L76" s="34"/>
      <c r="M76" s="34"/>
    </row>
    <row r="77" spans="1:69" s="63" customFormat="1" ht="15.75" x14ac:dyDescent="0.25">
      <c r="A77" s="59"/>
      <c r="B77" s="56"/>
      <c r="C77" s="56"/>
      <c r="D77" s="56"/>
      <c r="E77" s="56"/>
      <c r="F77" s="56">
        <f t="shared" ref="F77:M77" si="11">F$3</f>
        <v>2018</v>
      </c>
      <c r="G77" s="56">
        <f t="shared" si="11"/>
        <v>2017</v>
      </c>
      <c r="H77" s="56">
        <f t="shared" si="11"/>
        <v>2018</v>
      </c>
      <c r="I77" s="56">
        <f t="shared" si="11"/>
        <v>2017</v>
      </c>
      <c r="J77" s="56">
        <f t="shared" si="11"/>
        <v>2017</v>
      </c>
      <c r="K77" s="56">
        <f t="shared" si="11"/>
        <v>2016</v>
      </c>
      <c r="L77" s="56">
        <f t="shared" si="11"/>
        <v>2015</v>
      </c>
      <c r="M77" s="56">
        <f t="shared" si="11"/>
        <v>2014</v>
      </c>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row>
    <row r="78" spans="1:69" s="63" customFormat="1" ht="15.75" x14ac:dyDescent="0.25">
      <c r="A78" s="59"/>
      <c r="B78" s="56"/>
      <c r="C78" s="56"/>
      <c r="D78" s="56"/>
      <c r="E78" s="56"/>
      <c r="F78" s="56" t="str">
        <f>F$4</f>
        <v>Q3</v>
      </c>
      <c r="G78" s="56" t="str">
        <f>G$4</f>
        <v>Q3</v>
      </c>
      <c r="H78" s="56" t="str">
        <f>H$4</f>
        <v>Q1-3</v>
      </c>
      <c r="I78" s="56" t="str">
        <f>I$4</f>
        <v>Q1-3</v>
      </c>
      <c r="J78" s="56"/>
      <c r="K78" s="56"/>
      <c r="L78" s="56"/>
      <c r="M78" s="56"/>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row>
    <row r="79" spans="1:69" s="63" customFormat="1" ht="15.75" x14ac:dyDescent="0.25">
      <c r="A79" s="59"/>
      <c r="B79" s="57" t="s">
        <v>65</v>
      </c>
      <c r="C79" s="58"/>
      <c r="D79" s="58"/>
      <c r="E79" s="58"/>
      <c r="F79" s="58"/>
      <c r="G79" s="58"/>
      <c r="H79" s="94"/>
      <c r="I79" s="94"/>
      <c r="J79" s="58"/>
      <c r="K79" s="58"/>
      <c r="L79" s="58"/>
      <c r="M79" s="58"/>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row>
    <row r="80" spans="1:69" ht="1.5" customHeight="1" x14ac:dyDescent="0.25">
      <c r="B80" s="20" t="s">
        <v>45</v>
      </c>
      <c r="C80" s="19"/>
      <c r="D80" s="19"/>
      <c r="E80" s="19"/>
      <c r="F80" s="19"/>
      <c r="G80" s="19"/>
      <c r="H80" s="19"/>
      <c r="I80" s="19"/>
      <c r="J80" s="19"/>
      <c r="K80" s="19"/>
      <c r="L80" s="19"/>
      <c r="M80" s="19"/>
    </row>
    <row r="81" spans="1:69" s="70" customFormat="1" ht="15" customHeight="1" x14ac:dyDescent="0.25">
      <c r="A81" s="68"/>
      <c r="B81" s="65" t="s">
        <v>43</v>
      </c>
      <c r="C81" s="65"/>
      <c r="D81" s="65"/>
      <c r="E81" s="65"/>
      <c r="F81" s="66">
        <v>11.70660859578193</v>
      </c>
      <c r="G81" s="67">
        <v>10.241528824621192</v>
      </c>
      <c r="H81" s="66">
        <v>10.439201668571213</v>
      </c>
      <c r="I81" s="95">
        <v>9.7680515024797998</v>
      </c>
      <c r="J81" s="67">
        <v>11.164737060782238</v>
      </c>
      <c r="K81" s="67">
        <v>6.5976487490023983</v>
      </c>
      <c r="L81" s="67">
        <v>7.7910992424548864</v>
      </c>
      <c r="M81" s="67">
        <v>8.4985618068914714</v>
      </c>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row>
    <row r="82" spans="1:69" s="70" customFormat="1" ht="15" customHeight="1" x14ac:dyDescent="0.25">
      <c r="A82" s="68"/>
      <c r="B82" s="65" t="s">
        <v>105</v>
      </c>
      <c r="C82" s="65"/>
      <c r="D82" s="65"/>
      <c r="E82" s="65"/>
      <c r="F82" s="69">
        <v>12.868893211133003</v>
      </c>
      <c r="G82" s="67">
        <v>10.997328625567526</v>
      </c>
      <c r="H82" s="69">
        <v>11.559123516890995</v>
      </c>
      <c r="I82" s="95">
        <v>10.294449874073324</v>
      </c>
      <c r="J82" s="67">
        <v>11.936298110395581</v>
      </c>
      <c r="K82" s="67">
        <v>10.35440690307367</v>
      </c>
      <c r="L82" s="67">
        <v>9.2876872199025229</v>
      </c>
      <c r="M82" s="67">
        <v>9.8693574623831068</v>
      </c>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row>
    <row r="83" spans="1:69" s="70" customFormat="1" ht="15" customHeight="1" x14ac:dyDescent="0.25">
      <c r="A83" s="68"/>
      <c r="B83" s="65" t="s">
        <v>44</v>
      </c>
      <c r="C83" s="65"/>
      <c r="D83" s="65"/>
      <c r="E83" s="65"/>
      <c r="F83" s="69">
        <v>9.7026477110128067</v>
      </c>
      <c r="G83" s="67">
        <v>8.4075772325534945</v>
      </c>
      <c r="H83" s="69">
        <v>5.5821880903957943</v>
      </c>
      <c r="I83" s="95">
        <v>6.9910385952131682</v>
      </c>
      <c r="J83" s="67">
        <v>7.8703628626749191</v>
      </c>
      <c r="K83" s="67">
        <v>1.3601140457663667</v>
      </c>
      <c r="L83" s="67">
        <v>5.5577680554569273</v>
      </c>
      <c r="M83" s="67">
        <v>2.1080266939607117</v>
      </c>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row>
    <row r="84" spans="1:69" s="70" customFormat="1" ht="15" customHeight="1" x14ac:dyDescent="0.25">
      <c r="A84" s="68"/>
      <c r="B84" s="65" t="s">
        <v>45</v>
      </c>
      <c r="C84" s="65"/>
      <c r="D84" s="65"/>
      <c r="E84" s="65"/>
      <c r="F84" s="66"/>
      <c r="G84" s="95"/>
      <c r="H84" s="66">
        <v>0</v>
      </c>
      <c r="I84" s="99"/>
      <c r="J84" s="67">
        <v>7.6151603534131986</v>
      </c>
      <c r="K84" s="67">
        <v>2.7800056020356894</v>
      </c>
      <c r="L84" s="67">
        <v>7.4695724464621787</v>
      </c>
      <c r="M84" s="95">
        <v>-1.8196710838298713</v>
      </c>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row>
    <row r="85" spans="1:69" s="70" customFormat="1" ht="15" customHeight="1" x14ac:dyDescent="0.25">
      <c r="A85" s="68"/>
      <c r="B85" s="65" t="s">
        <v>46</v>
      </c>
      <c r="C85" s="65"/>
      <c r="D85" s="65"/>
      <c r="E85" s="65"/>
      <c r="F85" s="69"/>
      <c r="G85" s="95"/>
      <c r="H85" s="69">
        <v>0</v>
      </c>
      <c r="I85" s="99"/>
      <c r="J85" s="67">
        <v>8.5501434323237575</v>
      </c>
      <c r="K85" s="67">
        <v>4.860439518920499</v>
      </c>
      <c r="L85" s="67">
        <v>7.3031111434886178</v>
      </c>
      <c r="M85" s="95">
        <v>5.9987812469732154</v>
      </c>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row>
    <row r="86" spans="1:69" ht="15" customHeight="1" x14ac:dyDescent="0.25">
      <c r="B86" s="49" t="s">
        <v>47</v>
      </c>
      <c r="C86" s="49"/>
      <c r="D86" s="49"/>
      <c r="E86" s="49"/>
      <c r="F86" s="31"/>
      <c r="G86" s="89"/>
      <c r="H86" s="87">
        <v>49.743401621074881</v>
      </c>
      <c r="I86" s="89">
        <v>45.97554933140637</v>
      </c>
      <c r="J86" s="33">
        <v>46.745751636597653</v>
      </c>
      <c r="K86" s="33">
        <v>42.273814815164748</v>
      </c>
      <c r="L86" s="33">
        <v>35.302332097110522</v>
      </c>
      <c r="M86" s="89">
        <v>32.944513718112056</v>
      </c>
    </row>
    <row r="87" spans="1:69" ht="15" customHeight="1" x14ac:dyDescent="0.25">
      <c r="B87" s="49" t="s">
        <v>48</v>
      </c>
      <c r="C87" s="49"/>
      <c r="D87" s="49"/>
      <c r="E87" s="49"/>
      <c r="F87" s="30"/>
      <c r="G87" s="89"/>
      <c r="H87" s="30">
        <v>1475.3627166999997</v>
      </c>
      <c r="I87" s="89">
        <v>1662.4423327999998</v>
      </c>
      <c r="J87" s="33">
        <v>1565.6242993999999</v>
      </c>
      <c r="K87" s="33">
        <v>1745.3738701</v>
      </c>
      <c r="L87" s="33">
        <v>1896.1735937999997</v>
      </c>
      <c r="M87" s="33">
        <v>1982.8019999999999</v>
      </c>
    </row>
    <row r="88" spans="1:69" s="70" customFormat="1" ht="15" customHeight="1" x14ac:dyDescent="0.25">
      <c r="A88" s="68"/>
      <c r="B88" s="65" t="s">
        <v>49</v>
      </c>
      <c r="C88" s="65"/>
      <c r="D88" s="65"/>
      <c r="E88" s="65"/>
      <c r="F88" s="69"/>
      <c r="G88" s="95"/>
      <c r="H88" s="69">
        <v>0.54409416425849133</v>
      </c>
      <c r="I88" s="95">
        <v>0.67898577487606027</v>
      </c>
      <c r="J88" s="67">
        <v>0.62997349295350069</v>
      </c>
      <c r="K88" s="67">
        <v>0.77280902376289196</v>
      </c>
      <c r="L88" s="67">
        <v>1.0875794904844778</v>
      </c>
      <c r="M88" s="67">
        <v>1.1941239555842302</v>
      </c>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row>
    <row r="89" spans="1:69" ht="15" customHeight="1" x14ac:dyDescent="0.25">
      <c r="B89" s="49" t="s">
        <v>100</v>
      </c>
      <c r="C89" s="49"/>
      <c r="D89" s="49"/>
      <c r="E89" s="49"/>
      <c r="F89" s="31">
        <v>50.040868799999828</v>
      </c>
      <c r="G89" s="89">
        <v>26.252903500000095</v>
      </c>
      <c r="H89" s="87">
        <v>269.00017410000009</v>
      </c>
      <c r="I89" s="89">
        <v>270.33536720000012</v>
      </c>
      <c r="J89" s="33">
        <v>396.88600000000059</v>
      </c>
      <c r="K89" s="89">
        <v>177.07169089999979</v>
      </c>
      <c r="L89" s="33" t="s">
        <v>53</v>
      </c>
      <c r="M89" s="33" t="s">
        <v>53</v>
      </c>
    </row>
    <row r="90" spans="1:69" ht="15" customHeight="1" x14ac:dyDescent="0.25">
      <c r="B90" s="35" t="s">
        <v>50</v>
      </c>
      <c r="C90" s="35"/>
      <c r="D90" s="35"/>
      <c r="E90" s="35"/>
      <c r="F90" s="32"/>
      <c r="G90" s="90"/>
      <c r="H90" s="88">
        <v>0</v>
      </c>
      <c r="I90" s="90">
        <v>0</v>
      </c>
      <c r="J90" s="34">
        <v>2097</v>
      </c>
      <c r="K90" s="34">
        <v>2209</v>
      </c>
      <c r="L90" s="34">
        <v>2393</v>
      </c>
      <c r="M90" s="34">
        <v>2478</v>
      </c>
    </row>
    <row r="91" spans="1:69" ht="15" customHeight="1" x14ac:dyDescent="0.25">
      <c r="B91" s="22" t="s">
        <v>109</v>
      </c>
      <c r="C91" s="26"/>
      <c r="D91" s="26"/>
      <c r="E91" s="26"/>
      <c r="F91" s="26"/>
      <c r="G91" s="26"/>
      <c r="H91" s="26"/>
      <c r="I91" s="26"/>
      <c r="J91" s="26"/>
      <c r="K91" s="26"/>
      <c r="L91" s="26"/>
      <c r="M91" s="26"/>
    </row>
    <row r="92" spans="1:69" ht="15" customHeight="1" x14ac:dyDescent="0.25">
      <c r="B92" s="22" t="s">
        <v>102</v>
      </c>
      <c r="C92" s="26"/>
      <c r="D92" s="26"/>
      <c r="E92" s="26"/>
      <c r="F92" s="26"/>
      <c r="G92" s="26"/>
      <c r="H92" s="26"/>
      <c r="I92" s="26"/>
      <c r="J92" s="26"/>
      <c r="K92" s="26"/>
      <c r="L92" s="21"/>
      <c r="M92" s="26"/>
    </row>
    <row r="93" spans="1:69" ht="15" customHeight="1" x14ac:dyDescent="0.25">
      <c r="B93" s="22" t="s">
        <v>118</v>
      </c>
      <c r="C93" s="22"/>
      <c r="D93" s="22"/>
      <c r="E93" s="22"/>
      <c r="F93" s="22"/>
      <c r="G93" s="22"/>
      <c r="H93" s="22"/>
      <c r="I93" s="22"/>
      <c r="J93" s="22"/>
      <c r="K93" s="22"/>
      <c r="L93" s="22"/>
      <c r="M93" s="22"/>
    </row>
    <row r="94" spans="1:69" ht="16.5" x14ac:dyDescent="0.35">
      <c r="B94" s="10"/>
      <c r="C94" s="10"/>
      <c r="D94" s="10"/>
      <c r="E94" s="10"/>
      <c r="F94" s="10"/>
      <c r="G94" s="10"/>
      <c r="H94" s="10"/>
      <c r="I94" s="10"/>
      <c r="J94" s="10"/>
      <c r="K94" s="10"/>
      <c r="L94" s="10"/>
      <c r="M94" s="10"/>
    </row>
    <row r="95" spans="1:69" ht="16.5" x14ac:dyDescent="0.35">
      <c r="B95" s="10"/>
      <c r="C95" s="10"/>
      <c r="D95" s="10"/>
      <c r="E95" s="10"/>
      <c r="F95" s="10"/>
      <c r="G95" s="10"/>
      <c r="H95" s="10"/>
      <c r="I95" s="10"/>
      <c r="J95" s="10"/>
      <c r="K95" s="10"/>
      <c r="L95" s="10"/>
      <c r="M95" s="10"/>
    </row>
    <row r="96" spans="1:69" x14ac:dyDescent="0.25">
      <c r="B96" s="11"/>
      <c r="C96" s="11"/>
      <c r="D96" s="11"/>
      <c r="E96" s="11"/>
      <c r="F96" s="11"/>
      <c r="G96" s="11"/>
      <c r="H96" s="11"/>
      <c r="I96" s="11"/>
      <c r="J96" s="11"/>
      <c r="K96" s="11"/>
      <c r="L96" s="11"/>
      <c r="M96" s="11"/>
    </row>
    <row r="97" spans="2:13" x14ac:dyDescent="0.25">
      <c r="B97" s="11"/>
      <c r="C97" s="11"/>
      <c r="D97" s="11"/>
      <c r="E97" s="11"/>
      <c r="F97" s="11"/>
      <c r="G97" s="11"/>
      <c r="H97" s="11"/>
      <c r="I97" s="11"/>
      <c r="J97" s="11"/>
      <c r="K97" s="11"/>
      <c r="L97" s="11"/>
      <c r="M97" s="11"/>
    </row>
    <row r="98" spans="2:13" x14ac:dyDescent="0.25">
      <c r="B98" s="11"/>
      <c r="C98" s="11"/>
      <c r="D98" s="11"/>
      <c r="E98" s="11"/>
      <c r="F98" s="11"/>
      <c r="G98" s="11"/>
      <c r="H98" s="11"/>
      <c r="I98" s="11"/>
      <c r="J98" s="11"/>
      <c r="K98" s="11"/>
      <c r="L98" s="11"/>
      <c r="M98" s="11"/>
    </row>
    <row r="99" spans="2:13" x14ac:dyDescent="0.25">
      <c r="B99" s="11"/>
      <c r="C99" s="11"/>
      <c r="D99" s="11"/>
      <c r="E99" s="11"/>
      <c r="F99" s="11"/>
      <c r="G99" s="11"/>
      <c r="H99" s="11"/>
      <c r="I99" s="11"/>
      <c r="J99" s="11"/>
      <c r="K99" s="11"/>
      <c r="L99" s="11"/>
      <c r="M99" s="11"/>
    </row>
    <row r="100" spans="2:13" x14ac:dyDescent="0.25">
      <c r="B100" s="11"/>
      <c r="C100" s="11"/>
      <c r="D100" s="11"/>
      <c r="E100" s="11"/>
      <c r="F100" s="11"/>
      <c r="G100" s="11"/>
      <c r="H100" s="11"/>
      <c r="I100" s="11"/>
      <c r="J100" s="11"/>
      <c r="K100" s="11"/>
      <c r="L100" s="11"/>
      <c r="M100" s="11"/>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row r="112" spans="2:13" x14ac:dyDescent="0.25">
      <c r="B112" s="7"/>
      <c r="C112" s="7"/>
      <c r="D112" s="7"/>
      <c r="E112" s="7"/>
      <c r="F112" s="7"/>
      <c r="G112" s="7"/>
      <c r="H112" s="7"/>
      <c r="I112" s="7"/>
      <c r="J112" s="7"/>
      <c r="K112" s="7"/>
      <c r="L112" s="7"/>
      <c r="M112" s="7"/>
    </row>
    <row r="113" spans="2:13" x14ac:dyDescent="0.25">
      <c r="B113" s="7"/>
      <c r="C113" s="7"/>
      <c r="D113" s="7"/>
      <c r="E113" s="7"/>
      <c r="F113" s="7"/>
      <c r="G113" s="7"/>
      <c r="H113" s="7"/>
      <c r="I113" s="7"/>
      <c r="J113" s="7"/>
      <c r="K113" s="7"/>
      <c r="L113" s="7"/>
      <c r="M113" s="7"/>
    </row>
  </sheetData>
  <mergeCells count="1">
    <mergeCell ref="B1:M1"/>
  </mergeCells>
  <pageMargins left="0.7" right="0.7" top="0.75" bottom="0.75" header="0.3" footer="0.3"/>
  <pageSetup paperSize="9" scale="55" orientation="portrait"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4"/>
  <sheetViews>
    <sheetView showZeros="0" zoomScaleNormal="100" zoomScaleSheetLayoutView="100" workbookViewId="0">
      <selection activeCell="F8" sqref="F8"/>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3" ht="27.75" x14ac:dyDescent="0.4">
      <c r="B1" s="119" t="s">
        <v>92</v>
      </c>
      <c r="C1" s="119"/>
      <c r="D1" s="119"/>
      <c r="E1" s="119"/>
      <c r="F1" s="119"/>
      <c r="G1" s="119"/>
      <c r="H1" s="119"/>
      <c r="I1" s="119"/>
      <c r="J1" s="119"/>
      <c r="K1" s="119"/>
      <c r="L1" s="119"/>
      <c r="M1" s="119"/>
    </row>
    <row r="2" spans="2:13" x14ac:dyDescent="0.25">
      <c r="B2" s="36" t="s">
        <v>0</v>
      </c>
      <c r="C2" s="34"/>
      <c r="D2" s="34"/>
      <c r="E2" s="34"/>
      <c r="F2" s="34"/>
      <c r="G2" s="34"/>
      <c r="H2" s="90"/>
      <c r="I2" s="90"/>
      <c r="J2" s="34"/>
      <c r="K2" s="34"/>
      <c r="L2" s="34"/>
      <c r="M2" s="34"/>
    </row>
    <row r="3" spans="2:13" s="59" customFormat="1" ht="15.75" x14ac:dyDescent="0.25">
      <c r="B3" s="56"/>
      <c r="C3" s="56"/>
      <c r="D3" s="56"/>
      <c r="E3" s="56"/>
      <c r="F3" s="56">
        <v>2018</v>
      </c>
      <c r="G3" s="56">
        <v>2017</v>
      </c>
      <c r="H3" s="56">
        <v>2018</v>
      </c>
      <c r="I3" s="56">
        <v>2017</v>
      </c>
      <c r="J3" s="56">
        <v>2017</v>
      </c>
      <c r="K3" s="56">
        <v>2016</v>
      </c>
      <c r="L3" s="56">
        <v>2015</v>
      </c>
      <c r="M3" s="56">
        <v>2014</v>
      </c>
    </row>
    <row r="4" spans="2:13" s="59" customFormat="1" ht="15.75" x14ac:dyDescent="0.25">
      <c r="B4" s="56"/>
      <c r="C4" s="56"/>
      <c r="D4" s="56"/>
      <c r="E4" s="56"/>
      <c r="F4" s="56" t="s">
        <v>63</v>
      </c>
      <c r="G4" s="56" t="s">
        <v>63</v>
      </c>
      <c r="H4" s="56" t="s">
        <v>116</v>
      </c>
      <c r="I4" s="56" t="s">
        <v>116</v>
      </c>
      <c r="J4" s="56"/>
      <c r="K4" s="56"/>
      <c r="L4" s="56"/>
      <c r="M4" s="56"/>
    </row>
    <row r="5" spans="2:13" s="59" customFormat="1" ht="15.75" x14ac:dyDescent="0.25">
      <c r="B5" s="57" t="s">
        <v>1</v>
      </c>
      <c r="C5" s="58"/>
      <c r="D5" s="58"/>
      <c r="E5" s="58" t="s">
        <v>64</v>
      </c>
      <c r="F5" s="58"/>
      <c r="G5" s="58"/>
      <c r="H5" s="94"/>
      <c r="I5" s="94"/>
      <c r="J5" s="58"/>
      <c r="K5" s="58"/>
      <c r="L5" s="58"/>
      <c r="M5" s="58"/>
    </row>
    <row r="6" spans="2:13" ht="3.75" customHeight="1" x14ac:dyDescent="0.25">
      <c r="B6" s="19"/>
      <c r="C6" s="19"/>
      <c r="D6" s="19"/>
      <c r="E6" s="19"/>
      <c r="F6" s="19"/>
      <c r="G6" s="19"/>
      <c r="H6" s="19"/>
      <c r="I6" s="19"/>
      <c r="J6" s="19"/>
      <c r="K6" s="19"/>
      <c r="L6" s="19"/>
      <c r="M6" s="19"/>
    </row>
    <row r="7" spans="2:13" ht="15" customHeight="1" x14ac:dyDescent="0.25">
      <c r="B7" s="43" t="s">
        <v>2</v>
      </c>
      <c r="C7" s="43"/>
      <c r="D7" s="43"/>
      <c r="E7" s="43"/>
      <c r="F7" s="38">
        <v>360.54100000000005</v>
      </c>
      <c r="G7" s="39">
        <v>341.68299999999994</v>
      </c>
      <c r="H7" s="38">
        <v>1085.6869999999999</v>
      </c>
      <c r="I7" s="92">
        <v>1139.749</v>
      </c>
      <c r="J7" s="92">
        <v>1438.8200000000002</v>
      </c>
      <c r="K7" s="39">
        <v>1515.6110000000001</v>
      </c>
      <c r="L7" s="39">
        <v>1450.098</v>
      </c>
      <c r="M7" s="39">
        <v>1157.2550000000001</v>
      </c>
    </row>
    <row r="8" spans="2:13" ht="15" customHeight="1" x14ac:dyDescent="0.25">
      <c r="B8" s="44" t="s">
        <v>3</v>
      </c>
      <c r="C8" s="44"/>
      <c r="D8" s="44"/>
      <c r="E8" s="44"/>
      <c r="F8" s="31">
        <v>-390.64499999999998</v>
      </c>
      <c r="G8" s="33">
        <v>-321.52100000000002</v>
      </c>
      <c r="H8" s="87">
        <v>-1115.5980000000002</v>
      </c>
      <c r="I8" s="89">
        <v>-1029.816</v>
      </c>
      <c r="J8" s="33">
        <v>-1353.443</v>
      </c>
      <c r="K8" s="33">
        <v>-1329.7850000000001</v>
      </c>
      <c r="L8" s="33">
        <v>-1245.223</v>
      </c>
      <c r="M8" s="33">
        <v>-1097.3520000000001</v>
      </c>
    </row>
    <row r="9" spans="2:13" ht="15" customHeight="1" x14ac:dyDescent="0.25">
      <c r="B9" s="44" t="s">
        <v>4</v>
      </c>
      <c r="C9" s="44"/>
      <c r="D9" s="44"/>
      <c r="E9" s="44"/>
      <c r="F9" s="31">
        <v>-1.5550000000000019</v>
      </c>
      <c r="G9" s="33">
        <v>-8.2410000000000014</v>
      </c>
      <c r="H9" s="87">
        <v>20.231999999999999</v>
      </c>
      <c r="I9" s="89">
        <v>-22.532</v>
      </c>
      <c r="J9" s="33">
        <v>-12.035</v>
      </c>
      <c r="K9" s="33">
        <v>-11.566000000000001</v>
      </c>
      <c r="L9" s="33">
        <v>11.632999999999999</v>
      </c>
      <c r="M9" s="33">
        <v>3.0969999999999995</v>
      </c>
    </row>
    <row r="10" spans="2:13" ht="15" customHeight="1" x14ac:dyDescent="0.25">
      <c r="B10" s="44" t="s">
        <v>5</v>
      </c>
      <c r="C10" s="44"/>
      <c r="D10" s="44"/>
      <c r="E10" s="44"/>
      <c r="F10" s="31">
        <v>0</v>
      </c>
      <c r="G10" s="33">
        <v>0</v>
      </c>
      <c r="H10" s="87">
        <v>0</v>
      </c>
      <c r="I10" s="89">
        <v>0</v>
      </c>
      <c r="J10" s="33">
        <v>0</v>
      </c>
      <c r="K10" s="33">
        <v>0</v>
      </c>
      <c r="L10" s="33">
        <v>0</v>
      </c>
      <c r="M10" s="33">
        <v>0</v>
      </c>
    </row>
    <row r="11" spans="2:13" ht="15" customHeight="1" x14ac:dyDescent="0.25">
      <c r="B11" s="35" t="s">
        <v>6</v>
      </c>
      <c r="C11" s="35"/>
      <c r="D11" s="35"/>
      <c r="E11" s="35"/>
      <c r="F11" s="32">
        <v>0</v>
      </c>
      <c r="G11" s="34">
        <v>0</v>
      </c>
      <c r="H11" s="88">
        <v>0</v>
      </c>
      <c r="I11" s="90">
        <v>0</v>
      </c>
      <c r="J11" s="34">
        <v>0</v>
      </c>
      <c r="K11" s="34">
        <v>0</v>
      </c>
      <c r="L11" s="34">
        <v>0</v>
      </c>
      <c r="M11" s="34">
        <v>0</v>
      </c>
    </row>
    <row r="12" spans="2:13" ht="15" customHeight="1" x14ac:dyDescent="0.25">
      <c r="B12" s="43" t="s">
        <v>7</v>
      </c>
      <c r="C12" s="43"/>
      <c r="D12" s="43"/>
      <c r="E12" s="43"/>
      <c r="F12" s="40">
        <f t="shared" ref="F12:M12" si="0">SUM(F7:F11)</f>
        <v>-31.658999999999931</v>
      </c>
      <c r="G12" s="39">
        <f t="shared" si="0"/>
        <v>11.920999999999919</v>
      </c>
      <c r="H12" s="40">
        <f t="shared" si="0"/>
        <v>-9.6790000000002863</v>
      </c>
      <c r="I12" s="92">
        <f t="shared" si="0"/>
        <v>87.400999999999996</v>
      </c>
      <c r="J12" s="39">
        <f t="shared" si="0"/>
        <v>73.342000000000183</v>
      </c>
      <c r="K12" s="39">
        <f t="shared" si="0"/>
        <v>174.26000000000002</v>
      </c>
      <c r="L12" s="39">
        <f t="shared" si="0"/>
        <v>216.50800000000001</v>
      </c>
      <c r="M12" s="39">
        <f t="shared" si="0"/>
        <v>63.000000000000021</v>
      </c>
    </row>
    <row r="13" spans="2:13" ht="15" customHeight="1" x14ac:dyDescent="0.25">
      <c r="B13" s="35" t="s">
        <v>59</v>
      </c>
      <c r="C13" s="35"/>
      <c r="D13" s="35"/>
      <c r="E13" s="35"/>
      <c r="F13" s="32">
        <v>-28.637</v>
      </c>
      <c r="G13" s="34">
        <v>-18.024000000000001</v>
      </c>
      <c r="H13" s="88">
        <v>-64.072999999999993</v>
      </c>
      <c r="I13" s="90">
        <v>-53.295000000000002</v>
      </c>
      <c r="J13" s="34">
        <v>-72.352000000000004</v>
      </c>
      <c r="K13" s="34">
        <v>-65.010999999999996</v>
      </c>
      <c r="L13" s="34">
        <v>-62.405999999999999</v>
      </c>
      <c r="M13" s="34">
        <v>-66.67</v>
      </c>
    </row>
    <row r="14" spans="2:13" ht="15" customHeight="1" x14ac:dyDescent="0.25">
      <c r="B14" s="43" t="s">
        <v>8</v>
      </c>
      <c r="C14" s="43"/>
      <c r="D14" s="43"/>
      <c r="E14" s="43"/>
      <c r="F14" s="40">
        <f t="shared" ref="F14:M14" si="1">SUM(F12:F13)</f>
        <v>-60.295999999999935</v>
      </c>
      <c r="G14" s="39">
        <f t="shared" si="1"/>
        <v>-6.1030000000000815</v>
      </c>
      <c r="H14" s="40">
        <f t="shared" si="1"/>
        <v>-73.75200000000028</v>
      </c>
      <c r="I14" s="92">
        <f t="shared" si="1"/>
        <v>34.105999999999995</v>
      </c>
      <c r="J14" s="39">
        <f t="shared" si="1"/>
        <v>0.99000000000017963</v>
      </c>
      <c r="K14" s="39">
        <f t="shared" si="1"/>
        <v>109.24900000000002</v>
      </c>
      <c r="L14" s="39">
        <f t="shared" si="1"/>
        <v>154.102</v>
      </c>
      <c r="M14" s="39">
        <f t="shared" si="1"/>
        <v>-3.6699999999999804</v>
      </c>
    </row>
    <row r="15" spans="2:13" ht="15" customHeight="1" x14ac:dyDescent="0.25">
      <c r="B15" s="44" t="s">
        <v>9</v>
      </c>
      <c r="C15" s="44"/>
      <c r="D15" s="44"/>
      <c r="E15" s="44"/>
      <c r="F15" s="31">
        <v>0</v>
      </c>
      <c r="G15" s="33">
        <v>0</v>
      </c>
      <c r="H15" s="87">
        <v>0</v>
      </c>
      <c r="I15" s="89">
        <v>0</v>
      </c>
      <c r="J15" s="33">
        <v>0</v>
      </c>
      <c r="K15" s="33">
        <v>0</v>
      </c>
      <c r="L15" s="33">
        <v>0</v>
      </c>
      <c r="M15" s="33">
        <v>0</v>
      </c>
    </row>
    <row r="16" spans="2:13" ht="15" customHeight="1" x14ac:dyDescent="0.25">
      <c r="B16" s="35" t="s">
        <v>10</v>
      </c>
      <c r="C16" s="35"/>
      <c r="D16" s="35"/>
      <c r="E16" s="35"/>
      <c r="F16" s="32">
        <v>0</v>
      </c>
      <c r="G16" s="34">
        <v>0</v>
      </c>
      <c r="H16" s="88">
        <v>0</v>
      </c>
      <c r="I16" s="90">
        <v>0</v>
      </c>
      <c r="J16" s="34">
        <v>0</v>
      </c>
      <c r="K16" s="34">
        <v>0</v>
      </c>
      <c r="L16" s="34">
        <v>0</v>
      </c>
      <c r="M16" s="34">
        <v>0</v>
      </c>
    </row>
    <row r="17" spans="2:15" ht="15" customHeight="1" x14ac:dyDescent="0.25">
      <c r="B17" s="43" t="s">
        <v>11</v>
      </c>
      <c r="C17" s="43"/>
      <c r="D17" s="43"/>
      <c r="E17" s="43"/>
      <c r="F17" s="40">
        <f t="shared" ref="F17:M17" si="2">SUM(F14:F16)</f>
        <v>-60.295999999999935</v>
      </c>
      <c r="G17" s="39">
        <f t="shared" si="2"/>
        <v>-6.1030000000000815</v>
      </c>
      <c r="H17" s="40">
        <f t="shared" si="2"/>
        <v>-73.75200000000028</v>
      </c>
      <c r="I17" s="92">
        <f t="shared" si="2"/>
        <v>34.105999999999995</v>
      </c>
      <c r="J17" s="39">
        <f t="shared" si="2"/>
        <v>0.99000000000017963</v>
      </c>
      <c r="K17" s="39">
        <f t="shared" si="2"/>
        <v>109.24900000000002</v>
      </c>
      <c r="L17" s="39">
        <f t="shared" si="2"/>
        <v>154.102</v>
      </c>
      <c r="M17" s="39">
        <f t="shared" si="2"/>
        <v>-3.6699999999999804</v>
      </c>
    </row>
    <row r="18" spans="2:15" ht="15" customHeight="1" x14ac:dyDescent="0.25">
      <c r="B18" s="44" t="s">
        <v>12</v>
      </c>
      <c r="C18" s="44"/>
      <c r="D18" s="44"/>
      <c r="E18" s="44"/>
      <c r="F18" s="31">
        <v>-6.6259999999999986</v>
      </c>
      <c r="G18" s="33">
        <v>0.25700000000000001</v>
      </c>
      <c r="H18" s="87">
        <v>13.41</v>
      </c>
      <c r="I18" s="89">
        <v>2.286</v>
      </c>
      <c r="J18" s="33">
        <v>2.8250000000000002</v>
      </c>
      <c r="K18" s="33">
        <v>11.292</v>
      </c>
      <c r="L18" s="33">
        <v>0.91200000000000003</v>
      </c>
      <c r="M18" s="33">
        <v>11.869</v>
      </c>
    </row>
    <row r="19" spans="2:15" ht="15" customHeight="1" x14ac:dyDescent="0.25">
      <c r="B19" s="35" t="s">
        <v>13</v>
      </c>
      <c r="C19" s="35"/>
      <c r="D19" s="35"/>
      <c r="E19" s="35" t="s">
        <v>52</v>
      </c>
      <c r="F19" s="32">
        <v>-11.823000000000002</v>
      </c>
      <c r="G19" s="34">
        <v>-16.661000000000001</v>
      </c>
      <c r="H19" s="88">
        <v>-32.902999999999999</v>
      </c>
      <c r="I19" s="90">
        <v>-42.777000000000001</v>
      </c>
      <c r="J19" s="34">
        <v>-45.253999999999998</v>
      </c>
      <c r="K19" s="34">
        <v>-36.651000000000003</v>
      </c>
      <c r="L19" s="34">
        <v>-49.076999999999998</v>
      </c>
      <c r="M19" s="34">
        <v>-49.725000000000001</v>
      </c>
      <c r="O19" s="17"/>
    </row>
    <row r="20" spans="2:15" ht="15" customHeight="1" x14ac:dyDescent="0.25">
      <c r="B20" s="43" t="s">
        <v>14</v>
      </c>
      <c r="C20" s="43"/>
      <c r="D20" s="43"/>
      <c r="E20" s="43"/>
      <c r="F20" s="40">
        <f t="shared" ref="F20:M20" si="3">SUM(F17:F19)</f>
        <v>-78.744999999999948</v>
      </c>
      <c r="G20" s="39">
        <f t="shared" si="3"/>
        <v>-22.507000000000083</v>
      </c>
      <c r="H20" s="40">
        <f t="shared" si="3"/>
        <v>-93.245000000000289</v>
      </c>
      <c r="I20" s="92">
        <f t="shared" si="3"/>
        <v>-6.3850000000000051</v>
      </c>
      <c r="J20" s="39">
        <f t="shared" si="3"/>
        <v>-41.438999999999815</v>
      </c>
      <c r="K20" s="39">
        <f t="shared" si="3"/>
        <v>83.890000000000015</v>
      </c>
      <c r="L20" s="39">
        <f t="shared" si="3"/>
        <v>105.93700000000001</v>
      </c>
      <c r="M20" s="39">
        <f t="shared" si="3"/>
        <v>-41.525999999999982</v>
      </c>
    </row>
    <row r="21" spans="2:15" ht="15" customHeight="1" x14ac:dyDescent="0.25">
      <c r="B21" s="44" t="s">
        <v>15</v>
      </c>
      <c r="C21" s="44"/>
      <c r="D21" s="44"/>
      <c r="E21" s="44"/>
      <c r="F21" s="31">
        <v>6.4820000000000011</v>
      </c>
      <c r="G21" s="33">
        <v>6.8379999999999992</v>
      </c>
      <c r="H21" s="87">
        <v>-9.2000000000000526E-2</v>
      </c>
      <c r="I21" s="89">
        <v>-4.6100000000000003</v>
      </c>
      <c r="J21" s="33">
        <v>-2.6050000000000004</v>
      </c>
      <c r="K21" s="33">
        <v>-36.200000000000003</v>
      </c>
      <c r="L21" s="33">
        <v>-25.451999999999998</v>
      </c>
      <c r="M21" s="33">
        <v>-22.786999999999999</v>
      </c>
    </row>
    <row r="22" spans="2:15" ht="15" customHeight="1" x14ac:dyDescent="0.25">
      <c r="B22" s="35" t="s">
        <v>16</v>
      </c>
      <c r="C22" s="35"/>
      <c r="D22" s="35"/>
      <c r="E22" s="35"/>
      <c r="F22" s="32">
        <v>0</v>
      </c>
      <c r="G22" s="34">
        <v>0</v>
      </c>
      <c r="H22" s="88">
        <v>0</v>
      </c>
      <c r="I22" s="90">
        <v>0</v>
      </c>
      <c r="J22" s="34">
        <v>0</v>
      </c>
      <c r="K22" s="34">
        <v>0</v>
      </c>
      <c r="L22" s="34">
        <v>0</v>
      </c>
      <c r="M22" s="34">
        <v>0</v>
      </c>
    </row>
    <row r="23" spans="2:15" ht="15" customHeight="1" x14ac:dyDescent="0.25">
      <c r="B23" s="43" t="s">
        <v>73</v>
      </c>
      <c r="C23" s="43"/>
      <c r="D23" s="43"/>
      <c r="E23" s="43"/>
      <c r="F23" s="40">
        <f t="shared" ref="F23:M23" si="4">SUM(F20:F22)</f>
        <v>-72.262999999999948</v>
      </c>
      <c r="G23" s="39">
        <f t="shared" si="4"/>
        <v>-15.669000000000084</v>
      </c>
      <c r="H23" s="40">
        <f t="shared" si="4"/>
        <v>-93.337000000000288</v>
      </c>
      <c r="I23" s="92">
        <f t="shared" si="4"/>
        <v>-10.995000000000005</v>
      </c>
      <c r="J23" s="39">
        <f t="shared" si="4"/>
        <v>-44.043999999999812</v>
      </c>
      <c r="K23" s="39">
        <f t="shared" si="4"/>
        <v>47.690000000000012</v>
      </c>
      <c r="L23" s="39">
        <f t="shared" si="4"/>
        <v>80.485000000000014</v>
      </c>
      <c r="M23" s="39">
        <f t="shared" si="4"/>
        <v>-64.312999999999988</v>
      </c>
    </row>
    <row r="24" spans="2:15" ht="15" customHeight="1" x14ac:dyDescent="0.25">
      <c r="B24" s="44" t="s">
        <v>83</v>
      </c>
      <c r="C24" s="44"/>
      <c r="D24" s="44"/>
      <c r="E24" s="44"/>
      <c r="F24" s="31">
        <v>-72.262999999999934</v>
      </c>
      <c r="G24" s="33">
        <v>-15.669000000000072</v>
      </c>
      <c r="H24" s="87">
        <v>-93.336999999999819</v>
      </c>
      <c r="I24" s="89">
        <v>-10.995000000000118</v>
      </c>
      <c r="J24" s="33">
        <v>-44.043999999999954</v>
      </c>
      <c r="K24" s="33">
        <v>47.690000000000282</v>
      </c>
      <c r="L24" s="33">
        <v>80.485000000000113</v>
      </c>
      <c r="M24" s="33">
        <v>-64.31300000000013</v>
      </c>
    </row>
    <row r="25" spans="2:15" ht="15" customHeight="1" x14ac:dyDescent="0.25">
      <c r="B25" s="44" t="s">
        <v>78</v>
      </c>
      <c r="C25" s="44"/>
      <c r="D25" s="44"/>
      <c r="E25" s="44"/>
      <c r="F25" s="31">
        <v>0</v>
      </c>
      <c r="G25" s="33">
        <v>0</v>
      </c>
      <c r="H25" s="87">
        <v>0</v>
      </c>
      <c r="I25" s="89">
        <v>0</v>
      </c>
      <c r="J25" s="33">
        <v>0</v>
      </c>
      <c r="K25" s="33">
        <v>0</v>
      </c>
      <c r="L25" s="33">
        <v>0</v>
      </c>
      <c r="M25" s="33">
        <v>0</v>
      </c>
    </row>
    <row r="26" spans="2:15" ht="15" customHeight="1" x14ac:dyDescent="0.25">
      <c r="B26" s="35"/>
      <c r="C26" s="35"/>
      <c r="D26" s="35"/>
      <c r="E26" s="35"/>
      <c r="F26" s="32"/>
      <c r="G26" s="34"/>
      <c r="H26" s="88"/>
      <c r="I26" s="90"/>
      <c r="J26" s="34"/>
      <c r="K26" s="34"/>
      <c r="L26" s="34"/>
      <c r="M26" s="34"/>
    </row>
    <row r="27" spans="2:15" ht="15" customHeight="1" x14ac:dyDescent="0.25">
      <c r="B27" s="44" t="s">
        <v>60</v>
      </c>
      <c r="C27" s="44"/>
      <c r="D27" s="44"/>
      <c r="E27" s="44"/>
      <c r="F27" s="31">
        <v>-28.853999999999999</v>
      </c>
      <c r="G27" s="33">
        <v>0</v>
      </c>
      <c r="H27" s="87">
        <v>-41.167000000000002</v>
      </c>
      <c r="I27" s="89">
        <v>0</v>
      </c>
      <c r="J27" s="33">
        <v>0</v>
      </c>
      <c r="K27" s="33">
        <v>-5</v>
      </c>
      <c r="L27" s="33">
        <v>8</v>
      </c>
      <c r="M27" s="33">
        <v>-23.4</v>
      </c>
    </row>
    <row r="28" spans="2:15" ht="15" customHeight="1" x14ac:dyDescent="0.25">
      <c r="B28" s="43" t="s">
        <v>106</v>
      </c>
      <c r="C28" s="43"/>
      <c r="D28" s="43"/>
      <c r="E28" s="43"/>
      <c r="F28" s="40">
        <f t="shared" ref="F28:M28" si="5">F14-F27</f>
        <v>-31.441999999999936</v>
      </c>
      <c r="G28" s="39">
        <f t="shared" si="5"/>
        <v>-6.1030000000000815</v>
      </c>
      <c r="H28" s="40">
        <f t="shared" si="5"/>
        <v>-32.585000000000278</v>
      </c>
      <c r="I28" s="92">
        <f t="shared" si="5"/>
        <v>34.105999999999995</v>
      </c>
      <c r="J28" s="39">
        <f t="shared" si="5"/>
        <v>0.99000000000017963</v>
      </c>
      <c r="K28" s="39">
        <f t="shared" si="5"/>
        <v>114.24900000000002</v>
      </c>
      <c r="L28" s="39">
        <f t="shared" si="5"/>
        <v>146.102</v>
      </c>
      <c r="M28" s="39">
        <f t="shared" si="5"/>
        <v>19.730000000000018</v>
      </c>
    </row>
    <row r="29" spans="2:15" x14ac:dyDescent="0.25">
      <c r="B29" s="36"/>
      <c r="C29" s="34"/>
      <c r="D29" s="34"/>
      <c r="E29" s="34"/>
      <c r="F29" s="34"/>
      <c r="G29" s="34"/>
      <c r="H29" s="90"/>
      <c r="I29" s="90"/>
      <c r="J29" s="34"/>
      <c r="K29" s="34"/>
      <c r="L29" s="34"/>
      <c r="M29" s="34"/>
    </row>
    <row r="30" spans="2:15"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5" s="59" customFormat="1" ht="15.75" x14ac:dyDescent="0.25">
      <c r="B31" s="56"/>
      <c r="C31" s="56"/>
      <c r="D31" s="56"/>
      <c r="E31" s="56"/>
      <c r="F31" s="56" t="str">
        <f>F$4</f>
        <v>Q3</v>
      </c>
      <c r="G31" s="56" t="str">
        <f>G$4</f>
        <v>Q3</v>
      </c>
      <c r="H31" s="56" t="str">
        <f>H$4</f>
        <v>Q1-3</v>
      </c>
      <c r="I31" s="56" t="str">
        <f>I$4</f>
        <v>Q1-3</v>
      </c>
      <c r="J31" s="56"/>
      <c r="K31" s="56"/>
      <c r="L31" s="56"/>
      <c r="M31" s="56"/>
    </row>
    <row r="32" spans="2:15" s="59" customFormat="1" ht="15.75" x14ac:dyDescent="0.25">
      <c r="B32" s="57" t="s">
        <v>70</v>
      </c>
      <c r="C32" s="58"/>
      <c r="D32" s="58"/>
      <c r="E32" s="58"/>
      <c r="F32" s="58"/>
      <c r="G32" s="58"/>
      <c r="H32" s="94"/>
      <c r="I32" s="94"/>
      <c r="J32" s="58"/>
      <c r="K32" s="58"/>
      <c r="L32" s="58"/>
      <c r="M32" s="58"/>
    </row>
    <row r="33" spans="2:13" ht="3" customHeight="1" x14ac:dyDescent="0.25">
      <c r="B33" s="20"/>
      <c r="C33" s="19"/>
      <c r="D33" s="19"/>
      <c r="E33" s="19"/>
      <c r="F33" s="23"/>
      <c r="G33" s="23"/>
      <c r="H33" s="23"/>
      <c r="I33" s="23"/>
      <c r="J33" s="23"/>
      <c r="K33" s="23"/>
      <c r="L33" s="23"/>
      <c r="M33" s="23"/>
    </row>
    <row r="34" spans="2:13" s="6" customFormat="1" ht="15" customHeight="1" x14ac:dyDescent="0.25">
      <c r="B34" s="44" t="s">
        <v>17</v>
      </c>
      <c r="C34" s="44"/>
      <c r="D34" s="44"/>
      <c r="E34" s="44"/>
      <c r="F34" s="30"/>
      <c r="G34" s="96"/>
      <c r="H34" s="30">
        <v>1093.866</v>
      </c>
      <c r="I34" s="96">
        <v>1093.866</v>
      </c>
      <c r="J34" s="33">
        <v>1093.866</v>
      </c>
      <c r="K34" s="33">
        <v>1093.866</v>
      </c>
      <c r="L34" s="33">
        <v>1093.866</v>
      </c>
      <c r="M34" s="33">
        <v>1093.866</v>
      </c>
    </row>
    <row r="35" spans="2:13" ht="15" customHeight="1" x14ac:dyDescent="0.25">
      <c r="B35" s="44" t="s">
        <v>18</v>
      </c>
      <c r="C35" s="44"/>
      <c r="D35" s="44"/>
      <c r="E35" s="44"/>
      <c r="F35" s="31"/>
      <c r="G35" s="96"/>
      <c r="H35" s="87">
        <v>27.460999999999999</v>
      </c>
      <c r="I35" s="96">
        <v>29.872000000000003</v>
      </c>
      <c r="J35" s="33">
        <v>31.207000000000001</v>
      </c>
      <c r="K35" s="33">
        <v>11.315000000000001</v>
      </c>
      <c r="L35" s="33">
        <v>12.488</v>
      </c>
      <c r="M35" s="33">
        <v>12.071999999999999</v>
      </c>
    </row>
    <row r="36" spans="2:13" ht="15" customHeight="1" x14ac:dyDescent="0.25">
      <c r="B36" s="44" t="s">
        <v>77</v>
      </c>
      <c r="C36" s="44"/>
      <c r="D36" s="44"/>
      <c r="E36" s="44"/>
      <c r="F36" s="31"/>
      <c r="G36" s="96"/>
      <c r="H36" s="87">
        <v>372.98399999999998</v>
      </c>
      <c r="I36" s="96">
        <v>393.07099999999997</v>
      </c>
      <c r="J36" s="33">
        <v>393.28200000000004</v>
      </c>
      <c r="K36" s="33">
        <v>426.60699999999997</v>
      </c>
      <c r="L36" s="33">
        <v>331.81499999999994</v>
      </c>
      <c r="M36" s="33">
        <v>314.65899999999999</v>
      </c>
    </row>
    <row r="37" spans="2:13" ht="15" customHeight="1" x14ac:dyDescent="0.25">
      <c r="B37" s="44" t="s">
        <v>19</v>
      </c>
      <c r="C37" s="44"/>
      <c r="D37" s="44"/>
      <c r="E37" s="44"/>
      <c r="F37" s="30"/>
      <c r="G37" s="96"/>
      <c r="H37" s="30">
        <v>0</v>
      </c>
      <c r="I37" s="96">
        <v>0</v>
      </c>
      <c r="J37" s="33">
        <v>0</v>
      </c>
      <c r="K37" s="33">
        <v>0</v>
      </c>
      <c r="L37" s="33">
        <v>0</v>
      </c>
      <c r="M37" s="33">
        <v>0</v>
      </c>
    </row>
    <row r="38" spans="2:13" ht="15" customHeight="1" x14ac:dyDescent="0.25">
      <c r="B38" s="35" t="s">
        <v>20</v>
      </c>
      <c r="C38" s="35"/>
      <c r="D38" s="35"/>
      <c r="E38" s="35"/>
      <c r="F38" s="32"/>
      <c r="G38" s="79"/>
      <c r="H38" s="88">
        <v>43.451000000000001</v>
      </c>
      <c r="I38" s="79">
        <v>21.923999999999999</v>
      </c>
      <c r="J38" s="34">
        <v>27.724</v>
      </c>
      <c r="K38" s="34">
        <v>14.737</v>
      </c>
      <c r="L38" s="34">
        <v>44.633000000000003</v>
      </c>
      <c r="M38" s="34">
        <v>59.134</v>
      </c>
    </row>
    <row r="39" spans="2:13" ht="15" customHeight="1" x14ac:dyDescent="0.25">
      <c r="B39" s="43" t="s">
        <v>21</v>
      </c>
      <c r="C39" s="43"/>
      <c r="D39" s="43"/>
      <c r="E39" s="43"/>
      <c r="F39" s="40"/>
      <c r="G39" s="97"/>
      <c r="H39" s="40">
        <f t="shared" ref="H39:M39" si="7">SUM(H34:H38)</f>
        <v>1537.7619999999999</v>
      </c>
      <c r="I39" s="97">
        <f t="shared" si="7"/>
        <v>1538.7329999999999</v>
      </c>
      <c r="J39" s="39">
        <f t="shared" si="7"/>
        <v>1546.079</v>
      </c>
      <c r="K39" s="39">
        <f t="shared" si="7"/>
        <v>1546.5250000000001</v>
      </c>
      <c r="L39" s="39">
        <f t="shared" si="7"/>
        <v>1482.8019999999999</v>
      </c>
      <c r="M39" s="39">
        <f t="shared" si="7"/>
        <v>1479.7309999999998</v>
      </c>
    </row>
    <row r="40" spans="2:13" ht="15" customHeight="1" x14ac:dyDescent="0.25">
      <c r="B40" s="44" t="s">
        <v>22</v>
      </c>
      <c r="C40" s="44"/>
      <c r="D40" s="44"/>
      <c r="E40" s="44"/>
      <c r="F40" s="30"/>
      <c r="G40" s="96"/>
      <c r="H40" s="30">
        <v>344.70600000000002</v>
      </c>
      <c r="I40" s="96">
        <v>298.31900000000002</v>
      </c>
      <c r="J40" s="33">
        <v>279.62199999999996</v>
      </c>
      <c r="K40" s="33">
        <v>268.75599999999997</v>
      </c>
      <c r="L40" s="33">
        <v>266.08100000000002</v>
      </c>
      <c r="M40" s="33">
        <v>217.12899999999999</v>
      </c>
    </row>
    <row r="41" spans="2:13" ht="15" customHeight="1" x14ac:dyDescent="0.25">
      <c r="B41" s="44" t="s">
        <v>23</v>
      </c>
      <c r="C41" s="44"/>
      <c r="D41" s="44"/>
      <c r="E41" s="44"/>
      <c r="F41" s="31"/>
      <c r="G41" s="96"/>
      <c r="H41" s="87">
        <v>0</v>
      </c>
      <c r="I41" s="96">
        <v>0</v>
      </c>
      <c r="J41" s="33">
        <v>0</v>
      </c>
      <c r="K41" s="33">
        <v>0</v>
      </c>
      <c r="L41" s="33">
        <v>0</v>
      </c>
      <c r="M41" s="33">
        <v>0</v>
      </c>
    </row>
    <row r="42" spans="2:13" ht="15" customHeight="1" x14ac:dyDescent="0.25">
      <c r="B42" s="44" t="s">
        <v>24</v>
      </c>
      <c r="C42" s="44"/>
      <c r="D42" s="44"/>
      <c r="E42" s="44"/>
      <c r="F42" s="31"/>
      <c r="G42" s="96"/>
      <c r="H42" s="87">
        <v>368.19799999999998</v>
      </c>
      <c r="I42" s="96">
        <v>401.20699999999999</v>
      </c>
      <c r="J42" s="33">
        <v>343.80799999999999</v>
      </c>
      <c r="K42" s="33">
        <v>451.64599999999996</v>
      </c>
      <c r="L42" s="33">
        <v>325.53900000000004</v>
      </c>
      <c r="M42" s="33">
        <v>298.34899999999999</v>
      </c>
    </row>
    <row r="43" spans="2:13" ht="15" customHeight="1" x14ac:dyDescent="0.25">
      <c r="B43" s="44" t="s">
        <v>25</v>
      </c>
      <c r="C43" s="44"/>
      <c r="D43" s="44"/>
      <c r="E43" s="44"/>
      <c r="F43" s="30"/>
      <c r="G43" s="96"/>
      <c r="H43" s="30">
        <v>46.054000000000002</v>
      </c>
      <c r="I43" s="96">
        <v>64.983000000000004</v>
      </c>
      <c r="J43" s="33">
        <v>63.469000000000001</v>
      </c>
      <c r="K43" s="33">
        <v>76.105000000000004</v>
      </c>
      <c r="L43" s="33">
        <v>92.043999999999997</v>
      </c>
      <c r="M43" s="33">
        <v>71.2</v>
      </c>
    </row>
    <row r="44" spans="2:13" ht="15" customHeight="1" x14ac:dyDescent="0.25">
      <c r="B44" s="35" t="s">
        <v>26</v>
      </c>
      <c r="C44" s="35"/>
      <c r="D44" s="35"/>
      <c r="E44" s="35"/>
      <c r="F44" s="32"/>
      <c r="G44" s="79"/>
      <c r="H44" s="88">
        <v>0</v>
      </c>
      <c r="I44" s="79">
        <v>0</v>
      </c>
      <c r="J44" s="34">
        <v>0</v>
      </c>
      <c r="K44" s="34">
        <v>0</v>
      </c>
      <c r="L44" s="34">
        <v>8.0860000000000003</v>
      </c>
      <c r="M44" s="34">
        <v>0</v>
      </c>
    </row>
    <row r="45" spans="2:13" ht="15" customHeight="1" x14ac:dyDescent="0.25">
      <c r="B45" s="36" t="s">
        <v>27</v>
      </c>
      <c r="C45" s="36"/>
      <c r="D45" s="36"/>
      <c r="E45" s="36"/>
      <c r="F45" s="41"/>
      <c r="G45" s="98"/>
      <c r="H45" s="93">
        <f t="shared" ref="H45:M45" si="8">SUM(H40:H44)</f>
        <v>758.95799999999997</v>
      </c>
      <c r="I45" s="98">
        <f t="shared" si="8"/>
        <v>764.50900000000001</v>
      </c>
      <c r="J45" s="37">
        <f t="shared" si="8"/>
        <v>686.899</v>
      </c>
      <c r="K45" s="37">
        <f t="shared" si="8"/>
        <v>796.50699999999995</v>
      </c>
      <c r="L45" s="37">
        <f t="shared" si="8"/>
        <v>691.75000000000011</v>
      </c>
      <c r="M45" s="37">
        <f t="shared" si="8"/>
        <v>586.678</v>
      </c>
    </row>
    <row r="46" spans="2:13" ht="15" customHeight="1" x14ac:dyDescent="0.25">
      <c r="B46" s="43" t="s">
        <v>71</v>
      </c>
      <c r="C46" s="43"/>
      <c r="D46" s="43"/>
      <c r="E46" s="43"/>
      <c r="F46" s="38"/>
      <c r="G46" s="97"/>
      <c r="H46" s="38">
        <f t="shared" ref="H46:M46" si="9">H39+H45</f>
        <v>2296.7199999999998</v>
      </c>
      <c r="I46" s="97">
        <f t="shared" si="9"/>
        <v>2303.2420000000002</v>
      </c>
      <c r="J46" s="39">
        <f t="shared" si="9"/>
        <v>2232.9780000000001</v>
      </c>
      <c r="K46" s="39">
        <f t="shared" si="9"/>
        <v>2343.0320000000002</v>
      </c>
      <c r="L46" s="39">
        <f t="shared" si="9"/>
        <v>2174.5520000000001</v>
      </c>
      <c r="M46" s="39">
        <f t="shared" si="9"/>
        <v>2066.4089999999997</v>
      </c>
    </row>
    <row r="47" spans="2:13" ht="15" customHeight="1" x14ac:dyDescent="0.25">
      <c r="B47" s="44" t="s">
        <v>84</v>
      </c>
      <c r="C47" s="44"/>
      <c r="D47" s="44"/>
      <c r="E47" s="44" t="s">
        <v>54</v>
      </c>
      <c r="F47" s="31"/>
      <c r="G47" s="96"/>
      <c r="H47" s="87">
        <v>1050.5069999999996</v>
      </c>
      <c r="I47" s="96">
        <v>1051.0410000000002</v>
      </c>
      <c r="J47" s="33">
        <v>1147.1680000000001</v>
      </c>
      <c r="K47" s="33">
        <v>1107.078</v>
      </c>
      <c r="L47" s="33">
        <v>1013.0119999999999</v>
      </c>
      <c r="M47" s="33">
        <v>914.77500000000009</v>
      </c>
    </row>
    <row r="48" spans="2:13" ht="15" customHeight="1" x14ac:dyDescent="0.25">
      <c r="B48" s="44" t="s">
        <v>79</v>
      </c>
      <c r="C48" s="44"/>
      <c r="D48" s="44"/>
      <c r="E48" s="44"/>
      <c r="F48" s="31"/>
      <c r="G48" s="96"/>
      <c r="H48" s="87">
        <v>0</v>
      </c>
      <c r="I48" s="96">
        <v>0</v>
      </c>
      <c r="J48" s="33">
        <v>0</v>
      </c>
      <c r="K48" s="33">
        <v>0</v>
      </c>
      <c r="L48" s="33">
        <v>0</v>
      </c>
      <c r="M48" s="33">
        <v>0</v>
      </c>
    </row>
    <row r="49" spans="2:13" ht="15" customHeight="1" x14ac:dyDescent="0.25">
      <c r="B49" s="44" t="s">
        <v>28</v>
      </c>
      <c r="C49" s="44"/>
      <c r="D49" s="44"/>
      <c r="E49" s="44"/>
      <c r="F49" s="30"/>
      <c r="G49" s="96"/>
      <c r="H49" s="30">
        <v>68.179000000000002</v>
      </c>
      <c r="I49" s="96">
        <v>61.939</v>
      </c>
      <c r="J49" s="33">
        <v>65.739999999999995</v>
      </c>
      <c r="K49" s="33">
        <v>59.963999999999999</v>
      </c>
      <c r="L49" s="33">
        <v>47.311</v>
      </c>
      <c r="M49" s="33">
        <v>55.473999999999997</v>
      </c>
    </row>
    <row r="50" spans="2:13" ht="15" customHeight="1" x14ac:dyDescent="0.25">
      <c r="B50" s="44" t="s">
        <v>29</v>
      </c>
      <c r="C50" s="44"/>
      <c r="D50" s="44"/>
      <c r="E50" s="44"/>
      <c r="F50" s="31"/>
      <c r="G50" s="96"/>
      <c r="H50" s="87">
        <v>0.58699999999999997</v>
      </c>
      <c r="I50" s="96">
        <v>1.56</v>
      </c>
      <c r="J50" s="33">
        <v>1.3109999999999999</v>
      </c>
      <c r="K50" s="33">
        <v>1.76</v>
      </c>
      <c r="L50" s="33">
        <v>4.3210000000000006</v>
      </c>
      <c r="M50" s="33">
        <v>25.157</v>
      </c>
    </row>
    <row r="51" spans="2:13" ht="15" customHeight="1" x14ac:dyDescent="0.25">
      <c r="B51" s="44" t="s">
        <v>30</v>
      </c>
      <c r="C51" s="44"/>
      <c r="D51" s="44"/>
      <c r="E51" s="44"/>
      <c r="F51" s="31"/>
      <c r="G51" s="96"/>
      <c r="H51" s="87">
        <v>866.35600000000022</v>
      </c>
      <c r="I51" s="96">
        <v>894.346</v>
      </c>
      <c r="J51" s="33">
        <v>770.68499999999995</v>
      </c>
      <c r="K51" s="33">
        <v>905.71199999999999</v>
      </c>
      <c r="L51" s="33">
        <v>840.73300000000006</v>
      </c>
      <c r="M51" s="33">
        <v>816.13400000000001</v>
      </c>
    </row>
    <row r="52" spans="2:13" ht="15" customHeight="1" x14ac:dyDescent="0.25">
      <c r="B52" s="44" t="s">
        <v>31</v>
      </c>
      <c r="C52" s="44"/>
      <c r="D52" s="44"/>
      <c r="E52" s="44"/>
      <c r="F52" s="30"/>
      <c r="G52" s="96"/>
      <c r="H52" s="30">
        <v>311.09100000000001</v>
      </c>
      <c r="I52" s="96">
        <v>294.35599999999999</v>
      </c>
      <c r="J52" s="33">
        <v>248.07399999999998</v>
      </c>
      <c r="K52" s="33">
        <v>268.51800000000003</v>
      </c>
      <c r="L52" s="33">
        <v>269.17500000000001</v>
      </c>
      <c r="M52" s="33">
        <v>254.86900000000003</v>
      </c>
    </row>
    <row r="53" spans="2:13" ht="15" customHeight="1" x14ac:dyDescent="0.25">
      <c r="B53" s="35" t="s">
        <v>82</v>
      </c>
      <c r="C53" s="35"/>
      <c r="D53" s="35"/>
      <c r="E53" s="35"/>
      <c r="F53" s="32"/>
      <c r="G53" s="79"/>
      <c r="H53" s="88">
        <v>0</v>
      </c>
      <c r="I53" s="79">
        <v>0</v>
      </c>
      <c r="J53" s="34">
        <v>0</v>
      </c>
      <c r="K53" s="34">
        <v>0</v>
      </c>
      <c r="L53" s="34">
        <v>0</v>
      </c>
      <c r="M53" s="34">
        <v>0</v>
      </c>
    </row>
    <row r="54" spans="2:13" ht="15" customHeight="1" x14ac:dyDescent="0.25">
      <c r="B54" s="43" t="s">
        <v>72</v>
      </c>
      <c r="C54" s="43"/>
      <c r="D54" s="43"/>
      <c r="E54" s="43"/>
      <c r="F54" s="40"/>
      <c r="G54" s="97"/>
      <c r="H54" s="40">
        <f t="shared" ref="H54:M54" si="10">SUM(H47:H53)</f>
        <v>2296.7199999999998</v>
      </c>
      <c r="I54" s="97">
        <f t="shared" si="10"/>
        <v>2303.2420000000002</v>
      </c>
      <c r="J54" s="39">
        <f t="shared" si="10"/>
        <v>2232.9780000000001</v>
      </c>
      <c r="K54" s="39">
        <f t="shared" si="10"/>
        <v>2343.0320000000002</v>
      </c>
      <c r="L54" s="39">
        <f t="shared" si="10"/>
        <v>2174.5520000000001</v>
      </c>
      <c r="M54" s="39">
        <f t="shared" si="10"/>
        <v>2066.4090000000001</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11">F$3</f>
        <v>2018</v>
      </c>
      <c r="G56" s="56">
        <f t="shared" si="11"/>
        <v>2017</v>
      </c>
      <c r="H56" s="56">
        <f t="shared" si="11"/>
        <v>2018</v>
      </c>
      <c r="I56" s="56">
        <f t="shared" si="11"/>
        <v>2017</v>
      </c>
      <c r="J56" s="56">
        <f t="shared" si="11"/>
        <v>2017</v>
      </c>
      <c r="K56" s="56">
        <f t="shared" si="11"/>
        <v>2016</v>
      </c>
      <c r="L56" s="56">
        <f t="shared" si="11"/>
        <v>2015</v>
      </c>
      <c r="M56" s="56">
        <f t="shared" si="11"/>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90</v>
      </c>
      <c r="G58" s="94" t="s">
        <v>90</v>
      </c>
      <c r="H58" s="94" t="s">
        <v>90</v>
      </c>
      <c r="I58" s="94" t="s">
        <v>90</v>
      </c>
      <c r="J58" s="94" t="s">
        <v>90</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-12.751999999999937</v>
      </c>
      <c r="G60" s="96">
        <v>27.81699999999995</v>
      </c>
      <c r="H60" s="87">
        <v>-2.6429999999999154</v>
      </c>
      <c r="I60" s="96">
        <v>115.10399999999981</v>
      </c>
      <c r="J60" s="33">
        <v>78.711000000000197</v>
      </c>
      <c r="K60" s="33">
        <v>141.75200000000001</v>
      </c>
      <c r="L60" s="33">
        <v>167.488</v>
      </c>
      <c r="M60" s="33">
        <v>20.542999999999999</v>
      </c>
    </row>
    <row r="61" spans="2:13" ht="15" customHeight="1" x14ac:dyDescent="0.25">
      <c r="B61" s="35" t="s">
        <v>33</v>
      </c>
      <c r="C61" s="35"/>
      <c r="D61" s="35"/>
      <c r="E61" s="35"/>
      <c r="F61" s="32">
        <v>20.311000000000007</v>
      </c>
      <c r="G61" s="79">
        <v>-24.711999999999996</v>
      </c>
      <c r="H61" s="88">
        <v>-34.644000000000005</v>
      </c>
      <c r="I61" s="79">
        <v>-76.036999999999978</v>
      </c>
      <c r="J61" s="34">
        <v>-23.286000000000001</v>
      </c>
      <c r="K61" s="34">
        <v>-59.997</v>
      </c>
      <c r="L61" s="34">
        <v>-107.675</v>
      </c>
      <c r="M61" s="34">
        <v>-45.938000000000002</v>
      </c>
    </row>
    <row r="62" spans="2:13" ht="15" customHeight="1" x14ac:dyDescent="0.25">
      <c r="B62" s="50" t="s">
        <v>34</v>
      </c>
      <c r="C62" s="50"/>
      <c r="D62" s="50"/>
      <c r="E62" s="50"/>
      <c r="F62" s="38">
        <f t="shared" ref="F62:M62" si="12">SUM(F60:F61)</f>
        <v>7.5590000000000703</v>
      </c>
      <c r="G62" s="97">
        <f t="shared" si="12"/>
        <v>3.1049999999999542</v>
      </c>
      <c r="H62" s="38">
        <f t="shared" si="12"/>
        <v>-37.286999999999921</v>
      </c>
      <c r="I62" s="97">
        <f t="shared" si="12"/>
        <v>39.066999999999837</v>
      </c>
      <c r="J62" s="39">
        <f t="shared" si="12"/>
        <v>55.425000000000196</v>
      </c>
      <c r="K62" s="39">
        <f t="shared" si="12"/>
        <v>81.75500000000001</v>
      </c>
      <c r="L62" s="39">
        <f t="shared" si="12"/>
        <v>59.813000000000002</v>
      </c>
      <c r="M62" s="39">
        <f t="shared" si="12"/>
        <v>-25.395000000000003</v>
      </c>
    </row>
    <row r="63" spans="2:13" ht="15" customHeight="1" x14ac:dyDescent="0.25">
      <c r="B63" s="49" t="s">
        <v>75</v>
      </c>
      <c r="C63" s="49"/>
      <c r="D63" s="49"/>
      <c r="E63" s="49"/>
      <c r="F63" s="31">
        <v>-14.181000000000001</v>
      </c>
      <c r="G63" s="96">
        <v>-13.634999999999998</v>
      </c>
      <c r="H63" s="87">
        <v>-28.078000000000003</v>
      </c>
      <c r="I63" s="96">
        <v>-53.341999999999999</v>
      </c>
      <c r="J63" s="33">
        <v>-64.822000000000003</v>
      </c>
      <c r="K63" s="33">
        <v>-140.19200000000001</v>
      </c>
      <c r="L63" s="33">
        <v>-82.212000000000003</v>
      </c>
      <c r="M63" s="33">
        <v>-29.869</v>
      </c>
    </row>
    <row r="64" spans="2:13" ht="15" customHeight="1" x14ac:dyDescent="0.25">
      <c r="B64" s="35" t="s">
        <v>76</v>
      </c>
      <c r="C64" s="35"/>
      <c r="D64" s="35"/>
      <c r="E64" s="35"/>
      <c r="F64" s="32">
        <v>1.9570000000000001</v>
      </c>
      <c r="G64" s="79">
        <v>-3.6000000000000032E-2</v>
      </c>
      <c r="H64" s="88">
        <v>4.55</v>
      </c>
      <c r="I64" s="79">
        <v>2.6120000000000001</v>
      </c>
      <c r="J64" s="34">
        <v>3.4470000000000001</v>
      </c>
      <c r="K64" s="34">
        <v>13.006</v>
      </c>
      <c r="L64" s="34">
        <v>0</v>
      </c>
      <c r="M64" s="34">
        <v>0.63500000000000001</v>
      </c>
    </row>
    <row r="65" spans="2:14" ht="15" customHeight="1" x14ac:dyDescent="0.25">
      <c r="B65" s="50" t="s">
        <v>80</v>
      </c>
      <c r="C65" s="50"/>
      <c r="D65" s="50"/>
      <c r="E65" s="50"/>
      <c r="F65" s="38">
        <f t="shared" ref="F65:M65" si="13">SUM(F62:F64)</f>
        <v>-4.6649999999999308</v>
      </c>
      <c r="G65" s="97">
        <f t="shared" si="13"/>
        <v>-10.566000000000043</v>
      </c>
      <c r="H65" s="38">
        <f t="shared" si="13"/>
        <v>-60.814999999999927</v>
      </c>
      <c r="I65" s="97">
        <f t="shared" si="13"/>
        <v>-11.663000000000162</v>
      </c>
      <c r="J65" s="39">
        <f t="shared" si="13"/>
        <v>-5.9499999999998066</v>
      </c>
      <c r="K65" s="39">
        <f t="shared" si="13"/>
        <v>-45.430999999999997</v>
      </c>
      <c r="L65" s="39">
        <f t="shared" si="13"/>
        <v>-22.399000000000001</v>
      </c>
      <c r="M65" s="39">
        <f t="shared" si="13"/>
        <v>-54.629000000000005</v>
      </c>
    </row>
    <row r="66" spans="2:14" ht="15" customHeight="1" x14ac:dyDescent="0.25">
      <c r="B66" s="35" t="s">
        <v>35</v>
      </c>
      <c r="C66" s="35"/>
      <c r="D66" s="35"/>
      <c r="E66" s="35"/>
      <c r="F66" s="32">
        <v>0</v>
      </c>
      <c r="G66" s="79">
        <v>0</v>
      </c>
      <c r="H66" s="88">
        <v>0</v>
      </c>
      <c r="I66" s="79">
        <v>0</v>
      </c>
      <c r="J66" s="34">
        <v>0</v>
      </c>
      <c r="K66" s="34">
        <v>0</v>
      </c>
      <c r="L66" s="34">
        <v>0</v>
      </c>
      <c r="M66" s="34">
        <v>0</v>
      </c>
    </row>
    <row r="67" spans="2:14" ht="15" customHeight="1" x14ac:dyDescent="0.25">
      <c r="B67" s="50" t="s">
        <v>36</v>
      </c>
      <c r="C67" s="50"/>
      <c r="D67" s="50"/>
      <c r="E67" s="50"/>
      <c r="F67" s="40">
        <f t="shared" ref="F67:M67" si="14">SUM(F65:F66)</f>
        <v>-4.6649999999999308</v>
      </c>
      <c r="G67" s="97">
        <f t="shared" si="14"/>
        <v>-10.566000000000043</v>
      </c>
      <c r="H67" s="40">
        <f t="shared" si="14"/>
        <v>-60.814999999999927</v>
      </c>
      <c r="I67" s="97">
        <f t="shared" si="14"/>
        <v>-11.663000000000162</v>
      </c>
      <c r="J67" s="39">
        <f t="shared" si="14"/>
        <v>-5.9499999999998066</v>
      </c>
      <c r="K67" s="39">
        <f t="shared" si="14"/>
        <v>-45.430999999999997</v>
      </c>
      <c r="L67" s="39">
        <f t="shared" si="14"/>
        <v>-22.399000000000001</v>
      </c>
      <c r="M67" s="39">
        <f t="shared" si="14"/>
        <v>-54.629000000000005</v>
      </c>
    </row>
    <row r="68" spans="2:14" ht="15" customHeight="1" x14ac:dyDescent="0.25">
      <c r="B68" s="49" t="s">
        <v>37</v>
      </c>
      <c r="C68" s="49"/>
      <c r="D68" s="49"/>
      <c r="E68" s="49"/>
      <c r="F68" s="30">
        <v>16.877000000000002</v>
      </c>
      <c r="G68" s="89">
        <v>3.3840000000000039</v>
      </c>
      <c r="H68" s="30">
        <v>65.712000000000018</v>
      </c>
      <c r="I68" s="89">
        <v>7.9310000000000027</v>
      </c>
      <c r="J68" s="89">
        <v>-121.28100000000001</v>
      </c>
      <c r="K68" s="33">
        <v>26.332999999999998</v>
      </c>
      <c r="L68" s="33">
        <v>39.844999999999999</v>
      </c>
      <c r="M68" s="33">
        <v>13.77</v>
      </c>
    </row>
    <row r="69" spans="2:14" ht="15" customHeight="1" x14ac:dyDescent="0.25">
      <c r="B69" s="49" t="s">
        <v>38</v>
      </c>
      <c r="C69" s="49"/>
      <c r="D69" s="49"/>
      <c r="E69" s="49"/>
      <c r="F69" s="31">
        <v>0</v>
      </c>
      <c r="G69" s="89">
        <v>0</v>
      </c>
      <c r="H69" s="87">
        <v>0</v>
      </c>
      <c r="I69" s="89">
        <v>0</v>
      </c>
      <c r="J69" s="89">
        <v>0</v>
      </c>
      <c r="K69" s="33">
        <v>0</v>
      </c>
      <c r="L69" s="33">
        <v>0</v>
      </c>
      <c r="M69" s="33">
        <v>0</v>
      </c>
    </row>
    <row r="70" spans="2:14" ht="15" customHeight="1" x14ac:dyDescent="0.25">
      <c r="B70" s="49" t="s">
        <v>39</v>
      </c>
      <c r="C70" s="49"/>
      <c r="D70" s="49"/>
      <c r="E70" s="49"/>
      <c r="F70" s="31">
        <v>0</v>
      </c>
      <c r="G70" s="89">
        <v>0</v>
      </c>
      <c r="H70" s="87">
        <v>0</v>
      </c>
      <c r="I70" s="89">
        <v>-56.94</v>
      </c>
      <c r="J70" s="89">
        <v>-56.94</v>
      </c>
      <c r="K70" s="33">
        <v>-8.5999999999999993E-2</v>
      </c>
      <c r="L70" s="33">
        <v>0</v>
      </c>
      <c r="M70" s="33">
        <v>-46.493000000000002</v>
      </c>
    </row>
    <row r="71" spans="2:14" ht="15" customHeight="1" x14ac:dyDescent="0.25">
      <c r="B71" s="35" t="s">
        <v>40</v>
      </c>
      <c r="C71" s="35"/>
      <c r="D71" s="35"/>
      <c r="E71" s="35"/>
      <c r="F71" s="32">
        <v>-8.5179999999999989</v>
      </c>
      <c r="G71" s="90">
        <v>-9.6739999999999995</v>
      </c>
      <c r="H71" s="88">
        <v>-24.367000000000001</v>
      </c>
      <c r="I71" s="90">
        <v>52.993000000000002</v>
      </c>
      <c r="J71" s="90">
        <v>173.76300000000001</v>
      </c>
      <c r="K71" s="34">
        <v>-0.26500000000000001</v>
      </c>
      <c r="L71" s="34">
        <v>0</v>
      </c>
      <c r="M71" s="34">
        <v>90.61</v>
      </c>
    </row>
    <row r="72" spans="2:14" ht="15" customHeight="1" x14ac:dyDescent="0.25">
      <c r="B72" s="36" t="s">
        <v>41</v>
      </c>
      <c r="C72" s="36"/>
      <c r="D72" s="36"/>
      <c r="E72" s="36"/>
      <c r="F72" s="41">
        <f t="shared" ref="F72:M72" si="15">SUM(F68:F71)</f>
        <v>8.3590000000000035</v>
      </c>
      <c r="G72" s="98">
        <f t="shared" si="15"/>
        <v>-6.2899999999999956</v>
      </c>
      <c r="H72" s="93">
        <f t="shared" si="15"/>
        <v>41.345000000000013</v>
      </c>
      <c r="I72" s="98">
        <f t="shared" si="15"/>
        <v>3.9840000000000089</v>
      </c>
      <c r="J72" s="37">
        <f t="shared" si="15"/>
        <v>-4.4579999999999984</v>
      </c>
      <c r="K72" s="37">
        <f t="shared" si="15"/>
        <v>25.981999999999999</v>
      </c>
      <c r="L72" s="37">
        <f t="shared" si="15"/>
        <v>39.844999999999999</v>
      </c>
      <c r="M72" s="37">
        <f t="shared" si="15"/>
        <v>57.887</v>
      </c>
    </row>
    <row r="73" spans="2:14" ht="15" customHeight="1" x14ac:dyDescent="0.25">
      <c r="B73" s="50" t="s">
        <v>42</v>
      </c>
      <c r="C73" s="50"/>
      <c r="D73" s="50"/>
      <c r="E73" s="50"/>
      <c r="F73" s="40">
        <f t="shared" ref="F73:M73" si="16">SUM(F72+F67)</f>
        <v>3.6940000000000728</v>
      </c>
      <c r="G73" s="97">
        <f t="shared" si="16"/>
        <v>-16.856000000000037</v>
      </c>
      <c r="H73" s="40">
        <f t="shared" si="16"/>
        <v>-19.469999999999914</v>
      </c>
      <c r="I73" s="97">
        <f t="shared" si="16"/>
        <v>-7.679000000000153</v>
      </c>
      <c r="J73" s="39">
        <f t="shared" si="16"/>
        <v>-10.407999999999806</v>
      </c>
      <c r="K73" s="39">
        <f t="shared" si="16"/>
        <v>-19.448999999999998</v>
      </c>
      <c r="L73" s="39">
        <f t="shared" si="16"/>
        <v>17.445999999999998</v>
      </c>
      <c r="M73" s="39">
        <f t="shared" si="16"/>
        <v>3.2579999999999956</v>
      </c>
    </row>
    <row r="74" spans="2:14" ht="15" customHeight="1" x14ac:dyDescent="0.25">
      <c r="B74" s="35" t="s">
        <v>67</v>
      </c>
      <c r="C74" s="35"/>
      <c r="D74" s="35"/>
      <c r="E74" s="35"/>
      <c r="F74" s="32">
        <v>0</v>
      </c>
      <c r="G74" s="79">
        <v>0</v>
      </c>
      <c r="H74" s="88">
        <v>0</v>
      </c>
      <c r="I74" s="79">
        <v>0</v>
      </c>
      <c r="J74" s="34">
        <v>0</v>
      </c>
      <c r="K74" s="34">
        <v>0</v>
      </c>
      <c r="L74" s="34">
        <v>0</v>
      </c>
      <c r="M74" s="34">
        <v>0</v>
      </c>
      <c r="N74" s="13"/>
    </row>
    <row r="75" spans="2:14" ht="15" customHeight="1" x14ac:dyDescent="0.25">
      <c r="B75" s="50" t="s">
        <v>68</v>
      </c>
      <c r="C75" s="50"/>
      <c r="D75" s="50"/>
      <c r="E75" s="50"/>
      <c r="F75" s="40">
        <f t="shared" ref="F75:M75" si="17">SUM(F73:F74)</f>
        <v>3.6940000000000728</v>
      </c>
      <c r="G75" s="97">
        <f t="shared" si="17"/>
        <v>-16.856000000000037</v>
      </c>
      <c r="H75" s="40">
        <f t="shared" si="17"/>
        <v>-19.469999999999914</v>
      </c>
      <c r="I75" s="97">
        <f t="shared" si="17"/>
        <v>-7.679000000000153</v>
      </c>
      <c r="J75" s="39">
        <f t="shared" si="17"/>
        <v>-10.407999999999806</v>
      </c>
      <c r="K75" s="39">
        <f t="shared" si="17"/>
        <v>-19.448999999999998</v>
      </c>
      <c r="L75" s="39">
        <f t="shared" si="17"/>
        <v>17.445999999999998</v>
      </c>
      <c r="M75" s="39">
        <f t="shared" si="17"/>
        <v>3.2579999999999956</v>
      </c>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18">F$3</f>
        <v>2018</v>
      </c>
      <c r="G77" s="56">
        <f t="shared" si="18"/>
        <v>2017</v>
      </c>
      <c r="H77" s="56">
        <f t="shared" si="18"/>
        <v>2018</v>
      </c>
      <c r="I77" s="56">
        <f t="shared" si="18"/>
        <v>2017</v>
      </c>
      <c r="J77" s="56">
        <f t="shared" si="18"/>
        <v>2017</v>
      </c>
      <c r="K77" s="56">
        <f t="shared" si="18"/>
        <v>2016</v>
      </c>
      <c r="L77" s="56">
        <f t="shared" si="18"/>
        <v>2015</v>
      </c>
      <c r="M77" s="56">
        <f t="shared" si="18"/>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3" s="68" customFormat="1" ht="15" customHeight="1" x14ac:dyDescent="0.25">
      <c r="B81" s="65" t="s">
        <v>43</v>
      </c>
      <c r="C81" s="65"/>
      <c r="D81" s="65"/>
      <c r="E81" s="65"/>
      <c r="F81" s="66">
        <v>-16.723756798810662</v>
      </c>
      <c r="G81" s="67">
        <v>-1.7861585153490529</v>
      </c>
      <c r="H81" s="66">
        <v>-6.7931180902046373</v>
      </c>
      <c r="I81" s="95">
        <v>2.9924132418628853</v>
      </c>
      <c r="J81" s="67">
        <v>6.8806383008307603E-2</v>
      </c>
      <c r="K81" s="67">
        <v>7.2082480267034192</v>
      </c>
      <c r="L81" s="67">
        <v>10.627005898911658</v>
      </c>
      <c r="M81" s="67">
        <v>-0.31712975964675744</v>
      </c>
    </row>
    <row r="82" spans="2:13" s="68" customFormat="1" ht="15" customHeight="1" x14ac:dyDescent="0.25">
      <c r="B82" s="65" t="s">
        <v>105</v>
      </c>
      <c r="C82" s="65"/>
      <c r="D82" s="65"/>
      <c r="E82" s="65"/>
      <c r="F82" s="69">
        <v>-8.720783489256398</v>
      </c>
      <c r="G82" s="67">
        <v>-1.7861585153490529</v>
      </c>
      <c r="H82" s="69">
        <v>-3.0013254280469455</v>
      </c>
      <c r="I82" s="95">
        <v>2.9924132418628853</v>
      </c>
      <c r="J82" s="67">
        <v>6.8806383008307603E-2</v>
      </c>
      <c r="K82" s="67">
        <v>7.5381479812432053</v>
      </c>
      <c r="L82" s="67">
        <v>10.075319047402312</v>
      </c>
      <c r="M82" s="67">
        <v>1.7048965007712122</v>
      </c>
    </row>
    <row r="83" spans="2:13" s="68" customFormat="1" ht="15" customHeight="1" x14ac:dyDescent="0.25">
      <c r="B83" s="65" t="s">
        <v>44</v>
      </c>
      <c r="C83" s="65"/>
      <c r="D83" s="65"/>
      <c r="E83" s="65"/>
      <c r="F83" s="69">
        <v>-21.840789258364495</v>
      </c>
      <c r="G83" s="67">
        <v>-6.5870997386466579</v>
      </c>
      <c r="H83" s="69">
        <v>-8.5885711075107487</v>
      </c>
      <c r="I83" s="95">
        <v>-0.56021106401497445</v>
      </c>
      <c r="J83" s="67">
        <v>-2.880068389374618</v>
      </c>
      <c r="K83" s="67">
        <v>5.5350614372685216</v>
      </c>
      <c r="L83" s="67">
        <v>7.305506248543205</v>
      </c>
      <c r="M83" s="67">
        <v>-3.5883189098340438</v>
      </c>
    </row>
    <row r="84" spans="2:13" s="68" customFormat="1" ht="15" customHeight="1" x14ac:dyDescent="0.25">
      <c r="B84" s="65" t="s">
        <v>45</v>
      </c>
      <c r="C84" s="65"/>
      <c r="D84" s="65"/>
      <c r="E84" s="65"/>
      <c r="F84" s="66">
        <v>0</v>
      </c>
      <c r="G84" s="95">
        <v>0</v>
      </c>
      <c r="H84" s="66">
        <v>0</v>
      </c>
      <c r="I84" s="99"/>
      <c r="J84" s="67">
        <v>-3.9076480561571274</v>
      </c>
      <c r="K84" s="67">
        <v>4.6134862971524377</v>
      </c>
      <c r="L84" s="67">
        <v>8.3499888732520908</v>
      </c>
      <c r="M84" s="67">
        <v>-6.5898957254771959</v>
      </c>
    </row>
    <row r="85" spans="2:13" s="68" customFormat="1" ht="15" customHeight="1" x14ac:dyDescent="0.25">
      <c r="B85" s="65" t="s">
        <v>46</v>
      </c>
      <c r="C85" s="65"/>
      <c r="D85" s="65"/>
      <c r="E85" s="65"/>
      <c r="F85" s="69">
        <v>0</v>
      </c>
      <c r="G85" s="95">
        <v>0</v>
      </c>
      <c r="H85" s="69">
        <v>0</v>
      </c>
      <c r="I85" s="99"/>
      <c r="J85" s="67">
        <v>0.18810027840321239</v>
      </c>
      <c r="K85" s="67">
        <v>6.1912735303936994</v>
      </c>
      <c r="L85" s="67">
        <v>8.40767806599648</v>
      </c>
      <c r="M85" s="67">
        <v>0.45358360925091251</v>
      </c>
    </row>
    <row r="86" spans="2:13" ht="15" customHeight="1" x14ac:dyDescent="0.25">
      <c r="B86" s="49" t="s">
        <v>47</v>
      </c>
      <c r="C86" s="49"/>
      <c r="D86" s="49"/>
      <c r="E86" s="49"/>
      <c r="F86" s="31"/>
      <c r="G86" s="89"/>
      <c r="H86" s="87">
        <v>45.739445818384453</v>
      </c>
      <c r="I86" s="89">
        <v>45.633111935263436</v>
      </c>
      <c r="J86" s="33">
        <v>51.373905161627178</v>
      </c>
      <c r="K86" s="33">
        <v>47.249802819594436</v>
      </c>
      <c r="L86" s="33">
        <v>46.584859778014049</v>
      </c>
      <c r="M86" s="33">
        <v>44.268825774568349</v>
      </c>
    </row>
    <row r="87" spans="2:13" ht="15" customHeight="1" x14ac:dyDescent="0.25">
      <c r="B87" s="49" t="s">
        <v>48</v>
      </c>
      <c r="C87" s="49"/>
      <c r="D87" s="49"/>
      <c r="E87" s="49"/>
      <c r="F87" s="30"/>
      <c r="G87" s="89"/>
      <c r="H87" s="30">
        <v>888.48100000000022</v>
      </c>
      <c r="I87" s="89">
        <v>891.30199999999991</v>
      </c>
      <c r="J87" s="33">
        <v>772.95600000000002</v>
      </c>
      <c r="K87" s="33">
        <v>889.57099999999991</v>
      </c>
      <c r="L87" s="33">
        <v>796</v>
      </c>
      <c r="M87" s="33">
        <v>800.4079999999999</v>
      </c>
    </row>
    <row r="88" spans="2:13" s="68" customFormat="1" ht="15" customHeight="1" x14ac:dyDescent="0.25">
      <c r="B88" s="65" t="s">
        <v>49</v>
      </c>
      <c r="C88" s="65"/>
      <c r="D88" s="65"/>
      <c r="E88" s="65"/>
      <c r="F88" s="69"/>
      <c r="G88" s="95"/>
      <c r="H88" s="69">
        <v>0.8896037817929825</v>
      </c>
      <c r="I88" s="95">
        <v>0.90984557215179995</v>
      </c>
      <c r="J88" s="67">
        <v>0.72912162821836024</v>
      </c>
      <c r="K88" s="67">
        <v>0.87227458227875543</v>
      </c>
      <c r="L88" s="67">
        <v>0.87663719679529972</v>
      </c>
      <c r="M88" s="67">
        <v>0.95281134705255377</v>
      </c>
    </row>
    <row r="89" spans="2:13" ht="15" customHeight="1" x14ac:dyDescent="0.25">
      <c r="B89" s="49" t="s">
        <v>100</v>
      </c>
      <c r="C89" s="49"/>
      <c r="D89" s="49"/>
      <c r="E89" s="49"/>
      <c r="F89" s="31">
        <v>-8.9039999999999804</v>
      </c>
      <c r="G89" s="89">
        <v>-7.6430000000000327</v>
      </c>
      <c r="H89" s="87">
        <v>-63.626000000000062</v>
      </c>
      <c r="I89" s="89">
        <v>11.247999999999955</v>
      </c>
      <c r="J89" s="33">
        <v>23.127000000000095</v>
      </c>
      <c r="K89" s="89">
        <v>7.1059999999999581</v>
      </c>
      <c r="L89" s="33" t="s">
        <v>53</v>
      </c>
      <c r="M89" s="33" t="s">
        <v>53</v>
      </c>
    </row>
    <row r="90" spans="2:13" ht="15" customHeight="1" x14ac:dyDescent="0.25">
      <c r="B90" s="35" t="s">
        <v>50</v>
      </c>
      <c r="C90" s="35"/>
      <c r="D90" s="35"/>
      <c r="E90" s="35"/>
      <c r="F90" s="32"/>
      <c r="G90" s="90"/>
      <c r="H90" s="88">
        <v>0</v>
      </c>
      <c r="I90" s="90">
        <v>0</v>
      </c>
      <c r="J90" s="34">
        <v>1372.9</v>
      </c>
      <c r="K90" s="34">
        <v>1242</v>
      </c>
      <c r="L90" s="34">
        <v>1117</v>
      </c>
      <c r="M90" s="34">
        <v>1110</v>
      </c>
    </row>
    <row r="91" spans="2:13" ht="15" customHeight="1" x14ac:dyDescent="0.25">
      <c r="B91" s="22" t="s">
        <v>69</v>
      </c>
      <c r="C91" s="26"/>
      <c r="D91" s="26"/>
      <c r="E91" s="26"/>
      <c r="F91" s="26"/>
      <c r="G91" s="26"/>
      <c r="H91" s="26"/>
      <c r="I91" s="26"/>
      <c r="J91" s="26"/>
      <c r="K91" s="26"/>
      <c r="L91" s="26"/>
      <c r="M91" s="26"/>
    </row>
    <row r="92" spans="2:13" ht="15" customHeight="1" x14ac:dyDescent="0.25">
      <c r="B92" s="22" t="s">
        <v>117</v>
      </c>
      <c r="C92" s="26"/>
      <c r="D92" s="26"/>
      <c r="E92" s="26"/>
      <c r="F92" s="26"/>
      <c r="G92" s="26"/>
      <c r="H92" s="26"/>
      <c r="I92" s="26"/>
      <c r="J92" s="26"/>
      <c r="K92" s="26"/>
      <c r="L92" s="21"/>
      <c r="M92" s="26"/>
    </row>
    <row r="93" spans="2:13" ht="15" customHeight="1" x14ac:dyDescent="0.25">
      <c r="B93" s="22" t="s">
        <v>103</v>
      </c>
      <c r="C93" s="22"/>
      <c r="D93" s="22"/>
      <c r="E93" s="22"/>
      <c r="F93" s="22"/>
      <c r="G93" s="22"/>
      <c r="H93" s="22"/>
      <c r="I93" s="22"/>
      <c r="J93" s="22"/>
      <c r="K93" s="22"/>
      <c r="L93" s="22"/>
      <c r="M93" s="22"/>
    </row>
    <row r="94" spans="2:13" ht="15" customHeight="1" x14ac:dyDescent="0.25">
      <c r="B94" s="22"/>
      <c r="C94" s="29"/>
      <c r="D94" s="29"/>
      <c r="E94" s="29"/>
      <c r="F94" s="29"/>
      <c r="G94" s="29"/>
      <c r="H94" s="29"/>
      <c r="I94" s="29"/>
      <c r="J94" s="29"/>
      <c r="K94" s="29"/>
      <c r="L94" s="29"/>
      <c r="M94" s="29"/>
    </row>
    <row r="95" spans="2:13" ht="16.5" x14ac:dyDescent="0.35">
      <c r="B95" s="10"/>
      <c r="C95" s="10"/>
      <c r="D95" s="10"/>
      <c r="E95" s="10"/>
      <c r="F95" s="10"/>
      <c r="G95" s="10"/>
      <c r="H95" s="10"/>
      <c r="I95" s="10"/>
      <c r="J95" s="10"/>
      <c r="K95" s="10"/>
      <c r="L95" s="10"/>
      <c r="M95" s="10"/>
    </row>
    <row r="96" spans="2:13" ht="16.5" x14ac:dyDescent="0.35">
      <c r="B96" s="10"/>
      <c r="C96" s="10"/>
      <c r="D96" s="10"/>
      <c r="E96" s="10"/>
      <c r="F96" s="10"/>
      <c r="G96" s="10"/>
      <c r="H96" s="10"/>
      <c r="I96" s="10"/>
      <c r="J96" s="10"/>
      <c r="K96" s="10"/>
      <c r="L96" s="10"/>
      <c r="M96" s="10"/>
    </row>
    <row r="97" spans="2:13" x14ac:dyDescent="0.25">
      <c r="B97" s="11"/>
      <c r="C97" s="11"/>
      <c r="D97" s="11"/>
      <c r="E97" s="11"/>
      <c r="F97" s="11"/>
      <c r="G97" s="11"/>
      <c r="H97" s="11"/>
      <c r="I97" s="11"/>
      <c r="J97" s="11"/>
      <c r="K97" s="11"/>
      <c r="L97" s="11"/>
      <c r="M97" s="11"/>
    </row>
    <row r="98" spans="2:13" x14ac:dyDescent="0.25">
      <c r="B98" s="11"/>
      <c r="C98" s="11"/>
      <c r="D98" s="11"/>
      <c r="E98" s="11"/>
      <c r="F98" s="11"/>
      <c r="G98" s="11"/>
      <c r="H98" s="11"/>
      <c r="I98" s="11"/>
      <c r="J98" s="11"/>
      <c r="K98" s="11"/>
      <c r="L98" s="11"/>
      <c r="M98" s="11"/>
    </row>
    <row r="99" spans="2:13" x14ac:dyDescent="0.25">
      <c r="B99" s="11"/>
      <c r="C99" s="11"/>
      <c r="D99" s="11"/>
      <c r="E99" s="11"/>
      <c r="F99" s="11"/>
      <c r="G99" s="11"/>
      <c r="H99" s="11"/>
      <c r="I99" s="11"/>
      <c r="J99" s="11"/>
      <c r="K99" s="11"/>
      <c r="L99" s="11"/>
      <c r="M99" s="11"/>
    </row>
    <row r="100" spans="2:13" x14ac:dyDescent="0.25">
      <c r="B100" s="11"/>
      <c r="C100" s="11"/>
      <c r="D100" s="11"/>
      <c r="E100" s="11"/>
      <c r="F100" s="11"/>
      <c r="G100" s="11"/>
      <c r="H100" s="11"/>
      <c r="I100" s="11"/>
      <c r="J100" s="11"/>
      <c r="K100" s="11"/>
      <c r="L100" s="11"/>
      <c r="M100" s="11"/>
    </row>
    <row r="101" spans="2:13" x14ac:dyDescent="0.25">
      <c r="B101" s="11"/>
      <c r="C101" s="11"/>
      <c r="D101" s="11"/>
      <c r="E101" s="11"/>
      <c r="F101" s="11"/>
      <c r="G101" s="11"/>
      <c r="H101" s="11"/>
      <c r="I101" s="11"/>
      <c r="J101" s="11"/>
      <c r="K101" s="11"/>
      <c r="L101" s="11"/>
      <c r="M101" s="11"/>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row r="112" spans="2:13" x14ac:dyDescent="0.25">
      <c r="B112" s="7"/>
      <c r="C112" s="7"/>
      <c r="D112" s="7"/>
      <c r="E112" s="7"/>
      <c r="F112" s="7"/>
      <c r="G112" s="7"/>
      <c r="H112" s="7"/>
      <c r="I112" s="7"/>
      <c r="J112" s="7"/>
      <c r="K112" s="7"/>
      <c r="L112" s="7"/>
      <c r="M112" s="7"/>
    </row>
    <row r="113" spans="2:13" x14ac:dyDescent="0.25">
      <c r="B113" s="7"/>
      <c r="C113" s="7"/>
      <c r="D113" s="7"/>
      <c r="E113" s="7"/>
      <c r="F113" s="7"/>
      <c r="G113" s="7"/>
      <c r="H113" s="7"/>
      <c r="I113" s="7"/>
      <c r="J113" s="7"/>
      <c r="K113" s="7"/>
      <c r="L113" s="7"/>
      <c r="M113" s="7"/>
    </row>
    <row r="114" spans="2:13" x14ac:dyDescent="0.25">
      <c r="B114" s="7"/>
      <c r="C114" s="7"/>
      <c r="D114" s="7"/>
      <c r="E114" s="7"/>
      <c r="F114" s="7"/>
      <c r="G114" s="7"/>
      <c r="H114" s="7"/>
      <c r="I114" s="7"/>
      <c r="J114" s="7"/>
      <c r="K114" s="7"/>
      <c r="L114" s="7"/>
      <c r="M114" s="7"/>
    </row>
  </sheetData>
  <mergeCells count="1">
    <mergeCell ref="B1:M1"/>
  </mergeCell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
  <sheetViews>
    <sheetView showZeros="0" zoomScaleNormal="100" workbookViewId="0">
      <selection activeCell="F8" sqref="F8"/>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4" width="9.140625" style="3"/>
    <col min="15" max="15" width="9.5703125" style="3" bestFit="1" customWidth="1"/>
    <col min="16" max="16384" width="9.140625" style="3"/>
  </cols>
  <sheetData>
    <row r="1" spans="2:19" ht="27.75" x14ac:dyDescent="0.4">
      <c r="B1" s="119" t="s">
        <v>62</v>
      </c>
      <c r="C1" s="119"/>
      <c r="D1" s="119"/>
      <c r="E1" s="119"/>
      <c r="F1" s="119"/>
      <c r="G1" s="119"/>
      <c r="H1" s="119"/>
      <c r="I1" s="119"/>
      <c r="J1" s="119"/>
      <c r="K1" s="119"/>
      <c r="L1" s="119"/>
      <c r="M1" s="119"/>
    </row>
    <row r="2" spans="2:19" x14ac:dyDescent="0.25">
      <c r="B2" s="36" t="s">
        <v>56</v>
      </c>
      <c r="C2" s="34"/>
      <c r="D2" s="34"/>
      <c r="E2" s="34"/>
      <c r="F2" s="34"/>
      <c r="G2" s="34"/>
      <c r="H2" s="90"/>
      <c r="I2" s="90"/>
      <c r="J2" s="34"/>
      <c r="K2" s="34"/>
      <c r="L2" s="34"/>
      <c r="M2" s="34"/>
    </row>
    <row r="3" spans="2:19" s="59" customFormat="1" ht="15.75" x14ac:dyDescent="0.25">
      <c r="B3" s="56"/>
      <c r="C3" s="56"/>
      <c r="D3" s="56"/>
      <c r="E3" s="56"/>
      <c r="F3" s="56">
        <v>2018</v>
      </c>
      <c r="G3" s="56">
        <v>2017</v>
      </c>
      <c r="H3" s="56">
        <v>2018</v>
      </c>
      <c r="I3" s="56">
        <v>2017</v>
      </c>
      <c r="J3" s="56">
        <v>2017</v>
      </c>
      <c r="K3" s="56">
        <v>2016</v>
      </c>
      <c r="L3" s="56">
        <v>2015</v>
      </c>
      <c r="M3" s="56">
        <v>2014</v>
      </c>
      <c r="O3" s="62"/>
      <c r="P3" s="82"/>
      <c r="Q3" s="82"/>
      <c r="R3" s="82"/>
      <c r="S3" s="82"/>
    </row>
    <row r="4" spans="2:19" s="59" customFormat="1" ht="15.75" x14ac:dyDescent="0.25">
      <c r="B4" s="56"/>
      <c r="C4" s="56"/>
      <c r="D4" s="56"/>
      <c r="E4" s="56"/>
      <c r="F4" s="56" t="s">
        <v>63</v>
      </c>
      <c r="G4" s="56" t="s">
        <v>63</v>
      </c>
      <c r="H4" s="56" t="s">
        <v>116</v>
      </c>
      <c r="I4" s="56" t="s">
        <v>116</v>
      </c>
      <c r="J4" s="56"/>
      <c r="K4" s="56"/>
      <c r="L4" s="56"/>
      <c r="M4" s="56"/>
      <c r="O4" s="60"/>
      <c r="P4" s="82"/>
      <c r="Q4" s="2"/>
      <c r="R4" s="82"/>
      <c r="S4" s="82"/>
    </row>
    <row r="5" spans="2:19" s="59" customFormat="1" ht="15.75" x14ac:dyDescent="0.25">
      <c r="B5" s="57" t="s">
        <v>1</v>
      </c>
      <c r="C5" s="58"/>
      <c r="D5" s="58"/>
      <c r="E5" s="58" t="s">
        <v>64</v>
      </c>
      <c r="F5" s="58"/>
      <c r="G5" s="58"/>
      <c r="H5" s="94"/>
      <c r="I5" s="94"/>
      <c r="J5" s="58"/>
      <c r="K5" s="58"/>
      <c r="L5" s="58" t="s">
        <v>52</v>
      </c>
      <c r="M5" s="94" t="s">
        <v>52</v>
      </c>
      <c r="O5" s="60"/>
      <c r="P5" s="82"/>
      <c r="Q5" s="82"/>
      <c r="R5" s="82"/>
      <c r="S5" s="82"/>
    </row>
    <row r="6" spans="2:19" ht="3.75" customHeight="1" x14ac:dyDescent="0.25">
      <c r="B6" s="19"/>
      <c r="C6" s="19"/>
      <c r="D6" s="19"/>
      <c r="E6" s="19"/>
      <c r="F6" s="19"/>
      <c r="G6" s="19"/>
      <c r="H6" s="19"/>
      <c r="I6" s="19"/>
      <c r="J6" s="19"/>
      <c r="K6" s="19"/>
      <c r="L6" s="19"/>
      <c r="M6" s="19"/>
      <c r="O6" s="4"/>
      <c r="P6" s="13"/>
      <c r="Q6" s="13"/>
      <c r="R6" s="13"/>
      <c r="S6" s="13"/>
    </row>
    <row r="7" spans="2:19" ht="15" customHeight="1" x14ac:dyDescent="0.25">
      <c r="B7" s="43" t="s">
        <v>2</v>
      </c>
      <c r="C7" s="43"/>
      <c r="D7" s="43"/>
      <c r="E7" s="43"/>
      <c r="F7" s="38">
        <v>1845.9070000000006</v>
      </c>
      <c r="G7" s="39">
        <v>1718.1490000000003</v>
      </c>
      <c r="H7" s="38">
        <v>5590.7030000000004</v>
      </c>
      <c r="I7" s="92">
        <v>5139.7070000000003</v>
      </c>
      <c r="J7" s="92">
        <v>7033.8850000000002</v>
      </c>
      <c r="K7" s="39">
        <v>7834.4120000000003</v>
      </c>
      <c r="L7" s="39">
        <v>5461.7420000000002</v>
      </c>
      <c r="M7" s="39">
        <v>4466.1109999999999</v>
      </c>
      <c r="P7" s="13"/>
      <c r="Q7" s="13"/>
      <c r="R7" s="13"/>
      <c r="S7" s="13"/>
    </row>
    <row r="8" spans="2:19" ht="15" customHeight="1" x14ac:dyDescent="0.25">
      <c r="B8" s="44" t="s">
        <v>3</v>
      </c>
      <c r="C8" s="44"/>
      <c r="D8" s="44"/>
      <c r="E8" s="44"/>
      <c r="F8" s="31">
        <v>-1797.1040000000005</v>
      </c>
      <c r="G8" s="33">
        <v>-1651.17</v>
      </c>
      <c r="H8" s="87">
        <v>-5422.8870000000006</v>
      </c>
      <c r="I8" s="89">
        <v>-4950.4450000000006</v>
      </c>
      <c r="J8" s="33">
        <v>-6782.2090000000007</v>
      </c>
      <c r="K8" s="33">
        <v>-7501.1629999999996</v>
      </c>
      <c r="L8" s="33">
        <v>-5196.8240000000005</v>
      </c>
      <c r="M8" s="33">
        <v>-4260.2939999999999</v>
      </c>
      <c r="P8" s="13"/>
      <c r="Q8" s="13"/>
      <c r="R8" s="13"/>
      <c r="S8" s="13"/>
    </row>
    <row r="9" spans="2:19" ht="15" customHeight="1" x14ac:dyDescent="0.25">
      <c r="B9" s="44" t="s">
        <v>4</v>
      </c>
      <c r="C9" s="44"/>
      <c r="D9" s="44"/>
      <c r="E9" s="44"/>
      <c r="F9" s="31">
        <v>-0.85300000000000065</v>
      </c>
      <c r="G9" s="80">
        <v>6.9999999999999993E-3</v>
      </c>
      <c r="H9" s="87">
        <v>-4.7460000000000004</v>
      </c>
      <c r="I9" s="80">
        <v>-5.800000000000001E-2</v>
      </c>
      <c r="J9" s="33">
        <v>1.9999999999999879E-3</v>
      </c>
      <c r="K9" s="33">
        <v>-91.763999999999996</v>
      </c>
      <c r="L9" s="33">
        <v>-79.272000000000006</v>
      </c>
      <c r="M9" s="33">
        <v>-65.22</v>
      </c>
      <c r="P9" s="13"/>
      <c r="Q9" s="13"/>
      <c r="R9" s="13"/>
      <c r="S9" s="13"/>
    </row>
    <row r="10" spans="2:19" ht="15" customHeight="1" x14ac:dyDescent="0.25">
      <c r="B10" s="44" t="s">
        <v>5</v>
      </c>
      <c r="C10" s="44"/>
      <c r="D10" s="44"/>
      <c r="E10" s="44"/>
      <c r="F10" s="31">
        <v>0.29999999999999993</v>
      </c>
      <c r="G10" s="80">
        <v>0.73100000000000009</v>
      </c>
      <c r="H10" s="87">
        <v>8.4339999999999993</v>
      </c>
      <c r="I10" s="80">
        <v>0.79700000000000004</v>
      </c>
      <c r="J10" s="33">
        <v>9.8849999999999998</v>
      </c>
      <c r="K10" s="33">
        <v>-5.8000000000000003E-2</v>
      </c>
      <c r="L10" s="33">
        <v>7.0000000000000007E-2</v>
      </c>
      <c r="M10" s="33">
        <v>-3.5999999999999997E-2</v>
      </c>
      <c r="P10" s="13"/>
      <c r="Q10" s="13"/>
      <c r="R10" s="13"/>
      <c r="S10" s="13"/>
    </row>
    <row r="11" spans="2:19" ht="15" customHeight="1" x14ac:dyDescent="0.25">
      <c r="B11" s="35" t="s">
        <v>6</v>
      </c>
      <c r="C11" s="35"/>
      <c r="D11" s="35"/>
      <c r="E11" s="35"/>
      <c r="F11" s="32">
        <v>0.25400000000000489</v>
      </c>
      <c r="G11" s="90">
        <v>0</v>
      </c>
      <c r="H11" s="88">
        <v>84.087000000000003</v>
      </c>
      <c r="I11" s="90">
        <v>0</v>
      </c>
      <c r="J11" s="79">
        <v>0</v>
      </c>
      <c r="K11" s="34"/>
      <c r="L11" s="34">
        <v>0</v>
      </c>
      <c r="M11" s="34">
        <v>9.9979999999999993</v>
      </c>
      <c r="P11" s="13"/>
      <c r="Q11" s="13"/>
      <c r="R11" s="13"/>
      <c r="S11" s="13"/>
    </row>
    <row r="12" spans="2:19" ht="15" customHeight="1" x14ac:dyDescent="0.25">
      <c r="B12" s="43" t="s">
        <v>7</v>
      </c>
      <c r="C12" s="43"/>
      <c r="D12" s="43"/>
      <c r="E12" s="43"/>
      <c r="F12" s="40">
        <f t="shared" ref="F12:M12" si="0">SUM(F7:F11)</f>
        <v>48.504000000000111</v>
      </c>
      <c r="G12" s="81">
        <f t="shared" si="0"/>
        <v>67.717000000000269</v>
      </c>
      <c r="H12" s="40">
        <f t="shared" si="0"/>
        <v>255.59099999999978</v>
      </c>
      <c r="I12" s="81">
        <f t="shared" si="0"/>
        <v>190.00099999999972</v>
      </c>
      <c r="J12" s="39">
        <f t="shared" si="0"/>
        <v>261.56299999999948</v>
      </c>
      <c r="K12" s="39">
        <f t="shared" si="0"/>
        <v>241.4270000000007</v>
      </c>
      <c r="L12" s="39">
        <f t="shared" si="0"/>
        <v>185.71599999999967</v>
      </c>
      <c r="M12" s="39">
        <f t="shared" si="0"/>
        <v>150.559</v>
      </c>
      <c r="P12" s="13"/>
      <c r="Q12" s="13"/>
      <c r="R12" s="13"/>
      <c r="S12" s="13"/>
    </row>
    <row r="13" spans="2:19" ht="15" customHeight="1" x14ac:dyDescent="0.25">
      <c r="B13" s="35" t="s">
        <v>59</v>
      </c>
      <c r="C13" s="35"/>
      <c r="D13" s="35"/>
      <c r="E13" s="35"/>
      <c r="F13" s="32">
        <v>-2.5250000000000008</v>
      </c>
      <c r="G13" s="34">
        <v>-2.3020000000000005</v>
      </c>
      <c r="H13" s="88">
        <v>-7.4560000000000004</v>
      </c>
      <c r="I13" s="90">
        <v>-6.3780000000000001</v>
      </c>
      <c r="J13" s="34">
        <v>-8.7919999999999998</v>
      </c>
      <c r="K13" s="34">
        <v>-7.1989999999999998</v>
      </c>
      <c r="L13" s="34">
        <v>-5.2969999999999997</v>
      </c>
      <c r="M13" s="34">
        <v>-4.2930000000000001</v>
      </c>
      <c r="P13" s="13"/>
      <c r="Q13" s="13"/>
      <c r="R13" s="13"/>
      <c r="S13" s="13"/>
    </row>
    <row r="14" spans="2:19" ht="15" customHeight="1" x14ac:dyDescent="0.25">
      <c r="B14" s="43" t="s">
        <v>8</v>
      </c>
      <c r="C14" s="43"/>
      <c r="D14" s="43"/>
      <c r="E14" s="43"/>
      <c r="F14" s="40">
        <f t="shared" ref="F14:M14" si="1">SUM(F12:F13)</f>
        <v>45.979000000000113</v>
      </c>
      <c r="G14" s="81">
        <f t="shared" si="1"/>
        <v>65.415000000000262</v>
      </c>
      <c r="H14" s="40">
        <f t="shared" si="1"/>
        <v>248.13499999999979</v>
      </c>
      <c r="I14" s="81">
        <f t="shared" si="1"/>
        <v>183.62299999999971</v>
      </c>
      <c r="J14" s="39">
        <f t="shared" si="1"/>
        <v>252.77099999999947</v>
      </c>
      <c r="K14" s="39">
        <f t="shared" si="1"/>
        <v>234.22800000000069</v>
      </c>
      <c r="L14" s="39">
        <f t="shared" si="1"/>
        <v>180.41899999999967</v>
      </c>
      <c r="M14" s="39">
        <f t="shared" si="1"/>
        <v>146.26599999999999</v>
      </c>
      <c r="P14" s="13"/>
      <c r="Q14" s="13"/>
      <c r="R14" s="13"/>
      <c r="S14" s="13"/>
    </row>
    <row r="15" spans="2:19" ht="15" customHeight="1" x14ac:dyDescent="0.25">
      <c r="B15" s="44" t="s">
        <v>9</v>
      </c>
      <c r="C15" s="44"/>
      <c r="D15" s="44"/>
      <c r="E15" s="44"/>
      <c r="F15" s="31">
        <v>0</v>
      </c>
      <c r="G15" s="80">
        <v>0</v>
      </c>
      <c r="H15" s="87">
        <v>0</v>
      </c>
      <c r="I15" s="80">
        <v>0</v>
      </c>
      <c r="J15" s="33">
        <v>0</v>
      </c>
      <c r="K15" s="33">
        <v>0</v>
      </c>
      <c r="L15" s="33">
        <v>0</v>
      </c>
      <c r="M15" s="33">
        <v>0</v>
      </c>
      <c r="P15" s="13"/>
      <c r="Q15" s="2"/>
      <c r="R15" s="13"/>
      <c r="S15" s="13"/>
    </row>
    <row r="16" spans="2:19" ht="15" customHeight="1" x14ac:dyDescent="0.25">
      <c r="B16" s="35" t="s">
        <v>10</v>
      </c>
      <c r="C16" s="35"/>
      <c r="D16" s="35"/>
      <c r="E16" s="35"/>
      <c r="F16" s="32">
        <v>0</v>
      </c>
      <c r="G16" s="34">
        <v>0</v>
      </c>
      <c r="H16" s="88">
        <v>0</v>
      </c>
      <c r="I16" s="90">
        <v>0</v>
      </c>
      <c r="J16" s="34">
        <v>0</v>
      </c>
      <c r="K16" s="34">
        <v>0</v>
      </c>
      <c r="L16" s="34">
        <v>0</v>
      </c>
      <c r="M16" s="34">
        <v>0</v>
      </c>
      <c r="P16" s="13"/>
      <c r="Q16" s="13"/>
      <c r="R16" s="13"/>
      <c r="S16" s="13"/>
    </row>
    <row r="17" spans="2:19" ht="15" customHeight="1" x14ac:dyDescent="0.25">
      <c r="B17" s="43" t="s">
        <v>11</v>
      </c>
      <c r="C17" s="43"/>
      <c r="D17" s="43"/>
      <c r="E17" s="43"/>
      <c r="F17" s="40">
        <f t="shared" ref="F17:M17" si="2">SUM(F14:F16)</f>
        <v>45.979000000000113</v>
      </c>
      <c r="G17" s="81">
        <f t="shared" si="2"/>
        <v>65.415000000000262</v>
      </c>
      <c r="H17" s="40">
        <f t="shared" si="2"/>
        <v>248.13499999999979</v>
      </c>
      <c r="I17" s="81">
        <f t="shared" si="2"/>
        <v>183.62299999999971</v>
      </c>
      <c r="J17" s="39">
        <f t="shared" si="2"/>
        <v>252.77099999999947</v>
      </c>
      <c r="K17" s="39">
        <f t="shared" si="2"/>
        <v>234.22800000000069</v>
      </c>
      <c r="L17" s="39">
        <f t="shared" si="2"/>
        <v>180.41899999999967</v>
      </c>
      <c r="M17" s="39">
        <f t="shared" si="2"/>
        <v>146.26599999999999</v>
      </c>
      <c r="P17" s="13"/>
      <c r="Q17" s="13"/>
      <c r="R17" s="13"/>
      <c r="S17" s="13"/>
    </row>
    <row r="18" spans="2:19" ht="15" customHeight="1" x14ac:dyDescent="0.25">
      <c r="B18" s="44" t="s">
        <v>12</v>
      </c>
      <c r="C18" s="44"/>
      <c r="D18" s="44"/>
      <c r="E18" s="44"/>
      <c r="F18" s="31">
        <v>1.5939999999999999</v>
      </c>
      <c r="G18" s="114">
        <v>0.81200000000000006</v>
      </c>
      <c r="H18" s="87">
        <v>3.6639999999999997</v>
      </c>
      <c r="I18" s="80">
        <v>4.141</v>
      </c>
      <c r="J18" s="33">
        <v>5.9999999999999991</v>
      </c>
      <c r="K18" s="33">
        <v>4.3860000000000001</v>
      </c>
      <c r="L18" s="33">
        <v>17.178999999999998</v>
      </c>
      <c r="M18" s="33">
        <v>13.465999999999999</v>
      </c>
      <c r="P18" s="13"/>
      <c r="Q18" s="13"/>
      <c r="R18" s="13"/>
      <c r="S18" s="13"/>
    </row>
    <row r="19" spans="2:19" ht="15" customHeight="1" x14ac:dyDescent="0.25">
      <c r="B19" s="35" t="s">
        <v>13</v>
      </c>
      <c r="C19" s="35"/>
      <c r="D19" s="35"/>
      <c r="E19" s="35"/>
      <c r="F19" s="32">
        <v>0.1469999999999998</v>
      </c>
      <c r="G19" s="90">
        <v>-4.3710000000000004</v>
      </c>
      <c r="H19" s="88">
        <v>-3.0070000000000001</v>
      </c>
      <c r="I19" s="90">
        <v>-14.052</v>
      </c>
      <c r="J19" s="34">
        <v>-16.866</v>
      </c>
      <c r="K19" s="34">
        <v>-51.634</v>
      </c>
      <c r="L19" s="34">
        <v>-11.518999999999998</v>
      </c>
      <c r="M19" s="34">
        <v>-31.530999999999999</v>
      </c>
      <c r="P19" s="13"/>
      <c r="Q19" s="13"/>
      <c r="R19" s="13"/>
      <c r="S19" s="13"/>
    </row>
    <row r="20" spans="2:19" ht="15" customHeight="1" x14ac:dyDescent="0.25">
      <c r="B20" s="43" t="s">
        <v>14</v>
      </c>
      <c r="C20" s="43"/>
      <c r="D20" s="43"/>
      <c r="E20" s="43"/>
      <c r="F20" s="40">
        <f t="shared" ref="F20:M20" si="3">SUM(F17:F19)</f>
        <v>47.720000000000113</v>
      </c>
      <c r="G20" s="115">
        <f t="shared" si="3"/>
        <v>61.856000000000257</v>
      </c>
      <c r="H20" s="40">
        <f t="shared" si="3"/>
        <v>248.79199999999977</v>
      </c>
      <c r="I20" s="81">
        <f t="shared" si="3"/>
        <v>173.7119999999997</v>
      </c>
      <c r="J20" s="39">
        <f t="shared" si="3"/>
        <v>241.90499999999946</v>
      </c>
      <c r="K20" s="39">
        <f t="shared" si="3"/>
        <v>186.9800000000007</v>
      </c>
      <c r="L20" s="39">
        <f t="shared" si="3"/>
        <v>186.07899999999967</v>
      </c>
      <c r="M20" s="39">
        <f t="shared" si="3"/>
        <v>128.20099999999999</v>
      </c>
      <c r="P20" s="13"/>
      <c r="Q20" s="13"/>
      <c r="R20" s="13"/>
      <c r="S20" s="13"/>
    </row>
    <row r="21" spans="2:19" ht="15" customHeight="1" x14ac:dyDescent="0.25">
      <c r="B21" s="44" t="s">
        <v>15</v>
      </c>
      <c r="C21" s="44"/>
      <c r="D21" s="44"/>
      <c r="E21" s="44"/>
      <c r="F21" s="31">
        <v>-10.799000000000003</v>
      </c>
      <c r="G21" s="80">
        <v>-14.670000000000002</v>
      </c>
      <c r="H21" s="87">
        <v>-35.092000000000006</v>
      </c>
      <c r="I21" s="80">
        <v>-41.5</v>
      </c>
      <c r="J21" s="33">
        <v>-65.343999999999994</v>
      </c>
      <c r="K21" s="33">
        <v>-58.828000000000003</v>
      </c>
      <c r="L21" s="33">
        <v>-41.442999999999998</v>
      </c>
      <c r="M21" s="33">
        <v>-31.679000000000002</v>
      </c>
      <c r="P21" s="13"/>
      <c r="Q21" s="13"/>
      <c r="R21" s="13"/>
      <c r="S21" s="13"/>
    </row>
    <row r="22" spans="2:19" ht="15" customHeight="1" x14ac:dyDescent="0.25">
      <c r="B22" s="35" t="s">
        <v>16</v>
      </c>
      <c r="C22" s="35"/>
      <c r="D22" s="35"/>
      <c r="E22" s="35"/>
      <c r="F22" s="32">
        <v>0</v>
      </c>
      <c r="G22" s="34">
        <v>0</v>
      </c>
      <c r="H22" s="88">
        <v>0</v>
      </c>
      <c r="I22" s="90">
        <v>0</v>
      </c>
      <c r="J22" s="34">
        <v>0</v>
      </c>
      <c r="K22" s="34">
        <v>0</v>
      </c>
      <c r="L22" s="34">
        <v>0</v>
      </c>
      <c r="M22" s="34">
        <v>0</v>
      </c>
      <c r="P22" s="13"/>
      <c r="Q22" s="13"/>
      <c r="R22" s="13"/>
      <c r="S22" s="13"/>
    </row>
    <row r="23" spans="2:19" ht="15" customHeight="1" x14ac:dyDescent="0.25">
      <c r="B23" s="43" t="s">
        <v>73</v>
      </c>
      <c r="C23" s="43"/>
      <c r="D23" s="43"/>
      <c r="E23" s="43"/>
      <c r="F23" s="40">
        <f t="shared" ref="F23:M23" si="4">SUM(F20:F22)</f>
        <v>36.921000000000106</v>
      </c>
      <c r="G23" s="81">
        <f t="shared" si="4"/>
        <v>47.186000000000256</v>
      </c>
      <c r="H23" s="40">
        <f t="shared" si="4"/>
        <v>213.69999999999976</v>
      </c>
      <c r="I23" s="81">
        <f t="shared" si="4"/>
        <v>132.2119999999997</v>
      </c>
      <c r="J23" s="39">
        <f t="shared" si="4"/>
        <v>176.56099999999947</v>
      </c>
      <c r="K23" s="39">
        <f t="shared" si="4"/>
        <v>128.1520000000007</v>
      </c>
      <c r="L23" s="39">
        <f t="shared" si="4"/>
        <v>144.63599999999968</v>
      </c>
      <c r="M23" s="39">
        <f t="shared" si="4"/>
        <v>96.521999999999991</v>
      </c>
    </row>
    <row r="24" spans="2:19" ht="15" customHeight="1" x14ac:dyDescent="0.25">
      <c r="B24" s="44" t="s">
        <v>83</v>
      </c>
      <c r="C24" s="44"/>
      <c r="D24" s="44"/>
      <c r="E24" s="44"/>
      <c r="F24" s="31">
        <v>36.882000000000517</v>
      </c>
      <c r="G24" s="80">
        <v>47.175000000000139</v>
      </c>
      <c r="H24" s="87">
        <v>212.82700000000162</v>
      </c>
      <c r="I24" s="80">
        <v>132.04500000000007</v>
      </c>
      <c r="J24" s="33">
        <v>176.36700000000039</v>
      </c>
      <c r="K24" s="33">
        <v>128.02600000000007</v>
      </c>
      <c r="L24" s="33">
        <v>144.49800000000022</v>
      </c>
      <c r="M24" s="33">
        <v>96.454000000000178</v>
      </c>
    </row>
    <row r="25" spans="2:19" ht="15" customHeight="1" x14ac:dyDescent="0.25">
      <c r="B25" s="44" t="s">
        <v>78</v>
      </c>
      <c r="C25" s="44"/>
      <c r="D25" s="44"/>
      <c r="E25" s="44"/>
      <c r="F25" s="31">
        <v>3.9000000000000035E-2</v>
      </c>
      <c r="G25" s="80">
        <v>1.100000000000001E-2</v>
      </c>
      <c r="H25" s="87">
        <v>0.873</v>
      </c>
      <c r="I25" s="80">
        <v>0.16700000000000001</v>
      </c>
      <c r="J25" s="33">
        <v>0.19400000000000001</v>
      </c>
      <c r="K25" s="33">
        <v>0.126</v>
      </c>
      <c r="L25" s="33">
        <v>0.13800000000000001</v>
      </c>
      <c r="M25" s="33">
        <v>6.8000000000000005E-2</v>
      </c>
    </row>
    <row r="26" spans="2:19" ht="15" customHeight="1" x14ac:dyDescent="0.25">
      <c r="B26" s="35"/>
      <c r="C26" s="35"/>
      <c r="D26" s="35"/>
      <c r="E26" s="35"/>
      <c r="F26" s="32"/>
      <c r="G26" s="34"/>
      <c r="H26" s="88"/>
      <c r="I26" s="90"/>
      <c r="J26" s="34"/>
      <c r="K26" s="34"/>
      <c r="L26" s="34"/>
      <c r="M26" s="34"/>
    </row>
    <row r="27" spans="2:19" ht="15" customHeight="1" x14ac:dyDescent="0.25">
      <c r="B27" s="44" t="s">
        <v>60</v>
      </c>
      <c r="C27" s="44"/>
      <c r="D27" s="44"/>
      <c r="E27" s="44"/>
      <c r="F27" s="31">
        <v>0.25400000000000489</v>
      </c>
      <c r="G27" s="80">
        <v>0</v>
      </c>
      <c r="H27" s="87">
        <v>84.087000000000003</v>
      </c>
      <c r="I27" s="80">
        <v>0</v>
      </c>
      <c r="J27" s="33">
        <v>7.95</v>
      </c>
      <c r="K27" s="33">
        <v>-0.58099999999999996</v>
      </c>
      <c r="L27" s="33">
        <v>-0.71130730000000009</v>
      </c>
      <c r="M27" s="33">
        <v>9.1280000000000001</v>
      </c>
    </row>
    <row r="28" spans="2:19" ht="15" customHeight="1" x14ac:dyDescent="0.25">
      <c r="B28" s="43" t="s">
        <v>106</v>
      </c>
      <c r="C28" s="43"/>
      <c r="D28" s="43"/>
      <c r="E28" s="43"/>
      <c r="F28" s="40">
        <f t="shared" ref="F28:M28" si="5">F14-F27</f>
        <v>45.725000000000108</v>
      </c>
      <c r="G28" s="81">
        <f t="shared" si="5"/>
        <v>65.415000000000262</v>
      </c>
      <c r="H28" s="40">
        <f t="shared" si="5"/>
        <v>164.04799999999977</v>
      </c>
      <c r="I28" s="81">
        <f t="shared" si="5"/>
        <v>183.62299999999971</v>
      </c>
      <c r="J28" s="39">
        <f t="shared" si="5"/>
        <v>244.82099999999949</v>
      </c>
      <c r="K28" s="39">
        <f t="shared" si="5"/>
        <v>234.80900000000068</v>
      </c>
      <c r="L28" s="39">
        <f t="shared" si="5"/>
        <v>181.13030729999966</v>
      </c>
      <c r="M28" s="39">
        <f t="shared" si="5"/>
        <v>137.13799999999998</v>
      </c>
    </row>
    <row r="29" spans="2:19" x14ac:dyDescent="0.25">
      <c r="B29" s="36"/>
      <c r="C29" s="34"/>
      <c r="D29" s="34"/>
      <c r="E29" s="34"/>
      <c r="F29" s="34"/>
      <c r="G29" s="34"/>
      <c r="H29" s="90"/>
      <c r="I29" s="90"/>
      <c r="J29" s="34"/>
      <c r="K29" s="34"/>
      <c r="L29" s="34"/>
      <c r="M29" s="34"/>
    </row>
    <row r="30" spans="2:19"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9" s="59" customFormat="1" ht="15.75" x14ac:dyDescent="0.25">
      <c r="B31" s="56"/>
      <c r="C31" s="56"/>
      <c r="D31" s="56"/>
      <c r="E31" s="56"/>
      <c r="F31" s="56" t="str">
        <f>F$4</f>
        <v>Q3</v>
      </c>
      <c r="G31" s="56" t="str">
        <f>G$4</f>
        <v>Q3</v>
      </c>
      <c r="H31" s="56" t="str">
        <f>H$4</f>
        <v>Q1-3</v>
      </c>
      <c r="I31" s="56" t="str">
        <f>I$4</f>
        <v>Q1-3</v>
      </c>
      <c r="J31" s="56"/>
      <c r="K31" s="56"/>
      <c r="L31" s="56"/>
      <c r="M31" s="56"/>
    </row>
    <row r="32" spans="2:19" s="59" customFormat="1" ht="15.75" x14ac:dyDescent="0.25">
      <c r="B32" s="57" t="s">
        <v>70</v>
      </c>
      <c r="C32" s="58"/>
      <c r="D32" s="58"/>
      <c r="E32" s="58"/>
      <c r="F32" s="58"/>
      <c r="G32" s="58"/>
      <c r="H32" s="94"/>
      <c r="I32" s="94"/>
      <c r="J32" s="58"/>
      <c r="K32" s="58"/>
      <c r="L32" s="58"/>
      <c r="M32" s="58"/>
    </row>
    <row r="33" spans="2:13" ht="3" customHeight="1" x14ac:dyDescent="0.25">
      <c r="B33" s="20"/>
      <c r="C33" s="19"/>
      <c r="D33" s="19"/>
      <c r="E33" s="19"/>
      <c r="F33" s="23"/>
      <c r="G33" s="23"/>
      <c r="H33" s="23"/>
      <c r="I33" s="23"/>
      <c r="J33" s="23"/>
      <c r="K33" s="23"/>
      <c r="L33" s="23"/>
      <c r="M33" s="23"/>
    </row>
    <row r="34" spans="2:13" s="6" customFormat="1" ht="15" customHeight="1" x14ac:dyDescent="0.25">
      <c r="B34" s="44" t="s">
        <v>17</v>
      </c>
      <c r="C34" s="44"/>
      <c r="D34" s="44"/>
      <c r="E34" s="44"/>
      <c r="F34" s="30"/>
      <c r="G34" s="96"/>
      <c r="H34" s="30">
        <v>870.27</v>
      </c>
      <c r="I34" s="96">
        <v>870.27</v>
      </c>
      <c r="J34" s="33">
        <v>870.27</v>
      </c>
      <c r="K34" s="33">
        <v>870.27</v>
      </c>
      <c r="L34" s="33">
        <v>870.27</v>
      </c>
      <c r="M34" s="33">
        <v>870.27</v>
      </c>
    </row>
    <row r="35" spans="2:13" ht="15" customHeight="1" x14ac:dyDescent="0.25">
      <c r="B35" s="44" t="s">
        <v>18</v>
      </c>
      <c r="C35" s="44"/>
      <c r="D35" s="44"/>
      <c r="E35" s="44"/>
      <c r="F35" s="31"/>
      <c r="G35" s="96"/>
      <c r="H35" s="87">
        <v>2.79</v>
      </c>
      <c r="I35" s="96">
        <v>3.3260000000000001</v>
      </c>
      <c r="J35" s="33">
        <v>3.403</v>
      </c>
      <c r="K35" s="33">
        <v>1.4510000000000001</v>
      </c>
      <c r="L35" s="33">
        <v>2.2330000000000001</v>
      </c>
      <c r="M35" s="33">
        <v>2.5459999999999998</v>
      </c>
    </row>
    <row r="36" spans="2:13" ht="15" customHeight="1" x14ac:dyDescent="0.25">
      <c r="B36" s="44" t="s">
        <v>77</v>
      </c>
      <c r="C36" s="44"/>
      <c r="D36" s="44"/>
      <c r="E36" s="44"/>
      <c r="F36" s="31"/>
      <c r="G36" s="96"/>
      <c r="H36" s="87">
        <v>19.425999999999998</v>
      </c>
      <c r="I36" s="96">
        <v>19.477</v>
      </c>
      <c r="J36" s="33">
        <v>19.224</v>
      </c>
      <c r="K36" s="33">
        <v>19.073</v>
      </c>
      <c r="L36" s="33">
        <v>18.245999999999999</v>
      </c>
      <c r="M36" s="33">
        <v>10.266</v>
      </c>
    </row>
    <row r="37" spans="2:13" ht="15" customHeight="1" x14ac:dyDescent="0.25">
      <c r="B37" s="44" t="s">
        <v>19</v>
      </c>
      <c r="C37" s="44"/>
      <c r="D37" s="44"/>
      <c r="E37" s="44"/>
      <c r="F37" s="30"/>
      <c r="G37" s="96"/>
      <c r="H37" s="30">
        <v>30.103000000000002</v>
      </c>
      <c r="I37" s="96">
        <v>27.146999999999998</v>
      </c>
      <c r="J37" s="33">
        <v>23.97</v>
      </c>
      <c r="K37" s="33">
        <v>4.7279999999999998</v>
      </c>
      <c r="L37" s="33">
        <v>14.42</v>
      </c>
      <c r="M37" s="33">
        <v>27.187000000000001</v>
      </c>
    </row>
    <row r="38" spans="2:13" ht="15" customHeight="1" x14ac:dyDescent="0.25">
      <c r="B38" s="35" t="s">
        <v>20</v>
      </c>
      <c r="C38" s="35"/>
      <c r="D38" s="35"/>
      <c r="E38" s="35"/>
      <c r="F38" s="32"/>
      <c r="G38" s="79"/>
      <c r="H38" s="88">
        <v>25.884</v>
      </c>
      <c r="I38" s="79">
        <v>26.521000000000001</v>
      </c>
      <c r="J38" s="34">
        <v>27.704000000000001</v>
      </c>
      <c r="K38" s="34">
        <v>7.5010000000000012</v>
      </c>
      <c r="L38" s="34">
        <v>41.184999999999995</v>
      </c>
      <c r="M38" s="34">
        <v>28.055</v>
      </c>
    </row>
    <row r="39" spans="2:13" ht="15" customHeight="1" x14ac:dyDescent="0.25">
      <c r="B39" s="43" t="s">
        <v>21</v>
      </c>
      <c r="C39" s="43"/>
      <c r="D39" s="43"/>
      <c r="E39" s="43"/>
      <c r="F39" s="40"/>
      <c r="G39" s="97"/>
      <c r="H39" s="40">
        <f t="shared" ref="H39:M39" si="7">SUM(H34:H38)</f>
        <v>948.47299999999996</v>
      </c>
      <c r="I39" s="97">
        <f t="shared" si="7"/>
        <v>946.74099999999999</v>
      </c>
      <c r="J39" s="39">
        <f t="shared" si="7"/>
        <v>944.57100000000003</v>
      </c>
      <c r="K39" s="39">
        <f t="shared" si="7"/>
        <v>903.02299999999991</v>
      </c>
      <c r="L39" s="39">
        <f t="shared" si="7"/>
        <v>946.35399999999981</v>
      </c>
      <c r="M39" s="39">
        <f t="shared" si="7"/>
        <v>938.32399999999996</v>
      </c>
    </row>
    <row r="40" spans="2:13" ht="15" customHeight="1" x14ac:dyDescent="0.25">
      <c r="B40" s="44" t="s">
        <v>22</v>
      </c>
      <c r="C40" s="44"/>
      <c r="D40" s="44"/>
      <c r="E40" s="44"/>
      <c r="F40" s="30"/>
      <c r="G40" s="96"/>
      <c r="H40" s="30">
        <v>0</v>
      </c>
      <c r="I40" s="96">
        <v>0</v>
      </c>
      <c r="J40" s="33">
        <v>0</v>
      </c>
      <c r="K40" s="33">
        <v>0</v>
      </c>
      <c r="L40" s="33">
        <v>0</v>
      </c>
      <c r="M40" s="33">
        <v>0</v>
      </c>
    </row>
    <row r="41" spans="2:13" ht="15" customHeight="1" x14ac:dyDescent="0.25">
      <c r="B41" s="44" t="s">
        <v>23</v>
      </c>
      <c r="C41" s="44"/>
      <c r="D41" s="44"/>
      <c r="E41" s="44"/>
      <c r="F41" s="31"/>
      <c r="G41" s="96"/>
      <c r="H41" s="87">
        <v>1.5910000000000002</v>
      </c>
      <c r="I41" s="96">
        <v>7.335</v>
      </c>
      <c r="J41" s="33">
        <v>4.6369999999999996</v>
      </c>
      <c r="K41" s="33">
        <v>0</v>
      </c>
      <c r="L41" s="33">
        <v>0</v>
      </c>
      <c r="M41" s="33">
        <v>8.2000000000000003E-2</v>
      </c>
    </row>
    <row r="42" spans="2:13" ht="15" customHeight="1" x14ac:dyDescent="0.25">
      <c r="B42" s="44" t="s">
        <v>24</v>
      </c>
      <c r="C42" s="44"/>
      <c r="D42" s="44"/>
      <c r="E42" s="44"/>
      <c r="F42" s="31"/>
      <c r="G42" s="96"/>
      <c r="H42" s="87">
        <v>1259.4940000000001</v>
      </c>
      <c r="I42" s="96">
        <v>1442.6000000000001</v>
      </c>
      <c r="J42" s="33">
        <v>1007.0569999999999</v>
      </c>
      <c r="K42" s="33">
        <v>1141.693</v>
      </c>
      <c r="L42" s="33">
        <v>823.31999999999994</v>
      </c>
      <c r="M42" s="33">
        <v>463.85</v>
      </c>
    </row>
    <row r="43" spans="2:13" ht="15" customHeight="1" x14ac:dyDescent="0.25">
      <c r="B43" s="44" t="s">
        <v>25</v>
      </c>
      <c r="C43" s="44"/>
      <c r="D43" s="44"/>
      <c r="E43" s="44"/>
      <c r="F43" s="30"/>
      <c r="G43" s="96"/>
      <c r="H43" s="30">
        <v>632.28300000000002</v>
      </c>
      <c r="I43" s="96">
        <v>488.26600000000002</v>
      </c>
      <c r="J43" s="33">
        <v>711.726</v>
      </c>
      <c r="K43" s="33">
        <v>892.73800000000006</v>
      </c>
      <c r="L43" s="33">
        <v>756.25599999999997</v>
      </c>
      <c r="M43" s="33">
        <v>689.4</v>
      </c>
    </row>
    <row r="44" spans="2:13" ht="15" customHeight="1" x14ac:dyDescent="0.25">
      <c r="B44" s="35" t="s">
        <v>26</v>
      </c>
      <c r="C44" s="35"/>
      <c r="D44" s="35"/>
      <c r="E44" s="35"/>
      <c r="F44" s="32"/>
      <c r="G44" s="79"/>
      <c r="H44" s="88">
        <v>0</v>
      </c>
      <c r="I44" s="79">
        <v>0</v>
      </c>
      <c r="J44" s="34">
        <v>0</v>
      </c>
      <c r="K44" s="34">
        <v>0</v>
      </c>
      <c r="L44" s="34">
        <v>0</v>
      </c>
      <c r="M44" s="34">
        <v>0</v>
      </c>
    </row>
    <row r="45" spans="2:13" ht="15" customHeight="1" x14ac:dyDescent="0.25">
      <c r="B45" s="36" t="s">
        <v>27</v>
      </c>
      <c r="C45" s="36"/>
      <c r="D45" s="36"/>
      <c r="E45" s="36"/>
      <c r="F45" s="41"/>
      <c r="G45" s="98"/>
      <c r="H45" s="93">
        <f t="shared" ref="H45:M45" si="8">SUM(H40:H44)</f>
        <v>1893.3679999999999</v>
      </c>
      <c r="I45" s="98">
        <f t="shared" si="8"/>
        <v>1938.2010000000002</v>
      </c>
      <c r="J45" s="37">
        <f t="shared" si="8"/>
        <v>1723.4199999999998</v>
      </c>
      <c r="K45" s="37">
        <f t="shared" si="8"/>
        <v>2034.431</v>
      </c>
      <c r="L45" s="37">
        <f t="shared" si="8"/>
        <v>1579.576</v>
      </c>
      <c r="M45" s="37">
        <f t="shared" si="8"/>
        <v>1153.3319999999999</v>
      </c>
    </row>
    <row r="46" spans="2:13" ht="15" customHeight="1" x14ac:dyDescent="0.25">
      <c r="B46" s="43" t="s">
        <v>71</v>
      </c>
      <c r="C46" s="43"/>
      <c r="D46" s="43"/>
      <c r="E46" s="43"/>
      <c r="F46" s="38"/>
      <c r="G46" s="97"/>
      <c r="H46" s="38">
        <f t="shared" ref="H46:M46" si="9">H39+H45</f>
        <v>2841.8409999999999</v>
      </c>
      <c r="I46" s="97">
        <f t="shared" si="9"/>
        <v>2884.942</v>
      </c>
      <c r="J46" s="39">
        <f t="shared" si="9"/>
        <v>2667.991</v>
      </c>
      <c r="K46" s="39">
        <f t="shared" si="9"/>
        <v>2937.4539999999997</v>
      </c>
      <c r="L46" s="39">
        <f t="shared" si="9"/>
        <v>2525.9299999999998</v>
      </c>
      <c r="M46" s="39">
        <f t="shared" si="9"/>
        <v>2091.6559999999999</v>
      </c>
    </row>
    <row r="47" spans="2:13" ht="15" customHeight="1" x14ac:dyDescent="0.25">
      <c r="B47" s="44" t="s">
        <v>84</v>
      </c>
      <c r="C47" s="44"/>
      <c r="D47" s="44"/>
      <c r="E47" s="44"/>
      <c r="F47" s="31"/>
      <c r="G47" s="96"/>
      <c r="H47" s="87">
        <v>628.33799999999997</v>
      </c>
      <c r="I47" s="96">
        <v>518.83799999999997</v>
      </c>
      <c r="J47" s="33">
        <v>560.77099999999996</v>
      </c>
      <c r="K47" s="33">
        <v>387.58499999999998</v>
      </c>
      <c r="L47" s="33">
        <v>259.66000000000003</v>
      </c>
      <c r="M47" s="33">
        <v>524.57500000000005</v>
      </c>
    </row>
    <row r="48" spans="2:13" ht="15" customHeight="1" x14ac:dyDescent="0.25">
      <c r="B48" s="44" t="s">
        <v>79</v>
      </c>
      <c r="C48" s="44"/>
      <c r="D48" s="44"/>
      <c r="E48" s="44"/>
      <c r="F48" s="31"/>
      <c r="G48" s="96"/>
      <c r="H48" s="87">
        <v>0.39000000000000057</v>
      </c>
      <c r="I48" s="96">
        <v>5.4590000000000005</v>
      </c>
      <c r="J48" s="33">
        <v>5.4850000000000003</v>
      </c>
      <c r="K48" s="33">
        <v>0.32300000000000001</v>
      </c>
      <c r="L48" s="33">
        <v>0.26400000000000007</v>
      </c>
      <c r="M48" s="33">
        <v>0.442</v>
      </c>
    </row>
    <row r="49" spans="2:13" ht="15" customHeight="1" x14ac:dyDescent="0.25">
      <c r="B49" s="44" t="s">
        <v>28</v>
      </c>
      <c r="C49" s="44"/>
      <c r="D49" s="44"/>
      <c r="E49" s="44"/>
      <c r="F49" s="30"/>
      <c r="G49" s="96"/>
      <c r="H49" s="30">
        <v>0</v>
      </c>
      <c r="I49" s="96">
        <v>0.06</v>
      </c>
      <c r="J49" s="33">
        <v>4.8000000000000001E-2</v>
      </c>
      <c r="K49" s="33">
        <v>0.41199999999999998</v>
      </c>
      <c r="L49" s="33">
        <v>0</v>
      </c>
      <c r="M49" s="33">
        <v>0.72599999999999998</v>
      </c>
    </row>
    <row r="50" spans="2:13" ht="15" customHeight="1" x14ac:dyDescent="0.25">
      <c r="B50" s="44" t="s">
        <v>29</v>
      </c>
      <c r="C50" s="44"/>
      <c r="D50" s="44"/>
      <c r="E50" s="44"/>
      <c r="F50" s="31"/>
      <c r="G50" s="96"/>
      <c r="H50" s="87">
        <v>660.572</v>
      </c>
      <c r="I50" s="96">
        <v>607.99699999999996</v>
      </c>
      <c r="J50" s="33">
        <v>589.68499999999995</v>
      </c>
      <c r="K50" s="33">
        <v>508.18099999999998</v>
      </c>
      <c r="L50" s="33">
        <v>433.63</v>
      </c>
      <c r="M50" s="33">
        <v>311.40899999999993</v>
      </c>
    </row>
    <row r="51" spans="2:13" ht="15" customHeight="1" x14ac:dyDescent="0.25">
      <c r="B51" s="44" t="s">
        <v>30</v>
      </c>
      <c r="C51" s="44"/>
      <c r="D51" s="44"/>
      <c r="E51" s="44"/>
      <c r="F51" s="31"/>
      <c r="G51" s="96"/>
      <c r="H51" s="87">
        <v>70.293000000000006</v>
      </c>
      <c r="I51" s="96">
        <v>247.25200000000001</v>
      </c>
      <c r="J51" s="33">
        <v>77.088999999999999</v>
      </c>
      <c r="K51" s="33">
        <v>201.81</v>
      </c>
      <c r="L51" s="33">
        <v>266.82</v>
      </c>
      <c r="M51" s="33">
        <v>252.435</v>
      </c>
    </row>
    <row r="52" spans="2:13" ht="15" customHeight="1" x14ac:dyDescent="0.25">
      <c r="B52" s="44" t="s">
        <v>31</v>
      </c>
      <c r="C52" s="44"/>
      <c r="D52" s="44"/>
      <c r="E52" s="44"/>
      <c r="F52" s="30"/>
      <c r="G52" s="96"/>
      <c r="H52" s="30">
        <v>1482.2479999999998</v>
      </c>
      <c r="I52" s="96">
        <v>1505.3359999999998</v>
      </c>
      <c r="J52" s="33">
        <v>1434.913</v>
      </c>
      <c r="K52" s="33">
        <v>1839.143</v>
      </c>
      <c r="L52" s="33">
        <v>1565.556</v>
      </c>
      <c r="M52" s="33">
        <v>1002.0690000000001</v>
      </c>
    </row>
    <row r="53" spans="2:13" ht="15" customHeight="1" x14ac:dyDescent="0.25">
      <c r="B53" s="35" t="s">
        <v>82</v>
      </c>
      <c r="C53" s="35"/>
      <c r="D53" s="35"/>
      <c r="E53" s="35"/>
      <c r="F53" s="32"/>
      <c r="G53" s="79"/>
      <c r="H53" s="88">
        <v>0</v>
      </c>
      <c r="I53" s="79">
        <v>0</v>
      </c>
      <c r="J53" s="34">
        <v>0</v>
      </c>
      <c r="K53" s="34">
        <v>0</v>
      </c>
      <c r="L53" s="34">
        <v>0</v>
      </c>
      <c r="M53" s="34">
        <v>0</v>
      </c>
    </row>
    <row r="54" spans="2:13" ht="15" customHeight="1" x14ac:dyDescent="0.25">
      <c r="B54" s="43" t="s">
        <v>72</v>
      </c>
      <c r="C54" s="43"/>
      <c r="D54" s="43"/>
      <c r="E54" s="43"/>
      <c r="F54" s="40"/>
      <c r="G54" s="97"/>
      <c r="H54" s="40">
        <f t="shared" ref="H54:M54" si="10">SUM(H47:H53)</f>
        <v>2841.8409999999994</v>
      </c>
      <c r="I54" s="97">
        <f t="shared" si="10"/>
        <v>2884.9419999999996</v>
      </c>
      <c r="J54" s="39">
        <f t="shared" si="10"/>
        <v>2667.991</v>
      </c>
      <c r="K54" s="39">
        <f t="shared" si="10"/>
        <v>2937.4539999999997</v>
      </c>
      <c r="L54" s="39">
        <f t="shared" si="10"/>
        <v>2525.9300000000003</v>
      </c>
      <c r="M54" s="39">
        <f t="shared" si="10"/>
        <v>2091.6559999999999</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11">F$3</f>
        <v>2018</v>
      </c>
      <c r="G56" s="56">
        <f t="shared" si="11"/>
        <v>2017</v>
      </c>
      <c r="H56" s="56">
        <f t="shared" si="11"/>
        <v>2018</v>
      </c>
      <c r="I56" s="56">
        <f t="shared" si="11"/>
        <v>2017</v>
      </c>
      <c r="J56" s="56">
        <f t="shared" si="11"/>
        <v>2017</v>
      </c>
      <c r="K56" s="56">
        <f t="shared" si="11"/>
        <v>2016</v>
      </c>
      <c r="L56" s="56">
        <f t="shared" si="11"/>
        <v>2015</v>
      </c>
      <c r="M56" s="56">
        <f t="shared" si="11"/>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54</v>
      </c>
      <c r="G58" s="94" t="s">
        <v>54</v>
      </c>
      <c r="H58" s="94" t="s">
        <v>54</v>
      </c>
      <c r="I58" s="94" t="s">
        <v>54</v>
      </c>
      <c r="J58" s="94" t="s">
        <v>54</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45.39400000000046</v>
      </c>
      <c r="G60" s="96">
        <v>88.446000000000367</v>
      </c>
      <c r="H60" s="87">
        <v>196.04300000000126</v>
      </c>
      <c r="I60" s="96">
        <v>247.52900000000014</v>
      </c>
      <c r="J60" s="33">
        <v>190.584</v>
      </c>
      <c r="K60" s="33">
        <v>343.56200000000001</v>
      </c>
      <c r="L60" s="33">
        <v>252.17500000000001</v>
      </c>
      <c r="M60" s="33">
        <v>163.41</v>
      </c>
    </row>
    <row r="61" spans="2:13" ht="15" customHeight="1" x14ac:dyDescent="0.25">
      <c r="B61" s="35" t="s">
        <v>33</v>
      </c>
      <c r="C61" s="35"/>
      <c r="D61" s="35"/>
      <c r="E61" s="35"/>
      <c r="F61" s="88">
        <v>-178.23599999999999</v>
      </c>
      <c r="G61" s="79">
        <v>-425.52200000000005</v>
      </c>
      <c r="H61" s="88">
        <v>-206.76900000000001</v>
      </c>
      <c r="I61" s="79">
        <v>-596.40699999999993</v>
      </c>
      <c r="J61" s="34">
        <v>-148.70400000000001</v>
      </c>
      <c r="K61" s="34">
        <v>-171.99299999999999</v>
      </c>
      <c r="L61" s="34">
        <v>221.172</v>
      </c>
      <c r="M61" s="34">
        <v>-73.227000000000004</v>
      </c>
    </row>
    <row r="62" spans="2:13" ht="15" customHeight="1" x14ac:dyDescent="0.25">
      <c r="B62" s="50" t="s">
        <v>34</v>
      </c>
      <c r="C62" s="50"/>
      <c r="D62" s="50"/>
      <c r="E62" s="50"/>
      <c r="F62" s="40">
        <f>SUM(F60:F61)</f>
        <v>-132.84199999999953</v>
      </c>
      <c r="G62" s="97">
        <f>SUM(G60:G61)</f>
        <v>-337.07599999999968</v>
      </c>
      <c r="H62" s="40">
        <f>SUM(H60:H61)</f>
        <v>-10.725999999998749</v>
      </c>
      <c r="I62" s="97">
        <f>SUM(I60:I61)</f>
        <v>-348.87799999999982</v>
      </c>
      <c r="J62" s="39">
        <v>41.880000000000202</v>
      </c>
      <c r="K62" s="39">
        <v>171.56899999999999</v>
      </c>
      <c r="L62" s="39">
        <v>473.34699999999998</v>
      </c>
      <c r="M62" s="39">
        <v>90.183000000000007</v>
      </c>
    </row>
    <row r="63" spans="2:13" ht="15" customHeight="1" x14ac:dyDescent="0.25">
      <c r="B63" s="49" t="s">
        <v>75</v>
      </c>
      <c r="C63" s="49"/>
      <c r="D63" s="49"/>
      <c r="E63" s="49"/>
      <c r="F63" s="87">
        <v>-2.0940000000000003</v>
      </c>
      <c r="G63" s="96">
        <v>-2.8240000000000003</v>
      </c>
      <c r="H63" s="87">
        <v>-5.3460000000000001</v>
      </c>
      <c r="I63" s="96">
        <v>-7.8070000000000004</v>
      </c>
      <c r="J63" s="33">
        <v>-8.9090000000000007</v>
      </c>
      <c r="K63" s="33">
        <v>-7.4729999999999999</v>
      </c>
      <c r="L63" s="33">
        <v>-12.984999999999999</v>
      </c>
      <c r="M63" s="33">
        <v>-4.4189999999999996</v>
      </c>
    </row>
    <row r="64" spans="2:13" ht="15" customHeight="1" x14ac:dyDescent="0.25">
      <c r="B64" s="35" t="s">
        <v>76</v>
      </c>
      <c r="C64" s="35"/>
      <c r="D64" s="35"/>
      <c r="E64" s="35"/>
      <c r="F64" s="88">
        <v>0</v>
      </c>
      <c r="G64" s="79">
        <v>0</v>
      </c>
      <c r="H64" s="88">
        <v>0.33</v>
      </c>
      <c r="I64" s="79">
        <v>0</v>
      </c>
      <c r="J64" s="34">
        <v>0</v>
      </c>
      <c r="K64" s="34">
        <v>0.98399999999999999</v>
      </c>
      <c r="L64" s="34">
        <v>0.48699999999999999</v>
      </c>
      <c r="M64" s="34">
        <v>1.0249999999999999</v>
      </c>
    </row>
    <row r="65" spans="2:13" ht="15" customHeight="1" x14ac:dyDescent="0.25">
      <c r="B65" s="50" t="s">
        <v>80</v>
      </c>
      <c r="C65" s="50"/>
      <c r="D65" s="50"/>
      <c r="E65" s="50"/>
      <c r="F65" s="40">
        <f>SUM(F62:F64)</f>
        <v>-134.93599999999952</v>
      </c>
      <c r="G65" s="97">
        <f>SUM(G62:G64)</f>
        <v>-339.89999999999969</v>
      </c>
      <c r="H65" s="40">
        <f>SUM(H62:H64)</f>
        <v>-15.741999999998749</v>
      </c>
      <c r="I65" s="97">
        <f>SUM(I62:I64)</f>
        <v>-356.68499999999983</v>
      </c>
      <c r="J65" s="39">
        <v>32.971000000000203</v>
      </c>
      <c r="K65" s="39">
        <v>165.08</v>
      </c>
      <c r="L65" s="39">
        <v>460.84899999999999</v>
      </c>
      <c r="M65" s="39">
        <v>86.789000000000001</v>
      </c>
    </row>
    <row r="66" spans="2:13" ht="15" customHeight="1" x14ac:dyDescent="0.25">
      <c r="B66" s="35" t="s">
        <v>35</v>
      </c>
      <c r="C66" s="35"/>
      <c r="D66" s="35"/>
      <c r="E66" s="35"/>
      <c r="F66" s="88">
        <v>0</v>
      </c>
      <c r="G66" s="79">
        <v>0</v>
      </c>
      <c r="H66" s="88">
        <v>88.540999999999997</v>
      </c>
      <c r="I66" s="79">
        <v>-15.538</v>
      </c>
      <c r="J66" s="34">
        <v>-7.6379999999999999</v>
      </c>
      <c r="K66" s="34">
        <v>0</v>
      </c>
      <c r="L66" s="34">
        <v>0</v>
      </c>
      <c r="M66" s="34">
        <v>-0.81399999999999995</v>
      </c>
    </row>
    <row r="67" spans="2:13" ht="15" customHeight="1" x14ac:dyDescent="0.25">
      <c r="B67" s="50" t="s">
        <v>36</v>
      </c>
      <c r="C67" s="50"/>
      <c r="D67" s="50"/>
      <c r="E67" s="50"/>
      <c r="F67" s="40">
        <f>SUM(F65:F66)</f>
        <v>-134.93599999999952</v>
      </c>
      <c r="G67" s="97">
        <f>SUM(G65:G66)</f>
        <v>-339.89999999999969</v>
      </c>
      <c r="H67" s="40">
        <f>SUM(H65:H66)</f>
        <v>72.799000000001243</v>
      </c>
      <c r="I67" s="97">
        <f>SUM(I65:I66)</f>
        <v>-372.22299999999984</v>
      </c>
      <c r="J67" s="39">
        <v>25.333000000000201</v>
      </c>
      <c r="K67" s="39">
        <v>165.08</v>
      </c>
      <c r="L67" s="39">
        <v>460.84899999999999</v>
      </c>
      <c r="M67" s="39">
        <v>85.974999999999994</v>
      </c>
    </row>
    <row r="68" spans="2:13" ht="15" customHeight="1" x14ac:dyDescent="0.25">
      <c r="B68" s="49" t="s">
        <v>37</v>
      </c>
      <c r="C68" s="49"/>
      <c r="D68" s="49"/>
      <c r="E68" s="49"/>
      <c r="F68" s="87">
        <v>0</v>
      </c>
      <c r="G68" s="96">
        <v>0</v>
      </c>
      <c r="H68" s="87">
        <v>0</v>
      </c>
      <c r="I68" s="96">
        <v>-34.375</v>
      </c>
      <c r="J68" s="33">
        <v>-206.249</v>
      </c>
      <c r="K68" s="33">
        <v>-68.75</v>
      </c>
      <c r="L68" s="33">
        <v>-29.747</v>
      </c>
      <c r="M68" s="33">
        <v>-61.558</v>
      </c>
    </row>
    <row r="69" spans="2:13" ht="15" customHeight="1" x14ac:dyDescent="0.25">
      <c r="B69" s="49" t="s">
        <v>38</v>
      </c>
      <c r="C69" s="49"/>
      <c r="D69" s="49"/>
      <c r="E69" s="49"/>
      <c r="F69" s="87">
        <v>0</v>
      </c>
      <c r="G69" s="96">
        <v>5</v>
      </c>
      <c r="H69" s="87">
        <v>0</v>
      </c>
      <c r="I69" s="96">
        <v>5</v>
      </c>
      <c r="J69" s="33">
        <v>5</v>
      </c>
      <c r="K69" s="33">
        <v>0</v>
      </c>
      <c r="L69" s="33">
        <v>0</v>
      </c>
      <c r="M69" s="33">
        <v>0</v>
      </c>
    </row>
    <row r="70" spans="2:13" ht="15" customHeight="1" x14ac:dyDescent="0.25">
      <c r="B70" s="49" t="s">
        <v>39</v>
      </c>
      <c r="C70" s="49"/>
      <c r="D70" s="49"/>
      <c r="E70" s="49"/>
      <c r="F70" s="87">
        <v>0</v>
      </c>
      <c r="G70" s="96">
        <v>0</v>
      </c>
      <c r="H70" s="87">
        <v>-145.321</v>
      </c>
      <c r="I70" s="96">
        <v>-2.9000000000000001E-2</v>
      </c>
      <c r="J70" s="33">
        <v>-2.9000000000000001E-2</v>
      </c>
      <c r="K70" s="33">
        <v>-6.7000000000000004E-2</v>
      </c>
      <c r="L70" s="33">
        <v>-365.755</v>
      </c>
      <c r="M70" s="33">
        <v>0</v>
      </c>
    </row>
    <row r="71" spans="2:13" ht="15" customHeight="1" x14ac:dyDescent="0.25">
      <c r="B71" s="35" t="s">
        <v>40</v>
      </c>
      <c r="C71" s="35"/>
      <c r="D71" s="35"/>
      <c r="E71" s="35"/>
      <c r="F71" s="88">
        <v>-0.75700000000000012</v>
      </c>
      <c r="G71" s="79">
        <v>-1.3339999999999996</v>
      </c>
      <c r="H71" s="88">
        <v>-8.4480000000000004</v>
      </c>
      <c r="I71" s="79">
        <v>-3.9629999999999996</v>
      </c>
      <c r="J71" s="34">
        <v>-6.4559999999999995</v>
      </c>
      <c r="K71" s="34">
        <v>40.433999999999997</v>
      </c>
      <c r="L71" s="34">
        <v>0</v>
      </c>
      <c r="M71" s="34">
        <v>-0.129</v>
      </c>
    </row>
    <row r="72" spans="2:13" ht="15" customHeight="1" x14ac:dyDescent="0.25">
      <c r="B72" s="36" t="s">
        <v>41</v>
      </c>
      <c r="C72" s="36"/>
      <c r="D72" s="36"/>
      <c r="E72" s="36"/>
      <c r="F72" s="93">
        <f>SUM(F68:F71)</f>
        <v>-0.75700000000000012</v>
      </c>
      <c r="G72" s="98">
        <f>SUM(G68:G71)</f>
        <v>3.6660000000000004</v>
      </c>
      <c r="H72" s="93">
        <f>SUM(H68:H71)</f>
        <v>-153.76900000000001</v>
      </c>
      <c r="I72" s="98">
        <f>SUM(I68:I71)</f>
        <v>-33.366999999999997</v>
      </c>
      <c r="J72" s="37">
        <v>-207.73400000000001</v>
      </c>
      <c r="K72" s="37">
        <v>-28.382999999999999</v>
      </c>
      <c r="L72" s="37">
        <v>-395.50200000000001</v>
      </c>
      <c r="M72" s="37">
        <v>-61.686999999999998</v>
      </c>
    </row>
    <row r="73" spans="2:13" ht="15" customHeight="1" x14ac:dyDescent="0.25">
      <c r="B73" s="50" t="s">
        <v>42</v>
      </c>
      <c r="C73" s="50"/>
      <c r="D73" s="50"/>
      <c r="E73" s="50"/>
      <c r="F73" s="40">
        <v>-135.69299999999976</v>
      </c>
      <c r="G73" s="97">
        <v>-336.23399999999964</v>
      </c>
      <c r="H73" s="40">
        <v>-80.96999999999899</v>
      </c>
      <c r="I73" s="97">
        <v>-405.59000000000071</v>
      </c>
      <c r="J73" s="39">
        <v>-182.40100000000001</v>
      </c>
      <c r="K73" s="39">
        <v>136.697</v>
      </c>
      <c r="L73" s="39">
        <v>65.346999999999994</v>
      </c>
      <c r="M73" s="39">
        <v>24.288</v>
      </c>
    </row>
    <row r="74" spans="2:13" ht="15" customHeight="1" x14ac:dyDescent="0.25">
      <c r="B74" s="35" t="s">
        <v>67</v>
      </c>
      <c r="C74" s="35"/>
      <c r="D74" s="35"/>
      <c r="E74" s="35"/>
      <c r="F74" s="93">
        <v>0</v>
      </c>
      <c r="G74" s="79">
        <v>0</v>
      </c>
      <c r="H74" s="93">
        <v>0</v>
      </c>
      <c r="I74" s="79">
        <v>0</v>
      </c>
      <c r="J74" s="34">
        <v>0</v>
      </c>
      <c r="K74" s="34">
        <v>0</v>
      </c>
      <c r="L74" s="34">
        <v>0</v>
      </c>
      <c r="M74" s="34">
        <v>0</v>
      </c>
    </row>
    <row r="75" spans="2:13" ht="15" customHeight="1" x14ac:dyDescent="0.25">
      <c r="B75" s="50" t="s">
        <v>68</v>
      </c>
      <c r="C75" s="50"/>
      <c r="D75" s="50"/>
      <c r="E75" s="50"/>
      <c r="F75" s="40">
        <f>SUM(F73:F74)</f>
        <v>-135.69299999999976</v>
      </c>
      <c r="G75" s="97">
        <f>SUM(G73:G74)</f>
        <v>-336.23399999999964</v>
      </c>
      <c r="H75" s="40">
        <f>SUM(H73:H74)</f>
        <v>-80.96999999999899</v>
      </c>
      <c r="I75" s="97">
        <f>SUM(I73:I74)</f>
        <v>-405.59000000000071</v>
      </c>
      <c r="J75" s="39">
        <v>-182.40100000000001</v>
      </c>
      <c r="K75" s="39">
        <v>136.697</v>
      </c>
      <c r="L75" s="39">
        <v>65.346999999999994</v>
      </c>
      <c r="M75" s="39">
        <v>24.288</v>
      </c>
    </row>
    <row r="76" spans="2:13" x14ac:dyDescent="0.25">
      <c r="B76" s="36"/>
      <c r="C76" s="34"/>
      <c r="D76" s="34"/>
      <c r="E76" s="34"/>
      <c r="F76" s="34"/>
      <c r="G76" s="34"/>
      <c r="H76" s="90"/>
      <c r="I76" s="90"/>
      <c r="J76" s="34"/>
      <c r="K76" s="34"/>
      <c r="L76" s="34"/>
      <c r="M76" s="34"/>
    </row>
    <row r="77" spans="2:13" s="59" customFormat="1" ht="15.75" x14ac:dyDescent="0.25">
      <c r="B77" s="56"/>
      <c r="C77" s="56"/>
      <c r="D77" s="56"/>
      <c r="E77" s="56"/>
      <c r="F77" s="56">
        <f t="shared" ref="F77:M77" si="12">F$3</f>
        <v>2018</v>
      </c>
      <c r="G77" s="56">
        <f t="shared" si="12"/>
        <v>2017</v>
      </c>
      <c r="H77" s="56">
        <f t="shared" si="12"/>
        <v>2018</v>
      </c>
      <c r="I77" s="56">
        <f t="shared" si="12"/>
        <v>2017</v>
      </c>
      <c r="J77" s="56">
        <f t="shared" si="12"/>
        <v>2017</v>
      </c>
      <c r="K77" s="56">
        <f t="shared" si="12"/>
        <v>2016</v>
      </c>
      <c r="L77" s="56">
        <f t="shared" si="12"/>
        <v>2015</v>
      </c>
      <c r="M77" s="56">
        <f t="shared" si="12"/>
        <v>2014</v>
      </c>
    </row>
    <row r="78" spans="2:13" s="59" customFormat="1" ht="15.75" x14ac:dyDescent="0.25">
      <c r="B78" s="56"/>
      <c r="C78" s="56"/>
      <c r="D78" s="56"/>
      <c r="E78" s="56"/>
      <c r="F78" s="56" t="str">
        <f>F$4</f>
        <v>Q3</v>
      </c>
      <c r="G78" s="56" t="str">
        <f>G$4</f>
        <v>Q3</v>
      </c>
      <c r="H78" s="56" t="str">
        <f>H$4</f>
        <v>Q1-3</v>
      </c>
      <c r="I78" s="56" t="str">
        <f>I$4</f>
        <v>Q1-3</v>
      </c>
      <c r="J78" s="56"/>
      <c r="K78" s="56"/>
      <c r="L78" s="56"/>
      <c r="M78" s="56"/>
    </row>
    <row r="79" spans="2:13" s="59" customFormat="1" ht="15.75" x14ac:dyDescent="0.25">
      <c r="B79" s="57" t="s">
        <v>65</v>
      </c>
      <c r="C79" s="58"/>
      <c r="D79" s="58"/>
      <c r="E79" s="58"/>
      <c r="F79" s="58"/>
      <c r="G79" s="58"/>
      <c r="H79" s="94"/>
      <c r="I79" s="94"/>
      <c r="J79" s="58"/>
      <c r="K79" s="58"/>
      <c r="L79" s="58"/>
      <c r="M79" s="58"/>
    </row>
    <row r="80" spans="2:13" ht="1.5" customHeight="1" x14ac:dyDescent="0.25">
      <c r="B80" s="20" t="s">
        <v>45</v>
      </c>
      <c r="C80" s="19"/>
      <c r="D80" s="19"/>
      <c r="E80" s="19"/>
      <c r="F80" s="19"/>
      <c r="G80" s="19"/>
      <c r="H80" s="19"/>
      <c r="I80" s="19"/>
      <c r="J80" s="19"/>
      <c r="K80" s="19"/>
      <c r="L80" s="19"/>
      <c r="M80" s="19"/>
    </row>
    <row r="81" spans="2:13" s="68" customFormat="1" ht="15" customHeight="1" x14ac:dyDescent="0.25">
      <c r="B81" s="65" t="s">
        <v>43</v>
      </c>
      <c r="C81" s="65"/>
      <c r="D81" s="65"/>
      <c r="E81" s="65"/>
      <c r="F81" s="66">
        <v>2.4908622157020925</v>
      </c>
      <c r="G81" s="67">
        <v>3.8072949435701053</v>
      </c>
      <c r="H81" s="66">
        <v>4.4383505974114632</v>
      </c>
      <c r="I81" s="95">
        <v>3.5726355607430516</v>
      </c>
      <c r="J81" s="67">
        <v>3.5936186047966454</v>
      </c>
      <c r="K81" s="67">
        <v>2.9897329882574519</v>
      </c>
      <c r="L81" s="67">
        <v>3.3033233719205359</v>
      </c>
      <c r="M81" s="67">
        <v>3.2750193624833819</v>
      </c>
    </row>
    <row r="82" spans="2:13" s="68" customFormat="1" ht="15" customHeight="1" x14ac:dyDescent="0.25">
      <c r="B82" s="65" t="s">
        <v>105</v>
      </c>
      <c r="C82" s="65"/>
      <c r="D82" s="65"/>
      <c r="E82" s="65"/>
      <c r="F82" s="69">
        <v>2.4771020425189416</v>
      </c>
      <c r="G82" s="95">
        <v>3.8072949435701053</v>
      </c>
      <c r="H82" s="69">
        <v>2.9343000334662852</v>
      </c>
      <c r="I82" s="95">
        <v>3.5726355607430516</v>
      </c>
      <c r="J82" s="67">
        <v>3.4805942946181334</v>
      </c>
      <c r="K82" s="67">
        <v>2.9971489883350597</v>
      </c>
      <c r="L82" s="67">
        <v>3.3163468230465689</v>
      </c>
      <c r="M82" s="67">
        <v>3.070635727593884</v>
      </c>
    </row>
    <row r="83" spans="2:13" s="68" customFormat="1" ht="15" customHeight="1" x14ac:dyDescent="0.25">
      <c r="B83" s="65" t="s">
        <v>44</v>
      </c>
      <c r="C83" s="65"/>
      <c r="D83" s="65"/>
      <c r="E83" s="65"/>
      <c r="F83" s="69">
        <v>2.5851789933078977</v>
      </c>
      <c r="G83" s="95">
        <v>3.6001534209198618</v>
      </c>
      <c r="H83" s="69">
        <v>4.4501022501105947</v>
      </c>
      <c r="I83" s="95">
        <v>3.3798035568953724</v>
      </c>
      <c r="J83" s="67">
        <v>3.4391378306583156</v>
      </c>
      <c r="K83" s="67">
        <v>2.3866500766107244</v>
      </c>
      <c r="L83" s="67">
        <v>3.4069533126976754</v>
      </c>
      <c r="M83" s="67">
        <v>2.870528744135556</v>
      </c>
    </row>
    <row r="84" spans="2:13" s="68" customFormat="1" ht="15" customHeight="1" x14ac:dyDescent="0.25">
      <c r="B84" s="65" t="s">
        <v>45</v>
      </c>
      <c r="C84" s="65"/>
      <c r="D84" s="65"/>
      <c r="E84" s="65"/>
      <c r="F84" s="66"/>
      <c r="G84" s="95"/>
      <c r="H84" s="66">
        <v>0</v>
      </c>
      <c r="I84" s="116"/>
      <c r="J84" s="67">
        <v>37.194260383231672</v>
      </c>
      <c r="K84" s="67">
        <v>39.721509483135726</v>
      </c>
      <c r="L84" s="67">
        <v>36.850688887897157</v>
      </c>
      <c r="M84" s="95">
        <v>20.243966939373578</v>
      </c>
    </row>
    <row r="85" spans="2:13" s="68" customFormat="1" ht="15" customHeight="1" x14ac:dyDescent="0.25">
      <c r="B85" s="65" t="s">
        <v>46</v>
      </c>
      <c r="C85" s="65"/>
      <c r="D85" s="65"/>
      <c r="E85" s="65"/>
      <c r="F85" s="69"/>
      <c r="G85" s="95"/>
      <c r="H85" s="69">
        <v>0</v>
      </c>
      <c r="I85" s="116"/>
      <c r="J85" s="67">
        <v>41.956412648973782</v>
      </c>
      <c r="K85" s="67">
        <v>41.580597324429824</v>
      </c>
      <c r="L85" s="67">
        <v>30.285028530440943</v>
      </c>
      <c r="M85" s="95">
        <v>21.163830482132646</v>
      </c>
    </row>
    <row r="86" spans="2:13" ht="15" customHeight="1" x14ac:dyDescent="0.25">
      <c r="B86" s="49" t="s">
        <v>47</v>
      </c>
      <c r="C86" s="49"/>
      <c r="D86" s="49"/>
      <c r="E86" s="49"/>
      <c r="F86" s="31"/>
      <c r="G86" s="89"/>
      <c r="H86" s="87">
        <v>22.123968230453464</v>
      </c>
      <c r="I86" s="89">
        <v>18.173571600399576</v>
      </c>
      <c r="J86" s="33">
        <v>21.224059601400487</v>
      </c>
      <c r="K86" s="33">
        <v>13.205585517254093</v>
      </c>
      <c r="L86" s="33">
        <v>10.290229737166145</v>
      </c>
      <c r="M86" s="33">
        <v>25.100542345395244</v>
      </c>
    </row>
    <row r="87" spans="2:13" ht="15" customHeight="1" x14ac:dyDescent="0.25">
      <c r="B87" s="49" t="s">
        <v>48</v>
      </c>
      <c r="C87" s="49"/>
      <c r="D87" s="49"/>
      <c r="E87" s="49"/>
      <c r="F87" s="30"/>
      <c r="G87" s="89"/>
      <c r="H87" s="30">
        <v>-593.68399999999997</v>
      </c>
      <c r="I87" s="89">
        <v>-275.43599999999998</v>
      </c>
      <c r="J87" s="33">
        <v>-663.19599999999991</v>
      </c>
      <c r="K87" s="33">
        <v>-695.24400000000003</v>
      </c>
      <c r="L87" s="33">
        <v>-503.85599999999994</v>
      </c>
      <c r="M87" s="33">
        <v>-463.50799999999998</v>
      </c>
    </row>
    <row r="88" spans="2:13" s="68" customFormat="1" ht="15" customHeight="1" x14ac:dyDescent="0.25">
      <c r="B88" s="65" t="s">
        <v>49</v>
      </c>
      <c r="C88" s="65"/>
      <c r="D88" s="65"/>
      <c r="E88" s="65"/>
      <c r="F88" s="69"/>
      <c r="G88" s="95"/>
      <c r="H88" s="69">
        <v>0.111801923884414</v>
      </c>
      <c r="I88" s="95">
        <v>0.47170210777479216</v>
      </c>
      <c r="J88" s="67">
        <v>0.13622283913989419</v>
      </c>
      <c r="K88" s="67">
        <v>0.52131433226435009</v>
      </c>
      <c r="L88" s="67">
        <v>1.0265308320893765</v>
      </c>
      <c r="M88" s="67">
        <v>0.48219581461171707</v>
      </c>
    </row>
    <row r="89" spans="2:13" ht="15" customHeight="1" x14ac:dyDescent="0.25">
      <c r="B89" s="49" t="s">
        <v>100</v>
      </c>
      <c r="C89" s="49"/>
      <c r="D89" s="49"/>
      <c r="E89" s="49"/>
      <c r="F89" s="31">
        <v>-135.26599999999985</v>
      </c>
      <c r="G89" s="89">
        <v>-340.18299999999954</v>
      </c>
      <c r="H89" s="87">
        <v>-9.8929999999990628</v>
      </c>
      <c r="I89" s="89">
        <v>-357.578000000001</v>
      </c>
      <c r="J89" s="33">
        <v>131.6010000000002</v>
      </c>
      <c r="K89" s="89">
        <v>171.92937590000034</v>
      </c>
      <c r="L89" s="33" t="s">
        <v>53</v>
      </c>
      <c r="M89" s="33" t="s">
        <v>53</v>
      </c>
    </row>
    <row r="90" spans="2:13" ht="15" customHeight="1" x14ac:dyDescent="0.25">
      <c r="B90" s="35" t="s">
        <v>50</v>
      </c>
      <c r="C90" s="35"/>
      <c r="D90" s="35"/>
      <c r="E90" s="35"/>
      <c r="F90" s="32"/>
      <c r="G90" s="90"/>
      <c r="H90" s="88">
        <v>0</v>
      </c>
      <c r="I90" s="90">
        <v>0</v>
      </c>
      <c r="J90" s="34">
        <v>877</v>
      </c>
      <c r="K90" s="34">
        <v>773</v>
      </c>
      <c r="L90" s="34">
        <v>637</v>
      </c>
      <c r="M90" s="34">
        <v>528</v>
      </c>
    </row>
    <row r="91" spans="2:13" ht="15" customHeight="1" x14ac:dyDescent="0.25">
      <c r="B91" s="22" t="s">
        <v>69</v>
      </c>
      <c r="C91" s="26"/>
      <c r="D91" s="26"/>
      <c r="E91" s="26"/>
      <c r="F91" s="26"/>
      <c r="G91" s="26"/>
      <c r="H91" s="26"/>
      <c r="I91" s="26"/>
      <c r="J91" s="26"/>
      <c r="K91" s="26"/>
      <c r="L91" s="26"/>
      <c r="M91" s="26"/>
    </row>
    <row r="92" spans="2:13" ht="24.75" customHeight="1" x14ac:dyDescent="0.25">
      <c r="B92" s="120" t="s">
        <v>112</v>
      </c>
      <c r="C92" s="120"/>
      <c r="D92" s="120"/>
      <c r="E92" s="120"/>
      <c r="F92" s="120"/>
      <c r="G92" s="120"/>
      <c r="H92" s="120"/>
      <c r="I92" s="120"/>
      <c r="J92" s="120"/>
      <c r="K92" s="120"/>
      <c r="L92" s="120"/>
      <c r="M92" s="120"/>
    </row>
    <row r="93" spans="2:13" ht="15" customHeight="1" x14ac:dyDescent="0.25">
      <c r="B93" s="22"/>
      <c r="C93" s="22"/>
      <c r="D93" s="22"/>
      <c r="E93" s="22"/>
      <c r="F93" s="22"/>
      <c r="G93" s="22"/>
      <c r="H93" s="22"/>
      <c r="I93" s="22"/>
      <c r="J93" s="22"/>
      <c r="K93" s="22"/>
      <c r="L93" s="22"/>
      <c r="M93" s="22"/>
    </row>
    <row r="94" spans="2:13" x14ac:dyDescent="0.25">
      <c r="B94" s="7"/>
      <c r="C94" s="7"/>
      <c r="D94" s="7"/>
      <c r="E94" s="7"/>
      <c r="F94" s="7"/>
      <c r="G94" s="7"/>
      <c r="H94" s="7"/>
      <c r="I94" s="7"/>
      <c r="J94" s="7"/>
      <c r="K94" s="7"/>
      <c r="L94" s="7"/>
      <c r="M94" s="7"/>
    </row>
    <row r="95" spans="2:13" x14ac:dyDescent="0.25">
      <c r="B95" s="7"/>
      <c r="C95" s="7"/>
      <c r="D95" s="7"/>
      <c r="E95" s="7"/>
      <c r="F95" s="7"/>
      <c r="G95" s="7"/>
      <c r="H95" s="7"/>
      <c r="I95" s="7"/>
      <c r="J95" s="7"/>
      <c r="K95" s="7"/>
      <c r="L95" s="7"/>
      <c r="M95" s="7"/>
    </row>
    <row r="96" spans="2:13" x14ac:dyDescent="0.25">
      <c r="B96" s="7"/>
      <c r="C96" s="7"/>
      <c r="D96" s="7"/>
      <c r="E96" s="7"/>
      <c r="F96" s="7"/>
      <c r="G96" s="7"/>
      <c r="H96" s="7"/>
      <c r="I96" s="7"/>
      <c r="J96" s="7"/>
      <c r="K96" s="7"/>
      <c r="L96" s="7"/>
      <c r="M96" s="7"/>
    </row>
    <row r="97" spans="2:13" x14ac:dyDescent="0.25">
      <c r="B97" s="7"/>
      <c r="C97" s="7"/>
      <c r="D97" s="7"/>
      <c r="E97" s="7"/>
      <c r="F97" s="7"/>
      <c r="G97" s="7"/>
      <c r="H97" s="7"/>
      <c r="I97" s="7"/>
      <c r="J97" s="7"/>
      <c r="K97" s="7"/>
      <c r="L97" s="7"/>
      <c r="M97" s="7"/>
    </row>
    <row r="98" spans="2:13" x14ac:dyDescent="0.25">
      <c r="B98" s="7"/>
      <c r="C98" s="7"/>
      <c r="D98" s="7"/>
      <c r="E98" s="7"/>
      <c r="F98" s="7"/>
      <c r="G98" s="7"/>
      <c r="H98" s="7"/>
      <c r="I98" s="7"/>
      <c r="J98" s="7"/>
      <c r="K98" s="7"/>
      <c r="L98" s="7"/>
      <c r="M98" s="7"/>
    </row>
    <row r="99" spans="2:13" x14ac:dyDescent="0.25">
      <c r="B99" s="7"/>
      <c r="C99" s="7"/>
      <c r="D99" s="7"/>
      <c r="E99" s="7"/>
      <c r="F99" s="7"/>
      <c r="G99" s="7"/>
      <c r="H99" s="7"/>
      <c r="I99" s="7"/>
      <c r="J99" s="7"/>
      <c r="K99" s="7"/>
      <c r="L99" s="7"/>
      <c r="M99" s="7"/>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sheetData>
  <mergeCells count="2">
    <mergeCell ref="B1:M1"/>
    <mergeCell ref="B92:M92"/>
  </mergeCells>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12"/>
  <sheetViews>
    <sheetView showZeros="0" zoomScaleNormal="100" workbookViewId="0">
      <selection activeCell="G26" sqref="G26"/>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3" ht="27.75" x14ac:dyDescent="0.4">
      <c r="B1" s="119" t="s">
        <v>51</v>
      </c>
      <c r="C1" s="119"/>
      <c r="D1" s="119"/>
      <c r="E1" s="119"/>
      <c r="F1" s="119"/>
      <c r="G1" s="119"/>
      <c r="H1" s="119"/>
      <c r="I1" s="119"/>
      <c r="J1" s="119"/>
      <c r="K1" s="119"/>
      <c r="L1" s="119"/>
      <c r="M1" s="119"/>
    </row>
    <row r="2" spans="2:13" x14ac:dyDescent="0.25">
      <c r="B2" s="36" t="s">
        <v>0</v>
      </c>
      <c r="C2" s="34"/>
      <c r="D2" s="34"/>
      <c r="E2" s="34"/>
      <c r="F2" s="34"/>
      <c r="G2" s="34"/>
      <c r="H2" s="90"/>
      <c r="I2" s="90"/>
      <c r="J2" s="34"/>
      <c r="K2" s="34"/>
      <c r="L2" s="34"/>
      <c r="M2" s="34"/>
    </row>
    <row r="3" spans="2:13" s="59" customFormat="1" ht="15.75" x14ac:dyDescent="0.25">
      <c r="B3" s="56"/>
      <c r="C3" s="56"/>
      <c r="D3" s="56"/>
      <c r="E3" s="56"/>
      <c r="F3" s="56">
        <v>2018</v>
      </c>
      <c r="G3" s="56">
        <v>2017</v>
      </c>
      <c r="H3" s="56">
        <v>2018</v>
      </c>
      <c r="I3" s="56">
        <v>2017</v>
      </c>
      <c r="J3" s="56">
        <v>2017</v>
      </c>
      <c r="K3" s="56">
        <v>2016</v>
      </c>
      <c r="L3" s="56">
        <v>2015</v>
      </c>
      <c r="M3" s="56">
        <v>2014</v>
      </c>
    </row>
    <row r="4" spans="2:13" s="59" customFormat="1" ht="15.75" x14ac:dyDescent="0.25">
      <c r="B4" s="56"/>
      <c r="C4" s="56"/>
      <c r="D4" s="56"/>
      <c r="E4" s="56"/>
      <c r="F4" s="56" t="s">
        <v>63</v>
      </c>
      <c r="G4" s="56" t="s">
        <v>63</v>
      </c>
      <c r="H4" s="56" t="s">
        <v>116</v>
      </c>
      <c r="I4" s="56" t="s">
        <v>116</v>
      </c>
      <c r="J4" s="56"/>
      <c r="K4" s="56"/>
      <c r="L4" s="56"/>
      <c r="M4" s="56"/>
    </row>
    <row r="5" spans="2:13" s="59" customFormat="1" ht="15.75" x14ac:dyDescent="0.25">
      <c r="B5" s="57" t="s">
        <v>1</v>
      </c>
      <c r="C5" s="58"/>
      <c r="D5" s="58"/>
      <c r="E5" s="58" t="s">
        <v>64</v>
      </c>
      <c r="F5" s="58"/>
      <c r="G5" s="58"/>
      <c r="H5" s="94"/>
      <c r="I5" s="94"/>
      <c r="J5" s="94"/>
      <c r="K5" s="58"/>
      <c r="L5" s="58"/>
      <c r="M5" s="58"/>
    </row>
    <row r="6" spans="2:13" ht="3.75" customHeight="1" x14ac:dyDescent="0.25">
      <c r="B6" s="19"/>
      <c r="C6" s="19"/>
      <c r="D6" s="19"/>
      <c r="E6" s="19"/>
      <c r="F6" s="19"/>
      <c r="G6" s="19"/>
      <c r="H6" s="19"/>
      <c r="I6" s="19"/>
      <c r="J6" s="19"/>
      <c r="K6" s="19"/>
      <c r="L6" s="19"/>
      <c r="M6" s="19"/>
    </row>
    <row r="7" spans="2:13" ht="15" customHeight="1" x14ac:dyDescent="0.25">
      <c r="B7" s="43" t="s">
        <v>2</v>
      </c>
      <c r="C7" s="43"/>
      <c r="D7" s="43"/>
      <c r="E7" s="43"/>
      <c r="F7" s="38">
        <v>373.90870770000004</v>
      </c>
      <c r="G7" s="39">
        <v>352.59479790000012</v>
      </c>
      <c r="H7" s="38">
        <v>1156.530561</v>
      </c>
      <c r="I7" s="92">
        <v>1087.1142830000001</v>
      </c>
      <c r="J7" s="92">
        <v>1444.7275027000001</v>
      </c>
      <c r="K7" s="39">
        <v>1417.2852476999999</v>
      </c>
      <c r="L7" s="39">
        <v>1488.364</v>
      </c>
      <c r="M7" s="39">
        <v>1509.173</v>
      </c>
    </row>
    <row r="8" spans="2:13" ht="15" customHeight="1" x14ac:dyDescent="0.25">
      <c r="B8" s="44" t="s">
        <v>3</v>
      </c>
      <c r="C8" s="44"/>
      <c r="D8" s="44"/>
      <c r="E8" s="44"/>
      <c r="F8" s="31">
        <v>-341.66146789999999</v>
      </c>
      <c r="G8" s="33">
        <v>-325.76109069999995</v>
      </c>
      <c r="H8" s="87">
        <v>-1050.3599800000002</v>
      </c>
      <c r="I8" s="89">
        <v>-1016.1111531</v>
      </c>
      <c r="J8" s="33">
        <v>-1359.2116953</v>
      </c>
      <c r="K8" s="33">
        <v>-1324.8756486000002</v>
      </c>
      <c r="L8" s="33">
        <v>-1433.9649999999999</v>
      </c>
      <c r="M8" s="33">
        <v>-1395.8420000000001</v>
      </c>
    </row>
    <row r="9" spans="2:13" ht="15" customHeight="1" x14ac:dyDescent="0.25">
      <c r="B9" s="44" t="s">
        <v>4</v>
      </c>
      <c r="C9" s="44"/>
      <c r="D9" s="44"/>
      <c r="E9" s="44"/>
      <c r="F9" s="31">
        <v>-1.962629</v>
      </c>
      <c r="G9" s="33">
        <v>0.49644340000000031</v>
      </c>
      <c r="H9" s="87">
        <v>-2.6710149999999997</v>
      </c>
      <c r="I9" s="89">
        <v>-0.84521069999999998</v>
      </c>
      <c r="J9" s="33">
        <v>-7.0794600999999986</v>
      </c>
      <c r="K9" s="33">
        <v>10.0390373</v>
      </c>
      <c r="L9" s="33">
        <v>-7.5779999999999959</v>
      </c>
      <c r="M9" s="33">
        <v>-13.950000000000001</v>
      </c>
    </row>
    <row r="10" spans="2:13" ht="15" customHeight="1" x14ac:dyDescent="0.25">
      <c r="B10" s="44" t="s">
        <v>5</v>
      </c>
      <c r="C10" s="44"/>
      <c r="D10" s="44"/>
      <c r="E10" s="44"/>
      <c r="F10" s="31">
        <v>0</v>
      </c>
      <c r="G10" s="33">
        <v>0</v>
      </c>
      <c r="H10" s="87">
        <v>0</v>
      </c>
      <c r="I10" s="89">
        <v>0</v>
      </c>
      <c r="J10" s="33">
        <v>0</v>
      </c>
      <c r="K10" s="33">
        <v>0</v>
      </c>
      <c r="L10" s="33">
        <v>0</v>
      </c>
      <c r="M10" s="33">
        <v>0</v>
      </c>
    </row>
    <row r="11" spans="2:13" ht="15" customHeight="1" x14ac:dyDescent="0.25">
      <c r="B11" s="35" t="s">
        <v>6</v>
      </c>
      <c r="C11" s="35"/>
      <c r="D11" s="35"/>
      <c r="E11" s="35"/>
      <c r="F11" s="32">
        <v>0</v>
      </c>
      <c r="G11" s="34">
        <v>-4.7827599999999998E-2</v>
      </c>
      <c r="H11" s="88">
        <v>0</v>
      </c>
      <c r="I11" s="90">
        <v>-4.7827599999999998E-2</v>
      </c>
      <c r="J11" s="34">
        <v>-3.3992800000000004E-2</v>
      </c>
      <c r="K11" s="34">
        <v>-0.16600000000000001</v>
      </c>
      <c r="L11" s="34">
        <v>-0.02</v>
      </c>
      <c r="M11" s="34">
        <v>0</v>
      </c>
    </row>
    <row r="12" spans="2:13" ht="15" customHeight="1" x14ac:dyDescent="0.25">
      <c r="B12" s="43" t="s">
        <v>7</v>
      </c>
      <c r="C12" s="43"/>
      <c r="D12" s="43"/>
      <c r="E12" s="43"/>
      <c r="F12" s="40">
        <f t="shared" ref="F12:M12" si="0">SUM(F7:F11)</f>
        <v>30.284610800000046</v>
      </c>
      <c r="G12" s="39">
        <f t="shared" si="0"/>
        <v>27.282323000000162</v>
      </c>
      <c r="H12" s="40">
        <f t="shared" si="0"/>
        <v>103.49956599999986</v>
      </c>
      <c r="I12" s="92">
        <f t="shared" si="0"/>
        <v>70.110091600000089</v>
      </c>
      <c r="J12" s="39">
        <f t="shared" si="0"/>
        <v>78.402354500000087</v>
      </c>
      <c r="K12" s="39">
        <f t="shared" si="0"/>
        <v>102.2826363999997</v>
      </c>
      <c r="L12" s="39">
        <f t="shared" si="0"/>
        <v>46.801000000000116</v>
      </c>
      <c r="M12" s="39">
        <f t="shared" si="0"/>
        <v>99.380999999999901</v>
      </c>
    </row>
    <row r="13" spans="2:13" ht="15" customHeight="1" x14ac:dyDescent="0.25">
      <c r="B13" s="35" t="s">
        <v>59</v>
      </c>
      <c r="C13" s="35"/>
      <c r="D13" s="35"/>
      <c r="E13" s="35"/>
      <c r="F13" s="32">
        <v>-9.4315041999999956</v>
      </c>
      <c r="G13" s="34">
        <v>-8.9042025999999996</v>
      </c>
      <c r="H13" s="88">
        <v>-29.117239899999998</v>
      </c>
      <c r="I13" s="90">
        <v>-26.8271731</v>
      </c>
      <c r="J13" s="34">
        <v>-35.817018599999997</v>
      </c>
      <c r="K13" s="34">
        <v>-35.431639000000004</v>
      </c>
      <c r="L13" s="34">
        <v>-39.204000000000001</v>
      </c>
      <c r="M13" s="34">
        <v>-39.746000000000002</v>
      </c>
    </row>
    <row r="14" spans="2:13" ht="15" customHeight="1" x14ac:dyDescent="0.25">
      <c r="B14" s="43" t="s">
        <v>8</v>
      </c>
      <c r="C14" s="43"/>
      <c r="D14" s="43"/>
      <c r="E14" s="43"/>
      <c r="F14" s="40">
        <f t="shared" ref="F14:M14" si="1">SUM(F12:F13)</f>
        <v>20.85310660000005</v>
      </c>
      <c r="G14" s="39">
        <f t="shared" si="1"/>
        <v>18.378120400000164</v>
      </c>
      <c r="H14" s="40">
        <f t="shared" si="1"/>
        <v>74.382326099999858</v>
      </c>
      <c r="I14" s="92">
        <f t="shared" si="1"/>
        <v>43.282918500000093</v>
      </c>
      <c r="J14" s="39">
        <f t="shared" si="1"/>
        <v>42.585335900000089</v>
      </c>
      <c r="K14" s="39">
        <f t="shared" si="1"/>
        <v>66.850997399999699</v>
      </c>
      <c r="L14" s="39">
        <f t="shared" si="1"/>
        <v>7.597000000000115</v>
      </c>
      <c r="M14" s="39">
        <f t="shared" si="1"/>
        <v>59.634999999999899</v>
      </c>
    </row>
    <row r="15" spans="2:13" ht="15" customHeight="1" x14ac:dyDescent="0.25">
      <c r="B15" s="44" t="s">
        <v>9</v>
      </c>
      <c r="C15" s="44"/>
      <c r="D15" s="44"/>
      <c r="E15" s="44"/>
      <c r="F15" s="31">
        <v>0</v>
      </c>
      <c r="G15" s="117">
        <v>-8.6232699999999968E-2</v>
      </c>
      <c r="H15" s="87">
        <v>0</v>
      </c>
      <c r="I15" s="117">
        <v>-0.25583919999999999</v>
      </c>
      <c r="J15" s="33">
        <v>-0.34220710000000004</v>
      </c>
      <c r="K15" s="33">
        <v>-0.31917820000000002</v>
      </c>
      <c r="L15" s="33">
        <v>-0.28699999999999998</v>
      </c>
      <c r="M15" s="33">
        <v>-0.377</v>
      </c>
    </row>
    <row r="16" spans="2:13" ht="15" customHeight="1" x14ac:dyDescent="0.25">
      <c r="B16" s="35" t="s">
        <v>10</v>
      </c>
      <c r="C16" s="35"/>
      <c r="D16" s="35"/>
      <c r="E16" s="35"/>
      <c r="F16" s="32">
        <v>0</v>
      </c>
      <c r="G16" s="34">
        <v>0</v>
      </c>
      <c r="H16" s="88">
        <v>0</v>
      </c>
      <c r="I16" s="90">
        <v>0</v>
      </c>
      <c r="J16" s="34">
        <v>-437</v>
      </c>
      <c r="K16" s="34">
        <v>0</v>
      </c>
      <c r="L16" s="34">
        <v>0</v>
      </c>
      <c r="M16" s="34">
        <v>0</v>
      </c>
    </row>
    <row r="17" spans="2:13" ht="15" customHeight="1" x14ac:dyDescent="0.25">
      <c r="B17" s="43" t="s">
        <v>11</v>
      </c>
      <c r="C17" s="43"/>
      <c r="D17" s="43"/>
      <c r="E17" s="43"/>
      <c r="F17" s="40">
        <f t="shared" ref="F17:M17" si="2">SUM(F14:F16)</f>
        <v>20.85310660000005</v>
      </c>
      <c r="G17" s="39">
        <f t="shared" si="2"/>
        <v>18.291887700000164</v>
      </c>
      <c r="H17" s="40">
        <f t="shared" si="2"/>
        <v>74.382326099999858</v>
      </c>
      <c r="I17" s="92">
        <f t="shared" si="2"/>
        <v>43.027079300000096</v>
      </c>
      <c r="J17" s="39">
        <f t="shared" si="2"/>
        <v>-394.75687119999992</v>
      </c>
      <c r="K17" s="39">
        <f t="shared" si="2"/>
        <v>66.531819199999703</v>
      </c>
      <c r="L17" s="39">
        <f t="shared" si="2"/>
        <v>7.3100000000001151</v>
      </c>
      <c r="M17" s="39">
        <f t="shared" si="2"/>
        <v>59.257999999999896</v>
      </c>
    </row>
    <row r="18" spans="2:13" ht="15" customHeight="1" x14ac:dyDescent="0.25">
      <c r="B18" s="44" t="s">
        <v>12</v>
      </c>
      <c r="C18" s="44"/>
      <c r="D18" s="44"/>
      <c r="E18" s="44"/>
      <c r="F18" s="31">
        <v>6.4871399999999996E-2</v>
      </c>
      <c r="G18" s="33">
        <v>1.0472934999999999</v>
      </c>
      <c r="H18" s="87">
        <v>0.16374730000000001</v>
      </c>
      <c r="I18" s="89">
        <v>4.0908192000000003</v>
      </c>
      <c r="J18" s="33">
        <v>1.9939638999999998</v>
      </c>
      <c r="K18" s="33">
        <v>9.241690199999999</v>
      </c>
      <c r="L18" s="33">
        <v>6.2683999999999997</v>
      </c>
      <c r="M18" s="33">
        <v>0.67</v>
      </c>
    </row>
    <row r="19" spans="2:13" ht="15" customHeight="1" x14ac:dyDescent="0.25">
      <c r="B19" s="35" t="s">
        <v>13</v>
      </c>
      <c r="C19" s="35"/>
      <c r="D19" s="35"/>
      <c r="E19" s="35"/>
      <c r="F19" s="32">
        <v>-4.0086134000000007</v>
      </c>
      <c r="G19" s="34">
        <v>-6.1272618000000003</v>
      </c>
      <c r="H19" s="88">
        <v>-24.201916700000002</v>
      </c>
      <c r="I19" s="90">
        <v>-20.649331</v>
      </c>
      <c r="J19" s="34">
        <v>-27.5932748</v>
      </c>
      <c r="K19" s="34">
        <v>-32.804785900000006</v>
      </c>
      <c r="L19" s="34">
        <v>-41.792000000000002</v>
      </c>
      <c r="M19" s="34">
        <v>-56.858000000000004</v>
      </c>
    </row>
    <row r="20" spans="2:13" ht="15" customHeight="1" x14ac:dyDescent="0.25">
      <c r="B20" s="43" t="s">
        <v>14</v>
      </c>
      <c r="C20" s="43"/>
      <c r="D20" s="43"/>
      <c r="E20" s="43"/>
      <c r="F20" s="40">
        <f t="shared" ref="F20:M20" si="3">SUM(F17:F19)</f>
        <v>16.90936460000005</v>
      </c>
      <c r="G20" s="39">
        <f t="shared" si="3"/>
        <v>13.211919400000163</v>
      </c>
      <c r="H20" s="40">
        <f t="shared" si="3"/>
        <v>50.344156699999857</v>
      </c>
      <c r="I20" s="92">
        <f t="shared" si="3"/>
        <v>26.468567500000095</v>
      </c>
      <c r="J20" s="39">
        <f t="shared" si="3"/>
        <v>-420.35618209999996</v>
      </c>
      <c r="K20" s="39">
        <f t="shared" si="3"/>
        <v>42.96872349999969</v>
      </c>
      <c r="L20" s="39">
        <f t="shared" si="3"/>
        <v>-28.213599999999886</v>
      </c>
      <c r="M20" s="39">
        <f t="shared" si="3"/>
        <v>3.0699999999998937</v>
      </c>
    </row>
    <row r="21" spans="2:13" ht="15" customHeight="1" x14ac:dyDescent="0.25">
      <c r="B21" s="44" t="s">
        <v>15</v>
      </c>
      <c r="C21" s="44"/>
      <c r="D21" s="44"/>
      <c r="E21" s="44"/>
      <c r="F21" s="31">
        <v>-4.960207500000001</v>
      </c>
      <c r="G21" s="33">
        <v>0.24548520000000051</v>
      </c>
      <c r="H21" s="87">
        <v>-15.7012351</v>
      </c>
      <c r="I21" s="89">
        <v>-8.5429633000000003</v>
      </c>
      <c r="J21" s="33">
        <v>-6.6240790999999994</v>
      </c>
      <c r="K21" s="33">
        <v>-4.487021099999998</v>
      </c>
      <c r="L21" s="33">
        <v>-3.3820000000000014</v>
      </c>
      <c r="M21" s="33">
        <v>7.229000000000001</v>
      </c>
    </row>
    <row r="22" spans="2:13" ht="15" customHeight="1" x14ac:dyDescent="0.25">
      <c r="B22" s="35" t="s">
        <v>16</v>
      </c>
      <c r="C22" s="35"/>
      <c r="D22" s="35"/>
      <c r="E22" s="35"/>
      <c r="F22" s="32">
        <v>0</v>
      </c>
      <c r="G22" s="34">
        <v>0</v>
      </c>
      <c r="H22" s="88">
        <v>0</v>
      </c>
      <c r="I22" s="90">
        <v>0</v>
      </c>
      <c r="J22" s="34">
        <v>0</v>
      </c>
      <c r="K22" s="34">
        <v>0</v>
      </c>
      <c r="L22" s="34">
        <v>0</v>
      </c>
      <c r="M22" s="34">
        <v>0</v>
      </c>
    </row>
    <row r="23" spans="2:13" ht="15" customHeight="1" x14ac:dyDescent="0.25">
      <c r="B23" s="43" t="s">
        <v>73</v>
      </c>
      <c r="C23" s="43"/>
      <c r="D23" s="43"/>
      <c r="E23" s="43"/>
      <c r="F23" s="40">
        <f t="shared" ref="F23:M23" si="4">SUM(F20:F22)</f>
        <v>11.949157100000049</v>
      </c>
      <c r="G23" s="39">
        <f t="shared" si="4"/>
        <v>13.457404600000164</v>
      </c>
      <c r="H23" s="40">
        <f t="shared" si="4"/>
        <v>34.642921599999859</v>
      </c>
      <c r="I23" s="92">
        <f t="shared" si="4"/>
        <v>17.925604200000095</v>
      </c>
      <c r="J23" s="39">
        <f t="shared" si="4"/>
        <v>-426.98026119999997</v>
      </c>
      <c r="K23" s="39">
        <f t="shared" si="4"/>
        <v>38.481702399999691</v>
      </c>
      <c r="L23" s="39">
        <f t="shared" si="4"/>
        <v>-31.595599999999887</v>
      </c>
      <c r="M23" s="39">
        <f t="shared" si="4"/>
        <v>10.298999999999895</v>
      </c>
    </row>
    <row r="24" spans="2:13" ht="15" customHeight="1" x14ac:dyDescent="0.25">
      <c r="B24" s="44" t="s">
        <v>83</v>
      </c>
      <c r="C24" s="44"/>
      <c r="D24" s="44"/>
      <c r="E24" s="44"/>
      <c r="F24" s="31">
        <v>11.949157100000107</v>
      </c>
      <c r="G24" s="33">
        <v>13.457404600000086</v>
      </c>
      <c r="H24" s="87">
        <v>34.642921600000108</v>
      </c>
      <c r="I24" s="89">
        <v>17.925604200000151</v>
      </c>
      <c r="J24" s="33">
        <v>-426.98026119999992</v>
      </c>
      <c r="K24" s="33">
        <v>38.481702400000273</v>
      </c>
      <c r="L24" s="33">
        <v>-31.595599999999539</v>
      </c>
      <c r="M24" s="33">
        <v>10.29900000000033</v>
      </c>
    </row>
    <row r="25" spans="2:13" ht="15" customHeight="1" x14ac:dyDescent="0.25">
      <c r="B25" s="44" t="s">
        <v>78</v>
      </c>
      <c r="C25" s="44"/>
      <c r="D25" s="44"/>
      <c r="E25" s="44"/>
      <c r="F25" s="31">
        <v>0</v>
      </c>
      <c r="G25" s="33">
        <v>0</v>
      </c>
      <c r="H25" s="87">
        <v>0</v>
      </c>
      <c r="I25" s="89">
        <v>0</v>
      </c>
      <c r="J25" s="33">
        <v>0</v>
      </c>
      <c r="K25" s="33">
        <v>0</v>
      </c>
      <c r="L25" s="33">
        <v>0</v>
      </c>
      <c r="M25" s="33">
        <v>0</v>
      </c>
    </row>
    <row r="26" spans="2:13" ht="15" customHeight="1" x14ac:dyDescent="0.25">
      <c r="B26" s="35"/>
      <c r="C26" s="35"/>
      <c r="D26" s="35"/>
      <c r="E26" s="35"/>
      <c r="F26" s="32"/>
      <c r="G26" s="34"/>
      <c r="H26" s="88"/>
      <c r="I26" s="90"/>
      <c r="J26" s="34"/>
      <c r="K26" s="34"/>
      <c r="L26" s="34"/>
      <c r="M26" s="34"/>
    </row>
    <row r="27" spans="2:13" ht="15" customHeight="1" x14ac:dyDescent="0.25">
      <c r="B27" s="44" t="s">
        <v>60</v>
      </c>
      <c r="C27" s="44"/>
      <c r="D27" s="44"/>
      <c r="E27" s="44"/>
      <c r="F27" s="31">
        <v>-1.9949999999999997</v>
      </c>
      <c r="G27" s="33">
        <v>-1.46</v>
      </c>
      <c r="H27" s="87">
        <v>-2.7679999999999998</v>
      </c>
      <c r="I27" s="89">
        <v>-1.8779999999999999</v>
      </c>
      <c r="J27" s="33">
        <v>-7.4409999999999998</v>
      </c>
      <c r="K27" s="33">
        <v>-18.478999999999999</v>
      </c>
      <c r="L27" s="33">
        <v>-58.7</v>
      </c>
      <c r="M27" s="33">
        <v>-17.599999999999998</v>
      </c>
    </row>
    <row r="28" spans="2:13" ht="15" customHeight="1" x14ac:dyDescent="0.25">
      <c r="B28" s="43" t="s">
        <v>106</v>
      </c>
      <c r="C28" s="43"/>
      <c r="D28" s="43"/>
      <c r="E28" s="43"/>
      <c r="F28" s="40">
        <f t="shared" ref="F28:M28" si="5">F14-F27</f>
        <v>22.848106600000051</v>
      </c>
      <c r="G28" s="39">
        <f t="shared" si="5"/>
        <v>19.838120400000165</v>
      </c>
      <c r="H28" s="40">
        <f t="shared" si="5"/>
        <v>77.150326099999859</v>
      </c>
      <c r="I28" s="92">
        <f t="shared" si="5"/>
        <v>45.160918500000093</v>
      </c>
      <c r="J28" s="39">
        <f t="shared" si="5"/>
        <v>50.026335900000092</v>
      </c>
      <c r="K28" s="39">
        <f t="shared" si="5"/>
        <v>85.329997399999698</v>
      </c>
      <c r="L28" s="39">
        <f t="shared" si="5"/>
        <v>66.297000000000111</v>
      </c>
      <c r="M28" s="39">
        <f t="shared" si="5"/>
        <v>77.2349999999999</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3" ht="3" customHeight="1" x14ac:dyDescent="0.25">
      <c r="B33" s="20"/>
      <c r="C33" s="19"/>
      <c r="D33" s="19"/>
      <c r="E33" s="19"/>
      <c r="F33" s="23"/>
      <c r="G33" s="23"/>
      <c r="H33" s="23"/>
      <c r="I33" s="23"/>
      <c r="J33" s="23"/>
      <c r="K33" s="23"/>
      <c r="L33" s="23"/>
      <c r="M33" s="23"/>
    </row>
    <row r="34" spans="2:13" s="6" customFormat="1" ht="15" customHeight="1" x14ac:dyDescent="0.25">
      <c r="B34" s="44" t="s">
        <v>17</v>
      </c>
      <c r="C34" s="44"/>
      <c r="D34" s="44"/>
      <c r="E34" s="44"/>
      <c r="F34" s="30"/>
      <c r="G34" s="96"/>
      <c r="H34" s="30">
        <v>735.72052440000004</v>
      </c>
      <c r="I34" s="96">
        <v>1160.9798049999999</v>
      </c>
      <c r="J34" s="33">
        <v>728.005</v>
      </c>
      <c r="K34" s="33">
        <v>1165.4627442000001</v>
      </c>
      <c r="L34" s="33">
        <v>1181.7829999999999</v>
      </c>
      <c r="M34" s="33">
        <v>1179.1559999999999</v>
      </c>
    </row>
    <row r="35" spans="2:13" ht="15" customHeight="1" x14ac:dyDescent="0.25">
      <c r="B35" s="44" t="s">
        <v>18</v>
      </c>
      <c r="C35" s="44"/>
      <c r="D35" s="44"/>
      <c r="E35" s="44"/>
      <c r="F35" s="31"/>
      <c r="G35" s="96"/>
      <c r="H35" s="87">
        <v>33.6974546</v>
      </c>
      <c r="I35" s="96">
        <v>37.188606900000003</v>
      </c>
      <c r="J35" s="33">
        <v>36.654915200000005</v>
      </c>
      <c r="K35" s="33">
        <v>39.625588300000004</v>
      </c>
      <c r="L35" s="33">
        <v>46.532000000000004</v>
      </c>
      <c r="M35" s="33">
        <v>51.113999999999997</v>
      </c>
    </row>
    <row r="36" spans="2:13" ht="15" customHeight="1" x14ac:dyDescent="0.25">
      <c r="B36" s="44" t="s">
        <v>77</v>
      </c>
      <c r="C36" s="44"/>
      <c r="D36" s="44"/>
      <c r="E36" s="44"/>
      <c r="F36" s="31"/>
      <c r="G36" s="96"/>
      <c r="H36" s="87">
        <v>174.96918070000001</v>
      </c>
      <c r="I36" s="96">
        <v>160.1665653</v>
      </c>
      <c r="J36" s="33">
        <v>173.36063569999996</v>
      </c>
      <c r="K36" s="33">
        <v>171.75732290000005</v>
      </c>
      <c r="L36" s="33">
        <v>184.828</v>
      </c>
      <c r="M36" s="33">
        <v>196.52499999999998</v>
      </c>
    </row>
    <row r="37" spans="2:13" ht="15" customHeight="1" x14ac:dyDescent="0.25">
      <c r="B37" s="44" t="s">
        <v>19</v>
      </c>
      <c r="C37" s="44"/>
      <c r="D37" s="44"/>
      <c r="E37" s="44"/>
      <c r="F37" s="30"/>
      <c r="G37" s="96"/>
      <c r="H37" s="30">
        <v>0</v>
      </c>
      <c r="I37" s="96">
        <v>1.6213432000000001</v>
      </c>
      <c r="J37" s="33">
        <v>0</v>
      </c>
      <c r="K37" s="33">
        <v>0.67924990000000007</v>
      </c>
      <c r="L37" s="33">
        <v>2.093</v>
      </c>
      <c r="M37" s="33">
        <v>2.3460000000000001</v>
      </c>
    </row>
    <row r="38" spans="2:13" ht="15" customHeight="1" x14ac:dyDescent="0.25">
      <c r="B38" s="35" t="s">
        <v>20</v>
      </c>
      <c r="C38" s="35"/>
      <c r="D38" s="35"/>
      <c r="E38" s="35"/>
      <c r="F38" s="32"/>
      <c r="G38" s="79"/>
      <c r="H38" s="88">
        <v>39.329222199999997</v>
      </c>
      <c r="I38" s="79">
        <v>38.817782299999998</v>
      </c>
      <c r="J38" s="34">
        <v>43.270542299999995</v>
      </c>
      <c r="K38" s="34">
        <v>36.926438699999999</v>
      </c>
      <c r="L38" s="34">
        <v>33.194000000000003</v>
      </c>
      <c r="M38" s="34">
        <v>26.027000000000001</v>
      </c>
    </row>
    <row r="39" spans="2:13" ht="15" customHeight="1" x14ac:dyDescent="0.25">
      <c r="B39" s="43" t="s">
        <v>21</v>
      </c>
      <c r="C39" s="43"/>
      <c r="D39" s="43"/>
      <c r="E39" s="43"/>
      <c r="F39" s="40"/>
      <c r="G39" s="97"/>
      <c r="H39" s="40">
        <f t="shared" ref="H39:M39" si="7">SUM(H34:H38)</f>
        <v>983.7163819000001</v>
      </c>
      <c r="I39" s="97">
        <f t="shared" si="7"/>
        <v>1398.7741027</v>
      </c>
      <c r="J39" s="39">
        <f t="shared" si="7"/>
        <v>981.29109319999998</v>
      </c>
      <c r="K39" s="39">
        <f t="shared" si="7"/>
        <v>1414.4513440000001</v>
      </c>
      <c r="L39" s="39">
        <f t="shared" si="7"/>
        <v>1448.4299999999998</v>
      </c>
      <c r="M39" s="39">
        <f t="shared" si="7"/>
        <v>1455.1680000000001</v>
      </c>
    </row>
    <row r="40" spans="2:13" ht="15" customHeight="1" x14ac:dyDescent="0.25">
      <c r="B40" s="44" t="s">
        <v>22</v>
      </c>
      <c r="C40" s="44"/>
      <c r="D40" s="44"/>
      <c r="E40" s="44"/>
      <c r="F40" s="30"/>
      <c r="G40" s="96"/>
      <c r="H40" s="30">
        <v>162.06063069999999</v>
      </c>
      <c r="I40" s="96">
        <v>146.34478810000002</v>
      </c>
      <c r="J40" s="33">
        <v>144.65954189999999</v>
      </c>
      <c r="K40" s="33">
        <v>147.5949233</v>
      </c>
      <c r="L40" s="33">
        <v>163.55900000000003</v>
      </c>
      <c r="M40" s="33">
        <v>164.26599999999999</v>
      </c>
    </row>
    <row r="41" spans="2:13" ht="15" customHeight="1" x14ac:dyDescent="0.25">
      <c r="B41" s="44" t="s">
        <v>23</v>
      </c>
      <c r="C41" s="44"/>
      <c r="D41" s="44"/>
      <c r="E41" s="44"/>
      <c r="F41" s="31"/>
      <c r="G41" s="96"/>
      <c r="H41" s="87">
        <v>4.1000000000000002E-2</v>
      </c>
      <c r="I41" s="96">
        <v>4.1000000000000002E-2</v>
      </c>
      <c r="J41" s="33">
        <v>5.5E-2</v>
      </c>
      <c r="K41" s="33">
        <v>0</v>
      </c>
      <c r="L41" s="33">
        <v>0</v>
      </c>
      <c r="M41" s="33">
        <v>0</v>
      </c>
    </row>
    <row r="42" spans="2:13" ht="15" customHeight="1" x14ac:dyDescent="0.25">
      <c r="B42" s="44" t="s">
        <v>24</v>
      </c>
      <c r="C42" s="44"/>
      <c r="D42" s="44"/>
      <c r="E42" s="44"/>
      <c r="F42" s="31"/>
      <c r="G42" s="96"/>
      <c r="H42" s="87">
        <v>303.96411449999999</v>
      </c>
      <c r="I42" s="96">
        <v>320.36271590000001</v>
      </c>
      <c r="J42" s="33">
        <v>255.38843399999999</v>
      </c>
      <c r="K42" s="33">
        <v>280.67570169999999</v>
      </c>
      <c r="L42" s="33">
        <v>283.93499999999995</v>
      </c>
      <c r="M42" s="33">
        <v>328.13900000000007</v>
      </c>
    </row>
    <row r="43" spans="2:13" ht="15" customHeight="1" x14ac:dyDescent="0.25">
      <c r="B43" s="44" t="s">
        <v>25</v>
      </c>
      <c r="C43" s="44"/>
      <c r="D43" s="44"/>
      <c r="E43" s="44"/>
      <c r="F43" s="30"/>
      <c r="G43" s="96"/>
      <c r="H43" s="30">
        <v>61.984797700000001</v>
      </c>
      <c r="I43" s="96">
        <v>58.429751500000002</v>
      </c>
      <c r="J43" s="33">
        <v>98.119473299999996</v>
      </c>
      <c r="K43" s="33">
        <v>100.7782911</v>
      </c>
      <c r="L43" s="33">
        <v>111.628</v>
      </c>
      <c r="M43" s="33">
        <v>147.06299999999999</v>
      </c>
    </row>
    <row r="44" spans="2:13" ht="15" customHeight="1" x14ac:dyDescent="0.25">
      <c r="B44" s="35" t="s">
        <v>26</v>
      </c>
      <c r="C44" s="35"/>
      <c r="D44" s="35"/>
      <c r="E44" s="35"/>
      <c r="F44" s="32"/>
      <c r="G44" s="79"/>
      <c r="H44" s="88">
        <v>0</v>
      </c>
      <c r="I44" s="79">
        <v>0</v>
      </c>
      <c r="J44" s="34">
        <v>0</v>
      </c>
      <c r="K44" s="34">
        <v>0</v>
      </c>
      <c r="L44" s="34">
        <v>0</v>
      </c>
      <c r="M44" s="34">
        <v>0</v>
      </c>
    </row>
    <row r="45" spans="2:13" ht="15" customHeight="1" x14ac:dyDescent="0.25">
      <c r="B45" s="36" t="s">
        <v>27</v>
      </c>
      <c r="C45" s="36"/>
      <c r="D45" s="36"/>
      <c r="E45" s="36"/>
      <c r="F45" s="41"/>
      <c r="G45" s="98"/>
      <c r="H45" s="93">
        <f t="shared" ref="H45:M45" si="8">SUM(H40:H44)</f>
        <v>528.05054289999998</v>
      </c>
      <c r="I45" s="98">
        <f t="shared" si="8"/>
        <v>525.17825549999998</v>
      </c>
      <c r="J45" s="37">
        <f t="shared" si="8"/>
        <v>498.22244919999997</v>
      </c>
      <c r="K45" s="37">
        <f t="shared" si="8"/>
        <v>529.04891610000004</v>
      </c>
      <c r="L45" s="37">
        <f t="shared" si="8"/>
        <v>559.12199999999996</v>
      </c>
      <c r="M45" s="37">
        <f t="shared" si="8"/>
        <v>639.46800000000007</v>
      </c>
    </row>
    <row r="46" spans="2:13" ht="15" customHeight="1" x14ac:dyDescent="0.25">
      <c r="B46" s="43" t="s">
        <v>71</v>
      </c>
      <c r="C46" s="43"/>
      <c r="D46" s="43"/>
      <c r="E46" s="43"/>
      <c r="F46" s="38"/>
      <c r="G46" s="97"/>
      <c r="H46" s="38">
        <f t="shared" ref="H46:M46" si="9">H39+H45</f>
        <v>1511.7669248000002</v>
      </c>
      <c r="I46" s="97">
        <f t="shared" si="9"/>
        <v>1923.9523581999999</v>
      </c>
      <c r="J46" s="39">
        <f t="shared" si="9"/>
        <v>1479.5135424</v>
      </c>
      <c r="K46" s="39">
        <f t="shared" si="9"/>
        <v>1943.5002601000001</v>
      </c>
      <c r="L46" s="39">
        <f t="shared" si="9"/>
        <v>2007.5519999999997</v>
      </c>
      <c r="M46" s="39">
        <f t="shared" si="9"/>
        <v>2094.6360000000004</v>
      </c>
    </row>
    <row r="47" spans="2:13" ht="15" customHeight="1" x14ac:dyDescent="0.25">
      <c r="B47" s="44" t="s">
        <v>84</v>
      </c>
      <c r="C47" s="44"/>
      <c r="D47" s="44"/>
      <c r="E47" s="44"/>
      <c r="F47" s="31"/>
      <c r="G47" s="96"/>
      <c r="H47" s="87">
        <v>628.13792160000037</v>
      </c>
      <c r="I47" s="96">
        <v>1023.2846042000004</v>
      </c>
      <c r="J47" s="33">
        <v>575.81073880000019</v>
      </c>
      <c r="K47" s="33">
        <v>936.8295330000002</v>
      </c>
      <c r="L47" s="33">
        <v>907.86440000000005</v>
      </c>
      <c r="M47" s="33">
        <v>939.49999999999989</v>
      </c>
    </row>
    <row r="48" spans="2:13" ht="15" customHeight="1" x14ac:dyDescent="0.25">
      <c r="B48" s="44" t="s">
        <v>79</v>
      </c>
      <c r="C48" s="44"/>
      <c r="D48" s="44"/>
      <c r="E48" s="44"/>
      <c r="F48" s="31"/>
      <c r="G48" s="96"/>
      <c r="H48" s="87">
        <v>0</v>
      </c>
      <c r="I48" s="96">
        <v>0</v>
      </c>
      <c r="J48" s="33">
        <v>0</v>
      </c>
      <c r="K48" s="33">
        <v>0</v>
      </c>
      <c r="L48" s="33">
        <v>0</v>
      </c>
      <c r="M48" s="33">
        <v>0</v>
      </c>
    </row>
    <row r="49" spans="2:13" ht="15" customHeight="1" x14ac:dyDescent="0.25">
      <c r="B49" s="44" t="s">
        <v>28</v>
      </c>
      <c r="C49" s="44"/>
      <c r="D49" s="44"/>
      <c r="E49" s="44"/>
      <c r="F49" s="30"/>
      <c r="G49" s="96"/>
      <c r="H49" s="30">
        <v>4.0512107999999998</v>
      </c>
      <c r="I49" s="96">
        <v>3.787191</v>
      </c>
      <c r="J49" s="33">
        <v>3.7324158999999999</v>
      </c>
      <c r="K49" s="33">
        <v>3.5034231</v>
      </c>
      <c r="L49" s="33">
        <v>4.5069999999999997</v>
      </c>
      <c r="M49" s="33">
        <v>4.327</v>
      </c>
    </row>
    <row r="50" spans="2:13" ht="15" customHeight="1" x14ac:dyDescent="0.25">
      <c r="B50" s="44" t="s">
        <v>29</v>
      </c>
      <c r="C50" s="44"/>
      <c r="D50" s="44"/>
      <c r="E50" s="44"/>
      <c r="F50" s="31"/>
      <c r="G50" s="96"/>
      <c r="H50" s="87">
        <v>6.7119362000000002</v>
      </c>
      <c r="I50" s="96">
        <v>5.4464202999999998</v>
      </c>
      <c r="J50" s="33">
        <v>6.2220008</v>
      </c>
      <c r="K50" s="33">
        <v>6.6040530999999998</v>
      </c>
      <c r="L50" s="33">
        <v>6.83</v>
      </c>
      <c r="M50" s="33">
        <v>8.9290000000000003</v>
      </c>
    </row>
    <row r="51" spans="2:13" ht="15" customHeight="1" x14ac:dyDescent="0.25">
      <c r="B51" s="44" t="s">
        <v>30</v>
      </c>
      <c r="C51" s="44"/>
      <c r="D51" s="44"/>
      <c r="E51" s="44"/>
      <c r="F51" s="31"/>
      <c r="G51" s="96"/>
      <c r="H51" s="87">
        <v>577.60353150000003</v>
      </c>
      <c r="I51" s="96">
        <v>615.36164159999998</v>
      </c>
      <c r="J51" s="33">
        <v>597.65772660000005</v>
      </c>
      <c r="K51" s="33">
        <v>666.58186999999998</v>
      </c>
      <c r="L51" s="33">
        <v>736.60500000000002</v>
      </c>
      <c r="M51" s="33">
        <v>779.88200000000006</v>
      </c>
    </row>
    <row r="52" spans="2:13" ht="15" customHeight="1" x14ac:dyDescent="0.25">
      <c r="B52" s="44" t="s">
        <v>31</v>
      </c>
      <c r="C52" s="44"/>
      <c r="D52" s="44"/>
      <c r="E52" s="44"/>
      <c r="F52" s="30"/>
      <c r="G52" s="96"/>
      <c r="H52" s="30">
        <v>295.26180069999998</v>
      </c>
      <c r="I52" s="96">
        <v>276.07206450000001</v>
      </c>
      <c r="J52" s="33">
        <v>296.08994750000005</v>
      </c>
      <c r="K52" s="33">
        <v>329.98126669999999</v>
      </c>
      <c r="L52" s="33">
        <v>351.74599999999998</v>
      </c>
      <c r="M52" s="33">
        <v>361.99799999999999</v>
      </c>
    </row>
    <row r="53" spans="2:13" ht="15" customHeight="1" x14ac:dyDescent="0.25">
      <c r="B53" s="35" t="s">
        <v>82</v>
      </c>
      <c r="C53" s="35"/>
      <c r="D53" s="35"/>
      <c r="E53" s="35"/>
      <c r="F53" s="32"/>
      <c r="G53" s="79"/>
      <c r="H53" s="88">
        <v>0</v>
      </c>
      <c r="I53" s="79">
        <v>0</v>
      </c>
      <c r="J53" s="34">
        <v>0</v>
      </c>
      <c r="K53" s="34">
        <v>0</v>
      </c>
      <c r="L53" s="34">
        <v>0</v>
      </c>
      <c r="M53" s="34">
        <v>0</v>
      </c>
    </row>
    <row r="54" spans="2:13" ht="15" customHeight="1" x14ac:dyDescent="0.25">
      <c r="B54" s="43" t="s">
        <v>72</v>
      </c>
      <c r="C54" s="43"/>
      <c r="D54" s="43"/>
      <c r="E54" s="43"/>
      <c r="F54" s="40"/>
      <c r="G54" s="97"/>
      <c r="H54" s="40">
        <f t="shared" ref="H54:M54" si="10">SUM(H47:H53)</f>
        <v>1511.7664008000006</v>
      </c>
      <c r="I54" s="97">
        <f t="shared" si="10"/>
        <v>1923.9519216000003</v>
      </c>
      <c r="J54" s="39">
        <f t="shared" si="10"/>
        <v>1479.5128296000003</v>
      </c>
      <c r="K54" s="39">
        <f t="shared" si="10"/>
        <v>1943.5001459</v>
      </c>
      <c r="L54" s="39">
        <f t="shared" si="10"/>
        <v>2007.5524</v>
      </c>
      <c r="M54" s="39">
        <f t="shared" si="10"/>
        <v>2094.636</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11">F$3</f>
        <v>2018</v>
      </c>
      <c r="G56" s="56">
        <f t="shared" si="11"/>
        <v>2017</v>
      </c>
      <c r="H56" s="56">
        <f t="shared" si="11"/>
        <v>2018</v>
      </c>
      <c r="I56" s="56">
        <f t="shared" si="11"/>
        <v>2017</v>
      </c>
      <c r="J56" s="56">
        <f t="shared" si="11"/>
        <v>2017</v>
      </c>
      <c r="K56" s="56">
        <f t="shared" si="11"/>
        <v>2016</v>
      </c>
      <c r="L56" s="56">
        <f t="shared" si="11"/>
        <v>2015</v>
      </c>
      <c r="M56" s="56">
        <f t="shared" si="11"/>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52</v>
      </c>
      <c r="G58" s="94" t="s">
        <v>52</v>
      </c>
      <c r="H58" s="94" t="s">
        <v>52</v>
      </c>
      <c r="I58" s="94" t="s">
        <v>52</v>
      </c>
      <c r="J58" s="94" t="s">
        <v>52</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31.295030200000141</v>
      </c>
      <c r="G60" s="96">
        <v>29.88976540000013</v>
      </c>
      <c r="H60" s="87">
        <v>103.42520740000018</v>
      </c>
      <c r="I60" s="96">
        <v>72.143407800000119</v>
      </c>
      <c r="J60" s="33">
        <v>81.918999999999997</v>
      </c>
      <c r="K60" s="33">
        <v>66.581000000000003</v>
      </c>
      <c r="L60" s="33">
        <v>46.162999999999997</v>
      </c>
      <c r="M60" s="33">
        <v>65.822000000000003</v>
      </c>
    </row>
    <row r="61" spans="2:13" ht="15" customHeight="1" x14ac:dyDescent="0.25">
      <c r="B61" s="35" t="s">
        <v>33</v>
      </c>
      <c r="C61" s="35"/>
      <c r="D61" s="35"/>
      <c r="E61" s="35"/>
      <c r="F61" s="32">
        <v>4.4398339</v>
      </c>
      <c r="G61" s="79">
        <v>-13.842454299999998</v>
      </c>
      <c r="H61" s="88">
        <v>-68.419709100000006</v>
      </c>
      <c r="I61" s="79">
        <v>-104.0729666</v>
      </c>
      <c r="J61" s="34">
        <v>-10.215999999999999</v>
      </c>
      <c r="K61" s="34">
        <v>-9.8019999999999996</v>
      </c>
      <c r="L61" s="34">
        <v>-8.01</v>
      </c>
      <c r="M61" s="34">
        <v>16.353999999999999</v>
      </c>
    </row>
    <row r="62" spans="2:13" ht="15" customHeight="1" x14ac:dyDescent="0.25">
      <c r="B62" s="50" t="s">
        <v>34</v>
      </c>
      <c r="C62" s="50"/>
      <c r="D62" s="50"/>
      <c r="E62" s="50"/>
      <c r="F62" s="38">
        <f>SUM(F60:F61)</f>
        <v>35.734864100000138</v>
      </c>
      <c r="G62" s="97">
        <f>SUM(G60:G61)</f>
        <v>16.04731110000013</v>
      </c>
      <c r="H62" s="38">
        <f>SUM(H60:H61)</f>
        <v>35.00549830000017</v>
      </c>
      <c r="I62" s="97">
        <f>SUM(I60:I61)</f>
        <v>-31.929558799999882</v>
      </c>
      <c r="J62" s="39">
        <v>71.701999999999998</v>
      </c>
      <c r="K62" s="39">
        <v>56.779000000000003</v>
      </c>
      <c r="L62" s="39">
        <v>38.152999999999999</v>
      </c>
      <c r="M62" s="39">
        <v>82.176000000000002</v>
      </c>
    </row>
    <row r="63" spans="2:13" ht="15" customHeight="1" x14ac:dyDescent="0.25">
      <c r="B63" s="49" t="s">
        <v>75</v>
      </c>
      <c r="C63" s="49"/>
      <c r="D63" s="49"/>
      <c r="E63" s="49"/>
      <c r="F63" s="31">
        <v>-7.7274168999999961</v>
      </c>
      <c r="G63" s="96">
        <v>-4.0768415999999998</v>
      </c>
      <c r="H63" s="87">
        <v>-25.248323999999997</v>
      </c>
      <c r="I63" s="96">
        <v>-14.6013901</v>
      </c>
      <c r="J63" s="33">
        <v>-30.706</v>
      </c>
      <c r="K63" s="33">
        <v>-23.388999999999999</v>
      </c>
      <c r="L63" s="33">
        <v>-23.099</v>
      </c>
      <c r="M63" s="33">
        <v>-32.670999999999999</v>
      </c>
    </row>
    <row r="64" spans="2:13" ht="15" customHeight="1" x14ac:dyDescent="0.25">
      <c r="B64" s="35" t="s">
        <v>76</v>
      </c>
      <c r="C64" s="35"/>
      <c r="D64" s="35"/>
      <c r="E64" s="35"/>
      <c r="F64" s="32">
        <v>0</v>
      </c>
      <c r="G64" s="79">
        <v>0</v>
      </c>
      <c r="H64" s="88">
        <v>0</v>
      </c>
      <c r="I64" s="79">
        <v>0</v>
      </c>
      <c r="J64" s="34">
        <v>0</v>
      </c>
      <c r="K64" s="34">
        <v>0</v>
      </c>
      <c r="L64" s="34">
        <v>0</v>
      </c>
      <c r="M64" s="34">
        <v>0</v>
      </c>
    </row>
    <row r="65" spans="2:14" ht="15" customHeight="1" x14ac:dyDescent="0.25">
      <c r="B65" s="50" t="s">
        <v>80</v>
      </c>
      <c r="C65" s="50"/>
      <c r="D65" s="50"/>
      <c r="E65" s="50"/>
      <c r="F65" s="38">
        <f>SUM(F62:F64)</f>
        <v>28.007447200000144</v>
      </c>
      <c r="G65" s="97">
        <f>SUM(G62:G64)</f>
        <v>11.97046950000013</v>
      </c>
      <c r="H65" s="38">
        <f>SUM(H62:H64)</f>
        <v>9.7571743000001732</v>
      </c>
      <c r="I65" s="97">
        <f>SUM(I62:I64)</f>
        <v>-46.530948899999885</v>
      </c>
      <c r="J65" s="39">
        <v>40.996000000000002</v>
      </c>
      <c r="K65" s="39">
        <v>33.39</v>
      </c>
      <c r="L65" s="39">
        <v>15.054</v>
      </c>
      <c r="M65" s="39">
        <v>49.505000000000003</v>
      </c>
    </row>
    <row r="66" spans="2:14" ht="15" customHeight="1" x14ac:dyDescent="0.25">
      <c r="B66" s="35" t="s">
        <v>35</v>
      </c>
      <c r="C66" s="35"/>
      <c r="D66" s="35"/>
      <c r="E66" s="35"/>
      <c r="F66" s="32">
        <v>0</v>
      </c>
      <c r="G66" s="79">
        <v>5.1599999999999646E-2</v>
      </c>
      <c r="H66" s="88">
        <v>0</v>
      </c>
      <c r="I66" s="79">
        <v>5.1599999999999646E-2</v>
      </c>
      <c r="J66" s="34">
        <v>-0.14099999999999999</v>
      </c>
      <c r="K66" s="34">
        <v>-8.4000000000000005E-2</v>
      </c>
      <c r="L66" s="34">
        <v>-1.7000000000000001E-2</v>
      </c>
      <c r="M66" s="34"/>
    </row>
    <row r="67" spans="2:14" ht="15" customHeight="1" x14ac:dyDescent="0.25">
      <c r="B67" s="50" t="s">
        <v>36</v>
      </c>
      <c r="C67" s="50"/>
      <c r="D67" s="50"/>
      <c r="E67" s="50"/>
      <c r="F67" s="40">
        <f>SUM(F65:F66)</f>
        <v>28.007447200000144</v>
      </c>
      <c r="G67" s="97">
        <f>SUM(G65:G66)</f>
        <v>12.022069500000129</v>
      </c>
      <c r="H67" s="40">
        <f>SUM(H65:H66)</f>
        <v>9.7571743000001732</v>
      </c>
      <c r="I67" s="97">
        <f>SUM(I65:I66)</f>
        <v>-46.479348899999884</v>
      </c>
      <c r="J67" s="39">
        <v>40.854999999999997</v>
      </c>
      <c r="K67" s="39">
        <v>33.305999999999997</v>
      </c>
      <c r="L67" s="39">
        <v>15.037000000000001</v>
      </c>
      <c r="M67" s="39">
        <v>49.488</v>
      </c>
    </row>
    <row r="68" spans="2:14" ht="15" customHeight="1" x14ac:dyDescent="0.25">
      <c r="B68" s="49" t="s">
        <v>37</v>
      </c>
      <c r="C68" s="49"/>
      <c r="D68" s="49"/>
      <c r="E68" s="49"/>
      <c r="F68" s="30">
        <v>-16.606698299999998</v>
      </c>
      <c r="G68" s="96">
        <v>-17.392473800000005</v>
      </c>
      <c r="H68" s="30">
        <v>-28.667462</v>
      </c>
      <c r="I68" s="96">
        <v>-36.983659400000001</v>
      </c>
      <c r="J68" s="33">
        <v>-84.08981279999999</v>
      </c>
      <c r="K68" s="33">
        <v>-53.463999999999999</v>
      </c>
      <c r="L68" s="33">
        <v>-51.308</v>
      </c>
      <c r="M68" s="33">
        <v>233.45699999999999</v>
      </c>
    </row>
    <row r="69" spans="2:14" ht="15" customHeight="1" x14ac:dyDescent="0.25">
      <c r="B69" s="49" t="s">
        <v>38</v>
      </c>
      <c r="C69" s="49"/>
      <c r="D69" s="49"/>
      <c r="E69" s="49"/>
      <c r="F69" s="31">
        <v>0</v>
      </c>
      <c r="G69" s="96">
        <v>0</v>
      </c>
      <c r="H69" s="87">
        <v>0</v>
      </c>
      <c r="I69" s="96">
        <v>0</v>
      </c>
      <c r="J69" s="33">
        <v>0</v>
      </c>
      <c r="K69" s="33">
        <v>0</v>
      </c>
      <c r="L69" s="33">
        <v>0</v>
      </c>
      <c r="M69" s="33">
        <v>0</v>
      </c>
    </row>
    <row r="70" spans="2:14" ht="15" customHeight="1" x14ac:dyDescent="0.25">
      <c r="B70" s="49" t="s">
        <v>39</v>
      </c>
      <c r="C70" s="49"/>
      <c r="D70" s="49"/>
      <c r="E70" s="49"/>
      <c r="F70" s="31">
        <v>0</v>
      </c>
      <c r="G70" s="96">
        <v>0</v>
      </c>
      <c r="H70" s="87">
        <v>0</v>
      </c>
      <c r="I70" s="96">
        <v>-1.9870000000000001</v>
      </c>
      <c r="J70" s="33">
        <v>-1.9870000000000001</v>
      </c>
      <c r="K70" s="33"/>
      <c r="L70" s="33">
        <v>0</v>
      </c>
      <c r="M70" s="33">
        <v>-350.00700000000001</v>
      </c>
    </row>
    <row r="71" spans="2:14" ht="15" customHeight="1" x14ac:dyDescent="0.25">
      <c r="B71" s="35" t="s">
        <v>40</v>
      </c>
      <c r="C71" s="35"/>
      <c r="D71" s="35"/>
      <c r="E71" s="35"/>
      <c r="F71" s="32">
        <v>-8.1299842000000009</v>
      </c>
      <c r="G71" s="79">
        <v>-2.9223635000000026</v>
      </c>
      <c r="H71" s="88">
        <v>-19.412418800000001</v>
      </c>
      <c r="I71" s="79">
        <v>42.688894099999999</v>
      </c>
      <c r="J71" s="34">
        <v>39.442434700000007</v>
      </c>
      <c r="K71" s="34">
        <v>4.63</v>
      </c>
      <c r="L71" s="34"/>
      <c r="M71" s="34">
        <v>0</v>
      </c>
    </row>
    <row r="72" spans="2:14" ht="15" customHeight="1" x14ac:dyDescent="0.25">
      <c r="B72" s="36" t="s">
        <v>41</v>
      </c>
      <c r="C72" s="36"/>
      <c r="D72" s="36"/>
      <c r="E72" s="36"/>
      <c r="F72" s="41">
        <f>SUM(F68:F71)</f>
        <v>-24.736682500000001</v>
      </c>
      <c r="G72" s="98">
        <f>SUM(G68:G71)</f>
        <v>-20.314837300000008</v>
      </c>
      <c r="H72" s="93">
        <f>SUM(H68:H71)</f>
        <v>-48.079880799999998</v>
      </c>
      <c r="I72" s="98">
        <f>SUM(I68:I71)</f>
        <v>3.7182346999999965</v>
      </c>
      <c r="J72" s="37">
        <v>-46.634</v>
      </c>
      <c r="K72" s="37">
        <v>-48.834000000000003</v>
      </c>
      <c r="L72" s="37">
        <v>-51.308</v>
      </c>
      <c r="M72" s="37">
        <v>-116.55</v>
      </c>
    </row>
    <row r="73" spans="2:14" ht="15" customHeight="1" x14ac:dyDescent="0.25">
      <c r="B73" s="50" t="s">
        <v>42</v>
      </c>
      <c r="C73" s="50"/>
      <c r="D73" s="50"/>
      <c r="E73" s="50"/>
      <c r="F73" s="40">
        <f>SUM(F72+F67)</f>
        <v>3.270764700000143</v>
      </c>
      <c r="G73" s="97">
        <f>SUM(G72+G67)</f>
        <v>-8.2927677999998792</v>
      </c>
      <c r="H73" s="40">
        <f>SUM(H72+H67)</f>
        <v>-38.322706499999825</v>
      </c>
      <c r="I73" s="97">
        <f>SUM(I72+I67)</f>
        <v>-42.761114199999888</v>
      </c>
      <c r="J73" s="39">
        <v>-5.7789000000000001</v>
      </c>
      <c r="K73" s="39">
        <v>-15.528</v>
      </c>
      <c r="L73" s="39">
        <v>-36.271000000000001</v>
      </c>
      <c r="M73" s="39">
        <v>-67.061999999999998</v>
      </c>
    </row>
    <row r="74" spans="2:14" ht="15" customHeight="1" x14ac:dyDescent="0.25">
      <c r="B74" s="35" t="s">
        <v>67</v>
      </c>
      <c r="C74" s="35"/>
      <c r="D74" s="35"/>
      <c r="E74" s="35"/>
      <c r="F74" s="32">
        <v>0</v>
      </c>
      <c r="G74" s="79">
        <v>0</v>
      </c>
      <c r="H74" s="88">
        <v>0</v>
      </c>
      <c r="I74" s="79">
        <v>0</v>
      </c>
      <c r="J74" s="34">
        <v>0</v>
      </c>
      <c r="K74" s="34">
        <v>0</v>
      </c>
      <c r="L74" s="34">
        <v>0</v>
      </c>
      <c r="M74" s="34">
        <v>0</v>
      </c>
      <c r="N74" s="13"/>
    </row>
    <row r="75" spans="2:14" ht="15" customHeight="1" x14ac:dyDescent="0.25">
      <c r="B75" s="50" t="s">
        <v>68</v>
      </c>
      <c r="C75" s="50"/>
      <c r="D75" s="50"/>
      <c r="E75" s="50"/>
      <c r="F75" s="40">
        <f>SUM(F73:F74)</f>
        <v>3.270764700000143</v>
      </c>
      <c r="G75" s="97">
        <f>SUM(G73:G74)</f>
        <v>-8.2927677999998792</v>
      </c>
      <c r="H75" s="40">
        <f>SUM(H73:H74)</f>
        <v>-38.322706499999825</v>
      </c>
      <c r="I75" s="97">
        <f>SUM(I73:I74)</f>
        <v>-42.761114199999888</v>
      </c>
      <c r="J75" s="39">
        <v>-5.7789599999999997</v>
      </c>
      <c r="K75" s="39">
        <v>-15.528</v>
      </c>
      <c r="L75" s="39">
        <v>-36.271000000000001</v>
      </c>
      <c r="M75" s="39">
        <v>-67.061999999999998</v>
      </c>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12">F$3</f>
        <v>2018</v>
      </c>
      <c r="G77" s="56">
        <f t="shared" si="12"/>
        <v>2017</v>
      </c>
      <c r="H77" s="56">
        <f t="shared" si="12"/>
        <v>2018</v>
      </c>
      <c r="I77" s="56">
        <f t="shared" si="12"/>
        <v>2017</v>
      </c>
      <c r="J77" s="56">
        <f t="shared" si="12"/>
        <v>2017</v>
      </c>
      <c r="K77" s="56">
        <f t="shared" si="12"/>
        <v>2016</v>
      </c>
      <c r="L77" s="56">
        <f t="shared" si="12"/>
        <v>2015</v>
      </c>
      <c r="M77" s="56">
        <f t="shared" si="12"/>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9" s="68" customFormat="1" ht="15" customHeight="1" x14ac:dyDescent="0.25">
      <c r="B81" s="65" t="s">
        <v>43</v>
      </c>
      <c r="C81" s="65"/>
      <c r="D81" s="65"/>
      <c r="E81" s="65"/>
      <c r="F81" s="66">
        <v>5.5770582953984942</v>
      </c>
      <c r="G81" s="67">
        <v>5.2122494459525139</v>
      </c>
      <c r="H81" s="66">
        <v>6.4315054533176292</v>
      </c>
      <c r="I81" s="95">
        <v>3.9814506328218506</v>
      </c>
      <c r="J81" s="67">
        <v>2.9476379331336751</v>
      </c>
      <c r="K81" s="67">
        <v>4.7168343499297052</v>
      </c>
      <c r="L81" s="67">
        <v>0.5104262129425412</v>
      </c>
      <c r="M81" s="67">
        <v>3.9515019152873698</v>
      </c>
    </row>
    <row r="82" spans="2:19" s="68" customFormat="1" ht="15" customHeight="1" x14ac:dyDescent="0.25">
      <c r="B82" s="65" t="s">
        <v>105</v>
      </c>
      <c r="C82" s="65"/>
      <c r="D82" s="65"/>
      <c r="E82" s="65"/>
      <c r="F82" s="69">
        <v>6.1106109939359836</v>
      </c>
      <c r="G82" s="67">
        <v>5.6263224863647734</v>
      </c>
      <c r="H82" s="69">
        <v>6.6708419735395124</v>
      </c>
      <c r="I82" s="95">
        <v>4.1542015596901276</v>
      </c>
      <c r="J82" s="67">
        <v>3.4626831569626497</v>
      </c>
      <c r="K82" s="67">
        <v>6.0206650382112699</v>
      </c>
      <c r="L82" s="67">
        <v>4.454353908049371</v>
      </c>
      <c r="M82" s="67">
        <v>5.1177035369702448</v>
      </c>
    </row>
    <row r="83" spans="2:19" s="68" customFormat="1" ht="15" customHeight="1" x14ac:dyDescent="0.25">
      <c r="B83" s="65" t="s">
        <v>44</v>
      </c>
      <c r="C83" s="65"/>
      <c r="D83" s="65"/>
      <c r="E83" s="65"/>
      <c r="F83" s="69">
        <v>4.5223243673605786</v>
      </c>
      <c r="G83" s="67">
        <v>3.7470545449587638</v>
      </c>
      <c r="H83" s="69">
        <v>4.3530329761861202</v>
      </c>
      <c r="I83" s="95">
        <v>2.4347548288076384</v>
      </c>
      <c r="J83" s="67">
        <v>-29.095880109876159</v>
      </c>
      <c r="K83" s="67">
        <v>3.0317625594234032</v>
      </c>
      <c r="L83" s="67">
        <v>-1.8956115573878414</v>
      </c>
      <c r="M83" s="67">
        <v>0.203422669236729</v>
      </c>
      <c r="P83" s="86"/>
      <c r="Q83" s="86"/>
      <c r="R83" s="86"/>
      <c r="S83" s="86"/>
    </row>
    <row r="84" spans="2:19" s="68" customFormat="1" ht="15" customHeight="1" x14ac:dyDescent="0.25">
      <c r="B84" s="65" t="s">
        <v>45</v>
      </c>
      <c r="C84" s="65"/>
      <c r="D84" s="65"/>
      <c r="E84" s="65"/>
      <c r="F84" s="66">
        <v>0</v>
      </c>
      <c r="G84" s="67">
        <v>0</v>
      </c>
      <c r="H84" s="66">
        <v>0</v>
      </c>
      <c r="I84" s="116"/>
      <c r="J84" s="67">
        <v>-56.454964099548299</v>
      </c>
      <c r="K84" s="67">
        <v>4.1656502770879138</v>
      </c>
      <c r="L84" s="67">
        <v>-3.420613713244657</v>
      </c>
      <c r="M84" s="67">
        <v>0.94229312370308094</v>
      </c>
    </row>
    <row r="85" spans="2:19" s="68" customFormat="1" ht="15" customHeight="1" x14ac:dyDescent="0.25">
      <c r="B85" s="65" t="s">
        <v>46</v>
      </c>
      <c r="C85" s="65"/>
      <c r="D85" s="65"/>
      <c r="E85" s="65"/>
      <c r="F85" s="69">
        <v>0</v>
      </c>
      <c r="G85" s="67">
        <v>0</v>
      </c>
      <c r="H85" s="69">
        <v>0</v>
      </c>
      <c r="I85" s="116"/>
      <c r="J85" s="67">
        <v>-28.214553458109627</v>
      </c>
      <c r="K85" s="67">
        <v>4.6051514632420512</v>
      </c>
      <c r="L85" s="67">
        <v>0.80519813677256102</v>
      </c>
      <c r="M85" s="67">
        <v>3.4542794174736566</v>
      </c>
    </row>
    <row r="86" spans="2:19" ht="15" customHeight="1" x14ac:dyDescent="0.25">
      <c r="B86" s="49" t="s">
        <v>47</v>
      </c>
      <c r="C86" s="49"/>
      <c r="D86" s="49"/>
      <c r="E86" s="49"/>
      <c r="F86" s="31"/>
      <c r="G86" s="33"/>
      <c r="H86" s="87">
        <v>41.549932666025711</v>
      </c>
      <c r="I86" s="89">
        <v>53.186599556449153</v>
      </c>
      <c r="J86" s="33">
        <v>38.918941916554779</v>
      </c>
      <c r="K86" s="33">
        <v>48.203213927013692</v>
      </c>
      <c r="L86" s="33">
        <v>45.222450980607029</v>
      </c>
      <c r="M86" s="33">
        <v>44.852661751254153</v>
      </c>
    </row>
    <row r="87" spans="2:19" ht="15" customHeight="1" x14ac:dyDescent="0.25">
      <c r="B87" s="49" t="s">
        <v>48</v>
      </c>
      <c r="C87" s="49"/>
      <c r="D87" s="49"/>
      <c r="E87" s="49"/>
      <c r="F87" s="30"/>
      <c r="G87" s="33"/>
      <c r="H87" s="30">
        <v>519.62894460000007</v>
      </c>
      <c r="I87" s="89">
        <v>559.05673790000003</v>
      </c>
      <c r="J87" s="33">
        <v>503.21566920000004</v>
      </c>
      <c r="K87" s="33">
        <v>568.62775210000007</v>
      </c>
      <c r="L87" s="33">
        <v>627.39099999999996</v>
      </c>
      <c r="M87" s="33">
        <v>634.80000000000007</v>
      </c>
    </row>
    <row r="88" spans="2:19" s="68" customFormat="1" ht="15" customHeight="1" x14ac:dyDescent="0.25">
      <c r="B88" s="65" t="s">
        <v>49</v>
      </c>
      <c r="C88" s="65"/>
      <c r="D88" s="65"/>
      <c r="E88" s="65"/>
      <c r="F88" s="69"/>
      <c r="G88" s="67"/>
      <c r="H88" s="69">
        <v>0.92599845081539134</v>
      </c>
      <c r="I88" s="95">
        <v>0.60506024429444816</v>
      </c>
      <c r="J88" s="67">
        <v>1.0444232835137943</v>
      </c>
      <c r="K88" s="67">
        <v>0.71526918131433392</v>
      </c>
      <c r="L88" s="67">
        <v>0.8163245524331606</v>
      </c>
      <c r="M88" s="67">
        <v>0.83470888770622687</v>
      </c>
    </row>
    <row r="89" spans="2:19" ht="15" customHeight="1" x14ac:dyDescent="0.25">
      <c r="B89" s="49" t="s">
        <v>100</v>
      </c>
      <c r="C89" s="49"/>
      <c r="D89" s="49"/>
      <c r="E89" s="49"/>
      <c r="F89" s="31">
        <v>30.158820200000079</v>
      </c>
      <c r="G89" s="33">
        <v>15.323870800000179</v>
      </c>
      <c r="H89" s="87">
        <v>20.064570300000213</v>
      </c>
      <c r="I89" s="89">
        <v>-39.828286199999901</v>
      </c>
      <c r="J89" s="33">
        <v>48.615989299999953</v>
      </c>
      <c r="K89" s="89">
        <v>69.914278600000387</v>
      </c>
      <c r="L89" s="33" t="s">
        <v>53</v>
      </c>
      <c r="M89" s="33" t="s">
        <v>53</v>
      </c>
    </row>
    <row r="90" spans="2:19" ht="15" customHeight="1" x14ac:dyDescent="0.25">
      <c r="B90" s="35" t="s">
        <v>50</v>
      </c>
      <c r="C90" s="35"/>
      <c r="D90" s="35"/>
      <c r="E90" s="35"/>
      <c r="F90" s="32">
        <v>0</v>
      </c>
      <c r="G90" s="90">
        <v>0</v>
      </c>
      <c r="H90" s="88">
        <v>0</v>
      </c>
      <c r="I90" s="90">
        <v>0</v>
      </c>
      <c r="J90" s="34">
        <v>1006</v>
      </c>
      <c r="K90" s="34">
        <v>982</v>
      </c>
      <c r="L90" s="34">
        <v>993</v>
      </c>
      <c r="M90" s="34">
        <v>1134</v>
      </c>
    </row>
    <row r="91" spans="2:19" ht="15" customHeight="1" x14ac:dyDescent="0.25">
      <c r="B91" s="22" t="s">
        <v>104</v>
      </c>
      <c r="C91" s="22"/>
      <c r="D91" s="22"/>
      <c r="E91" s="22"/>
      <c r="F91" s="22"/>
      <c r="G91" s="22"/>
      <c r="H91" s="22"/>
      <c r="I91" s="22"/>
      <c r="J91" s="22"/>
      <c r="K91" s="22"/>
      <c r="L91" s="22"/>
      <c r="M91" s="22"/>
    </row>
    <row r="92" spans="2:19" ht="15" customHeight="1" x14ac:dyDescent="0.25">
      <c r="B92" s="22" t="s">
        <v>101</v>
      </c>
      <c r="C92" s="29"/>
      <c r="D92" s="29"/>
      <c r="E92" s="29"/>
      <c r="F92" s="29"/>
      <c r="G92" s="29"/>
      <c r="H92" s="29"/>
      <c r="I92" s="29"/>
      <c r="J92" s="29"/>
      <c r="K92" s="29"/>
      <c r="L92" s="29"/>
      <c r="M92" s="29"/>
    </row>
    <row r="93" spans="2:19" ht="15" customHeight="1" x14ac:dyDescent="0.25">
      <c r="B93" s="22"/>
      <c r="C93" s="29"/>
      <c r="D93" s="29"/>
      <c r="E93" s="29"/>
      <c r="F93" s="29"/>
      <c r="G93" s="29"/>
      <c r="H93" s="29"/>
      <c r="I93" s="29"/>
      <c r="J93" s="29"/>
      <c r="K93" s="29"/>
      <c r="L93" s="29"/>
      <c r="M93" s="29"/>
    </row>
    <row r="94" spans="2:19" ht="16.5" x14ac:dyDescent="0.35">
      <c r="B94" s="10"/>
      <c r="C94" s="10"/>
      <c r="D94" s="10"/>
      <c r="E94" s="10"/>
      <c r="F94" s="10"/>
      <c r="G94" s="10"/>
      <c r="H94" s="10"/>
      <c r="I94" s="10"/>
      <c r="J94" s="10"/>
      <c r="K94" s="10"/>
      <c r="L94" s="10"/>
      <c r="M94" s="10"/>
    </row>
    <row r="95" spans="2:19" x14ac:dyDescent="0.25">
      <c r="B95" s="11"/>
      <c r="C95" s="11"/>
      <c r="D95" s="11"/>
      <c r="E95" s="11"/>
      <c r="F95" s="11"/>
      <c r="G95" s="11"/>
      <c r="H95" s="11"/>
      <c r="I95" s="11"/>
      <c r="J95" s="11"/>
      <c r="K95" s="11"/>
      <c r="L95" s="11"/>
      <c r="M95" s="11"/>
    </row>
    <row r="96" spans="2:19" x14ac:dyDescent="0.25">
      <c r="B96" s="11"/>
      <c r="C96" s="11"/>
      <c r="D96" s="11"/>
      <c r="E96" s="11"/>
      <c r="F96" s="11"/>
      <c r="G96" s="11"/>
      <c r="H96" s="11"/>
      <c r="I96" s="11"/>
      <c r="J96" s="11"/>
      <c r="K96" s="11"/>
      <c r="L96" s="11"/>
      <c r="M96" s="11"/>
    </row>
    <row r="97" spans="2:13" x14ac:dyDescent="0.25">
      <c r="B97" s="11"/>
      <c r="C97" s="11"/>
      <c r="D97" s="11"/>
      <c r="E97" s="11"/>
      <c r="F97" s="11"/>
      <c r="G97" s="11"/>
      <c r="H97" s="11"/>
      <c r="I97" s="11"/>
      <c r="J97" s="11"/>
      <c r="K97" s="11"/>
      <c r="L97" s="11"/>
      <c r="M97" s="11"/>
    </row>
    <row r="98" spans="2:13" x14ac:dyDescent="0.25">
      <c r="B98" s="11"/>
      <c r="C98" s="11"/>
      <c r="D98" s="11"/>
      <c r="E98" s="11"/>
      <c r="F98" s="11"/>
      <c r="G98" s="11"/>
      <c r="H98" s="11"/>
      <c r="I98" s="11"/>
      <c r="J98" s="11"/>
      <c r="K98" s="11"/>
      <c r="L98" s="11"/>
      <c r="M98" s="11"/>
    </row>
    <row r="99" spans="2:13" x14ac:dyDescent="0.25">
      <c r="B99" s="11"/>
      <c r="C99" s="11"/>
      <c r="D99" s="11"/>
      <c r="E99" s="11"/>
      <c r="F99" s="11"/>
      <c r="G99" s="11"/>
      <c r="H99" s="11"/>
      <c r="I99" s="11"/>
      <c r="J99" s="11"/>
      <c r="K99" s="11"/>
      <c r="L99" s="11"/>
      <c r="M99" s="11"/>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row r="112" spans="2:13" x14ac:dyDescent="0.25">
      <c r="B112" s="7"/>
      <c r="C112" s="7"/>
      <c r="D112" s="7"/>
      <c r="E112" s="7"/>
      <c r="F112" s="7"/>
      <c r="G112" s="7"/>
      <c r="H112" s="7"/>
      <c r="I112" s="7"/>
      <c r="J112" s="7"/>
      <c r="K112" s="7"/>
      <c r="L112" s="7"/>
      <c r="M112" s="7"/>
    </row>
  </sheetData>
  <mergeCells count="1">
    <mergeCell ref="B1:M1"/>
  </mergeCells>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1"/>
  <sheetViews>
    <sheetView showZeros="0" zoomScaleNormal="100" workbookViewId="0">
      <selection activeCell="F8" sqref="F8"/>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3" ht="27.75" x14ac:dyDescent="0.4">
      <c r="B1" s="119" t="s">
        <v>107</v>
      </c>
      <c r="C1" s="119"/>
      <c r="D1" s="119"/>
      <c r="E1" s="119"/>
      <c r="F1" s="119"/>
      <c r="G1" s="119"/>
      <c r="H1" s="119"/>
      <c r="I1" s="119"/>
      <c r="J1" s="119"/>
      <c r="K1" s="119"/>
      <c r="L1" s="119"/>
      <c r="M1" s="119"/>
    </row>
    <row r="2" spans="2:13" x14ac:dyDescent="0.25">
      <c r="B2" s="36" t="s">
        <v>0</v>
      </c>
      <c r="C2" s="34"/>
      <c r="D2" s="34"/>
      <c r="E2" s="34"/>
      <c r="F2" s="34"/>
      <c r="G2" s="34"/>
      <c r="H2" s="90"/>
      <c r="I2" s="90"/>
      <c r="J2" s="34"/>
      <c r="K2" s="34"/>
      <c r="L2" s="34"/>
      <c r="M2" s="34"/>
    </row>
    <row r="3" spans="2:13" s="59" customFormat="1" ht="15.75" x14ac:dyDescent="0.25">
      <c r="B3" s="56"/>
      <c r="C3" s="56"/>
      <c r="D3" s="56"/>
      <c r="E3" s="56"/>
      <c r="F3" s="56">
        <v>2018</v>
      </c>
      <c r="G3" s="56">
        <v>2017</v>
      </c>
      <c r="H3" s="56">
        <v>2018</v>
      </c>
      <c r="I3" s="56">
        <v>2017</v>
      </c>
      <c r="J3" s="56">
        <v>2017</v>
      </c>
      <c r="K3" s="56">
        <v>2016</v>
      </c>
      <c r="L3" s="56">
        <v>2015</v>
      </c>
      <c r="M3" s="56">
        <v>2014</v>
      </c>
    </row>
    <row r="4" spans="2:13" s="59" customFormat="1" ht="15.75" x14ac:dyDescent="0.25">
      <c r="B4" s="56"/>
      <c r="C4" s="56"/>
      <c r="D4" s="56"/>
      <c r="E4" s="56"/>
      <c r="F4" s="56" t="s">
        <v>63</v>
      </c>
      <c r="G4" s="56" t="s">
        <v>63</v>
      </c>
      <c r="H4" s="56" t="s">
        <v>116</v>
      </c>
      <c r="I4" s="56" t="s">
        <v>116</v>
      </c>
      <c r="J4" s="56"/>
      <c r="K4" s="56"/>
      <c r="L4" s="56"/>
      <c r="M4" s="56"/>
    </row>
    <row r="5" spans="2:13" s="59" customFormat="1" ht="15.75" x14ac:dyDescent="0.25">
      <c r="B5" s="57" t="s">
        <v>1</v>
      </c>
      <c r="C5" s="58"/>
      <c r="D5" s="58"/>
      <c r="E5" s="58" t="s">
        <v>64</v>
      </c>
      <c r="F5" s="58"/>
      <c r="G5" s="58"/>
      <c r="H5" s="94"/>
      <c r="I5" s="94"/>
      <c r="J5" s="58"/>
      <c r="K5" s="58"/>
      <c r="L5" s="58"/>
      <c r="M5" s="58"/>
    </row>
    <row r="6" spans="2:13" ht="3.75" customHeight="1" x14ac:dyDescent="0.25">
      <c r="B6" s="19"/>
      <c r="C6" s="19"/>
      <c r="D6" s="19"/>
      <c r="E6" s="19"/>
      <c r="F6" s="19"/>
      <c r="G6" s="19"/>
      <c r="H6" s="19"/>
      <c r="I6" s="19"/>
      <c r="J6" s="19"/>
      <c r="K6" s="19"/>
      <c r="L6" s="19"/>
      <c r="M6" s="19"/>
    </row>
    <row r="7" spans="2:13" ht="15" customHeight="1" x14ac:dyDescent="0.25">
      <c r="B7" s="43" t="s">
        <v>2</v>
      </c>
      <c r="C7" s="43"/>
      <c r="D7" s="43"/>
      <c r="E7" s="43"/>
      <c r="F7" s="38">
        <v>87.756</v>
      </c>
      <c r="G7" s="39">
        <v>82.072000000000003</v>
      </c>
      <c r="H7" s="38">
        <v>242.791</v>
      </c>
      <c r="I7" s="92">
        <v>252.87</v>
      </c>
      <c r="J7" s="92">
        <v>345.75299999999999</v>
      </c>
      <c r="K7" s="39">
        <v>321.30200000000002</v>
      </c>
      <c r="L7" s="39">
        <v>317.14299999999997</v>
      </c>
      <c r="M7" s="39">
        <v>315.41199999999998</v>
      </c>
    </row>
    <row r="8" spans="2:13" ht="15" customHeight="1" x14ac:dyDescent="0.25">
      <c r="B8" s="44" t="s">
        <v>3</v>
      </c>
      <c r="C8" s="44"/>
      <c r="D8" s="44"/>
      <c r="E8" s="44"/>
      <c r="F8" s="31">
        <v>-76.853000000000009</v>
      </c>
      <c r="G8" s="33">
        <v>-72.183000000000007</v>
      </c>
      <c r="H8" s="87">
        <v>-231.06200000000001</v>
      </c>
      <c r="I8" s="89">
        <v>-222.69499999999999</v>
      </c>
      <c r="J8" s="33">
        <v>-299.95699999999999</v>
      </c>
      <c r="K8" s="33">
        <v>-275.48500000000001</v>
      </c>
      <c r="L8" s="33">
        <v>-283.84899999999999</v>
      </c>
      <c r="M8" s="33">
        <v>-274.16699999999997</v>
      </c>
    </row>
    <row r="9" spans="2:13" ht="15" customHeight="1" x14ac:dyDescent="0.25">
      <c r="B9" s="44" t="s">
        <v>4</v>
      </c>
      <c r="C9" s="44"/>
      <c r="D9" s="44"/>
      <c r="E9" s="44"/>
      <c r="F9" s="31">
        <v>-9.9999999999999395E-4</v>
      </c>
      <c r="G9" s="33">
        <v>4.2999999999999983E-2</v>
      </c>
      <c r="H9" s="87">
        <v>0.13700000000000001</v>
      </c>
      <c r="I9" s="89">
        <v>0.48699999999999999</v>
      </c>
      <c r="J9" s="33">
        <v>0.23299999999999998</v>
      </c>
      <c r="K9" s="33">
        <v>-0.17599999999999999</v>
      </c>
      <c r="L9" s="33">
        <v>0.752</v>
      </c>
      <c r="M9" s="33">
        <v>6.2869999999999999</v>
      </c>
    </row>
    <row r="10" spans="2:13" ht="15" customHeight="1" x14ac:dyDescent="0.25">
      <c r="B10" s="44" t="s">
        <v>5</v>
      </c>
      <c r="C10" s="44"/>
      <c r="D10" s="44"/>
      <c r="E10" s="44"/>
      <c r="F10" s="31">
        <v>0</v>
      </c>
      <c r="G10" s="33">
        <v>0</v>
      </c>
      <c r="H10" s="87">
        <v>0</v>
      </c>
      <c r="I10" s="89">
        <v>0</v>
      </c>
      <c r="J10" s="33">
        <v>0</v>
      </c>
      <c r="K10" s="33">
        <v>0</v>
      </c>
      <c r="L10" s="33">
        <v>0</v>
      </c>
      <c r="M10" s="33">
        <v>0</v>
      </c>
    </row>
    <row r="11" spans="2:13" ht="15" customHeight="1" x14ac:dyDescent="0.25">
      <c r="B11" s="35" t="s">
        <v>6</v>
      </c>
      <c r="C11" s="35"/>
      <c r="D11" s="35"/>
      <c r="E11" s="35"/>
      <c r="F11" s="32">
        <v>0</v>
      </c>
      <c r="G11" s="34">
        <v>0</v>
      </c>
      <c r="H11" s="88">
        <v>0</v>
      </c>
      <c r="I11" s="90">
        <v>0</v>
      </c>
      <c r="J11" s="34">
        <v>0</v>
      </c>
      <c r="K11" s="34">
        <v>0</v>
      </c>
      <c r="L11" s="34">
        <v>0</v>
      </c>
      <c r="M11" s="34">
        <v>0</v>
      </c>
    </row>
    <row r="12" spans="2:13" ht="15" customHeight="1" x14ac:dyDescent="0.25">
      <c r="B12" s="43" t="s">
        <v>7</v>
      </c>
      <c r="C12" s="43"/>
      <c r="D12" s="43"/>
      <c r="E12" s="43"/>
      <c r="F12" s="40">
        <f t="shared" ref="F12:M12" si="0">SUM(F7:F11)</f>
        <v>10.901999999999992</v>
      </c>
      <c r="G12" s="39">
        <f t="shared" si="0"/>
        <v>9.9319999999999951</v>
      </c>
      <c r="H12" s="40">
        <f t="shared" si="0"/>
        <v>11.865999999999985</v>
      </c>
      <c r="I12" s="92">
        <f t="shared" si="0"/>
        <v>30.66200000000001</v>
      </c>
      <c r="J12" s="39">
        <f t="shared" si="0"/>
        <v>46.028999999999989</v>
      </c>
      <c r="K12" s="39">
        <f t="shared" si="0"/>
        <v>45.641000000000005</v>
      </c>
      <c r="L12" s="39">
        <f t="shared" si="0"/>
        <v>34.045999999999985</v>
      </c>
      <c r="M12" s="39">
        <f t="shared" si="0"/>
        <v>47.532000000000004</v>
      </c>
    </row>
    <row r="13" spans="2:13" ht="15" customHeight="1" x14ac:dyDescent="0.25">
      <c r="B13" s="35" t="s">
        <v>59</v>
      </c>
      <c r="C13" s="35"/>
      <c r="D13" s="35"/>
      <c r="E13" s="35"/>
      <c r="F13" s="32">
        <v>-3.2650000000000001</v>
      </c>
      <c r="G13" s="34">
        <v>-2.0739999999999998</v>
      </c>
      <c r="H13" s="88">
        <v>-8.6609999999999996</v>
      </c>
      <c r="I13" s="90">
        <v>-5.5389999999999997</v>
      </c>
      <c r="J13" s="34">
        <v>-15.766000000000002</v>
      </c>
      <c r="K13" s="34">
        <v>-8.4290000000000003</v>
      </c>
      <c r="L13" s="34">
        <v>-4.6909999999999998</v>
      </c>
      <c r="M13" s="34">
        <v>-3.327</v>
      </c>
    </row>
    <row r="14" spans="2:13" ht="15" customHeight="1" x14ac:dyDescent="0.25">
      <c r="B14" s="43" t="s">
        <v>8</v>
      </c>
      <c r="C14" s="43"/>
      <c r="D14" s="43"/>
      <c r="E14" s="43"/>
      <c r="F14" s="40">
        <f t="shared" ref="F14:M14" si="1">SUM(F12:F13)</f>
        <v>7.6369999999999916</v>
      </c>
      <c r="G14" s="39">
        <f t="shared" si="1"/>
        <v>7.8579999999999952</v>
      </c>
      <c r="H14" s="40">
        <f t="shared" si="1"/>
        <v>3.2049999999999859</v>
      </c>
      <c r="I14" s="92">
        <f t="shared" si="1"/>
        <v>25.123000000000012</v>
      </c>
      <c r="J14" s="39">
        <f t="shared" si="1"/>
        <v>30.262999999999987</v>
      </c>
      <c r="K14" s="39">
        <f t="shared" si="1"/>
        <v>37.212000000000003</v>
      </c>
      <c r="L14" s="39">
        <f t="shared" si="1"/>
        <v>29.354999999999986</v>
      </c>
      <c r="M14" s="39">
        <f t="shared" si="1"/>
        <v>44.205000000000005</v>
      </c>
    </row>
    <row r="15" spans="2:13" ht="15" customHeight="1" x14ac:dyDescent="0.25">
      <c r="B15" s="44" t="s">
        <v>9</v>
      </c>
      <c r="C15" s="44"/>
      <c r="D15" s="44"/>
      <c r="E15" s="44"/>
      <c r="F15" s="31">
        <v>0</v>
      </c>
      <c r="G15" s="33">
        <v>0</v>
      </c>
      <c r="H15" s="87">
        <v>0</v>
      </c>
      <c r="I15" s="89">
        <v>0</v>
      </c>
      <c r="J15" s="33">
        <v>0</v>
      </c>
      <c r="K15" s="33">
        <v>0</v>
      </c>
      <c r="L15" s="33">
        <v>0</v>
      </c>
      <c r="M15" s="33">
        <v>0</v>
      </c>
    </row>
    <row r="16" spans="2:13" ht="15" customHeight="1" x14ac:dyDescent="0.25">
      <c r="B16" s="35" t="s">
        <v>10</v>
      </c>
      <c r="C16" s="35"/>
      <c r="D16" s="35"/>
      <c r="E16" s="35"/>
      <c r="F16" s="32">
        <v>0</v>
      </c>
      <c r="G16" s="34">
        <v>0</v>
      </c>
      <c r="H16" s="88">
        <v>0</v>
      </c>
      <c r="I16" s="90">
        <v>0</v>
      </c>
      <c r="J16" s="34">
        <v>0</v>
      </c>
      <c r="K16" s="34">
        <v>0</v>
      </c>
      <c r="L16" s="34">
        <v>0</v>
      </c>
      <c r="M16" s="34">
        <v>0</v>
      </c>
    </row>
    <row r="17" spans="2:13" ht="15" customHeight="1" x14ac:dyDescent="0.25">
      <c r="B17" s="43" t="s">
        <v>11</v>
      </c>
      <c r="C17" s="43"/>
      <c r="D17" s="43"/>
      <c r="E17" s="43"/>
      <c r="F17" s="40">
        <f t="shared" ref="F17:M17" si="2">SUM(F14:F16)</f>
        <v>7.6369999999999916</v>
      </c>
      <c r="G17" s="39">
        <f t="shared" si="2"/>
        <v>7.8579999999999952</v>
      </c>
      <c r="H17" s="40">
        <f t="shared" si="2"/>
        <v>3.2049999999999859</v>
      </c>
      <c r="I17" s="92">
        <f t="shared" si="2"/>
        <v>25.123000000000012</v>
      </c>
      <c r="J17" s="39">
        <f t="shared" si="2"/>
        <v>30.262999999999987</v>
      </c>
      <c r="K17" s="39">
        <f t="shared" si="2"/>
        <v>37.212000000000003</v>
      </c>
      <c r="L17" s="39">
        <f t="shared" si="2"/>
        <v>29.354999999999986</v>
      </c>
      <c r="M17" s="39">
        <f t="shared" si="2"/>
        <v>44.205000000000005</v>
      </c>
    </row>
    <row r="18" spans="2:13" ht="15" customHeight="1" x14ac:dyDescent="0.25">
      <c r="B18" s="44" t="s">
        <v>12</v>
      </c>
      <c r="C18" s="44"/>
      <c r="D18" s="44"/>
      <c r="E18" s="44"/>
      <c r="F18" s="31">
        <v>3.0000000000000001E-3</v>
      </c>
      <c r="G18" s="33">
        <v>0</v>
      </c>
      <c r="H18" s="87">
        <v>8.0000000000000002E-3</v>
      </c>
      <c r="I18" s="89">
        <v>1.4890000000000001</v>
      </c>
      <c r="J18" s="33">
        <v>1.5349999999999999</v>
      </c>
      <c r="K18" s="33">
        <v>2.444</v>
      </c>
      <c r="L18" s="33">
        <v>2.8000000000000001E-2</v>
      </c>
      <c r="M18" s="33">
        <v>0.20800000000000002</v>
      </c>
    </row>
    <row r="19" spans="2:13" ht="15" customHeight="1" x14ac:dyDescent="0.25">
      <c r="B19" s="35" t="s">
        <v>13</v>
      </c>
      <c r="C19" s="35"/>
      <c r="D19" s="35"/>
      <c r="E19" s="35"/>
      <c r="F19" s="32">
        <v>-0.57999999999999985</v>
      </c>
      <c r="G19" s="34">
        <v>-1.1339999999999999</v>
      </c>
      <c r="H19" s="88">
        <v>-2.9259999999999997</v>
      </c>
      <c r="I19" s="90">
        <v>-3.121</v>
      </c>
      <c r="J19" s="34">
        <v>-4.734</v>
      </c>
      <c r="K19" s="34">
        <v>-8.2390000000000008</v>
      </c>
      <c r="L19" s="34">
        <v>-8.0239999999999991</v>
      </c>
      <c r="M19" s="34">
        <v>-10.965999999999999</v>
      </c>
    </row>
    <row r="20" spans="2:13" ht="15" customHeight="1" x14ac:dyDescent="0.25">
      <c r="B20" s="43" t="s">
        <v>14</v>
      </c>
      <c r="C20" s="43"/>
      <c r="D20" s="43"/>
      <c r="E20" s="43"/>
      <c r="F20" s="40">
        <f t="shared" ref="F20:M20" si="3">SUM(F17:F19)</f>
        <v>7.0599999999999916</v>
      </c>
      <c r="G20" s="39">
        <f t="shared" si="3"/>
        <v>6.7239999999999949</v>
      </c>
      <c r="H20" s="40">
        <f t="shared" si="3"/>
        <v>0.28699999999998616</v>
      </c>
      <c r="I20" s="92">
        <f t="shared" si="3"/>
        <v>23.491000000000014</v>
      </c>
      <c r="J20" s="39">
        <f t="shared" si="3"/>
        <v>27.063999999999986</v>
      </c>
      <c r="K20" s="39">
        <f t="shared" si="3"/>
        <v>31.417000000000005</v>
      </c>
      <c r="L20" s="39">
        <f t="shared" si="3"/>
        <v>21.358999999999988</v>
      </c>
      <c r="M20" s="39">
        <f t="shared" si="3"/>
        <v>33.447000000000003</v>
      </c>
    </row>
    <row r="21" spans="2:13" ht="15" customHeight="1" x14ac:dyDescent="0.25">
      <c r="B21" s="44" t="s">
        <v>15</v>
      </c>
      <c r="C21" s="44"/>
      <c r="D21" s="44"/>
      <c r="E21" s="44"/>
      <c r="F21" s="31">
        <v>-1.6850000000000001</v>
      </c>
      <c r="G21" s="33">
        <v>-1.5170000000000006</v>
      </c>
      <c r="H21" s="87">
        <v>0.16199999999999998</v>
      </c>
      <c r="I21" s="89">
        <v>-4.9940000000000007</v>
      </c>
      <c r="J21" s="33">
        <v>-5.6340000000000003</v>
      </c>
      <c r="K21" s="33">
        <v>-7.0350000000000001</v>
      </c>
      <c r="L21" s="33">
        <v>-7.3819999999999997</v>
      </c>
      <c r="M21" s="33">
        <v>-8.3879999999999999</v>
      </c>
    </row>
    <row r="22" spans="2:13" ht="15" customHeight="1" x14ac:dyDescent="0.25">
      <c r="B22" s="35" t="s">
        <v>16</v>
      </c>
      <c r="C22" s="35"/>
      <c r="D22" s="35"/>
      <c r="E22" s="35"/>
      <c r="F22" s="32">
        <v>0</v>
      </c>
      <c r="G22" s="34">
        <v>0</v>
      </c>
      <c r="H22" s="88">
        <v>0</v>
      </c>
      <c r="I22" s="90">
        <v>0</v>
      </c>
      <c r="J22" s="34">
        <v>0</v>
      </c>
      <c r="K22" s="34">
        <v>0</v>
      </c>
      <c r="L22" s="34">
        <v>0</v>
      </c>
      <c r="M22" s="34">
        <v>0</v>
      </c>
    </row>
    <row r="23" spans="2:13" ht="15" customHeight="1" x14ac:dyDescent="0.25">
      <c r="B23" s="43" t="s">
        <v>73</v>
      </c>
      <c r="C23" s="43"/>
      <c r="D23" s="43"/>
      <c r="E23" s="43"/>
      <c r="F23" s="40">
        <f t="shared" ref="F23:M23" si="4">SUM(F20:F22)</f>
        <v>5.3749999999999911</v>
      </c>
      <c r="G23" s="39">
        <f t="shared" si="4"/>
        <v>5.2069999999999945</v>
      </c>
      <c r="H23" s="40">
        <f t="shared" si="4"/>
        <v>0.44899999999998613</v>
      </c>
      <c r="I23" s="92">
        <f t="shared" si="4"/>
        <v>18.497000000000014</v>
      </c>
      <c r="J23" s="39">
        <f t="shared" si="4"/>
        <v>21.429999999999986</v>
      </c>
      <c r="K23" s="39">
        <f t="shared" si="4"/>
        <v>24.382000000000005</v>
      </c>
      <c r="L23" s="39">
        <f t="shared" si="4"/>
        <v>13.976999999999988</v>
      </c>
      <c r="M23" s="39">
        <f t="shared" si="4"/>
        <v>25.059000000000005</v>
      </c>
    </row>
    <row r="24" spans="2:13" ht="15" customHeight="1" x14ac:dyDescent="0.25">
      <c r="B24" s="44" t="s">
        <v>83</v>
      </c>
      <c r="C24" s="44"/>
      <c r="D24" s="44"/>
      <c r="E24" s="44"/>
      <c r="F24" s="31">
        <v>5.3640000000000025</v>
      </c>
      <c r="G24" s="33">
        <v>5.2070000000000043</v>
      </c>
      <c r="H24" s="87">
        <v>0.57700000000000351</v>
      </c>
      <c r="I24" s="89">
        <v>18.496999999999989</v>
      </c>
      <c r="J24" s="33">
        <v>21.429999999999978</v>
      </c>
      <c r="K24" s="33">
        <v>24.381999999999998</v>
      </c>
      <c r="L24" s="33">
        <v>13.977000000000025</v>
      </c>
      <c r="M24" s="33">
        <v>25.058999999999994</v>
      </c>
    </row>
    <row r="25" spans="2:13" ht="15" customHeight="1" x14ac:dyDescent="0.25">
      <c r="B25" s="44" t="s">
        <v>78</v>
      </c>
      <c r="C25" s="44"/>
      <c r="D25" s="44"/>
      <c r="E25" s="44"/>
      <c r="F25" s="31">
        <v>1.100000000000001E-2</v>
      </c>
      <c r="G25" s="33">
        <v>0</v>
      </c>
      <c r="H25" s="87">
        <v>-0.128</v>
      </c>
      <c r="I25" s="89">
        <v>0</v>
      </c>
      <c r="J25" s="33">
        <v>0</v>
      </c>
      <c r="K25" s="33">
        <v>0</v>
      </c>
      <c r="L25" s="33">
        <v>0</v>
      </c>
      <c r="M25" s="33">
        <v>0</v>
      </c>
    </row>
    <row r="26" spans="2:13" ht="15" customHeight="1" x14ac:dyDescent="0.25">
      <c r="B26" s="35"/>
      <c r="C26" s="35"/>
      <c r="D26" s="35"/>
      <c r="E26" s="35"/>
      <c r="F26" s="32"/>
      <c r="G26" s="34"/>
      <c r="H26" s="88"/>
      <c r="I26" s="90"/>
      <c r="J26" s="34"/>
      <c r="K26" s="34"/>
      <c r="L26" s="34"/>
      <c r="M26" s="34"/>
    </row>
    <row r="27" spans="2:13" ht="15" customHeight="1" x14ac:dyDescent="0.25">
      <c r="B27" s="44" t="s">
        <v>60</v>
      </c>
      <c r="C27" s="44"/>
      <c r="D27" s="44"/>
      <c r="E27" s="44"/>
      <c r="F27" s="31">
        <v>-3.46</v>
      </c>
      <c r="G27" s="33">
        <v>-0.57000000000000006</v>
      </c>
      <c r="H27" s="87">
        <v>-3.46</v>
      </c>
      <c r="I27" s="89">
        <v>-1.597</v>
      </c>
      <c r="J27" s="33">
        <v>-12.013999999999999</v>
      </c>
      <c r="K27" s="33">
        <v>-10.449</v>
      </c>
      <c r="L27" s="33">
        <v>-8.2579999999999991</v>
      </c>
      <c r="M27" s="33">
        <v>-6.2249999999999996</v>
      </c>
    </row>
    <row r="28" spans="2:13" ht="15" customHeight="1" x14ac:dyDescent="0.25">
      <c r="B28" s="43" t="s">
        <v>106</v>
      </c>
      <c r="C28" s="43"/>
      <c r="D28" s="43"/>
      <c r="E28" s="43"/>
      <c r="F28" s="40">
        <f t="shared" ref="F28:M28" si="5">F14-F27</f>
        <v>11.096999999999991</v>
      </c>
      <c r="G28" s="39">
        <f t="shared" si="5"/>
        <v>8.4279999999999955</v>
      </c>
      <c r="H28" s="40">
        <f t="shared" si="5"/>
        <v>6.6649999999999858</v>
      </c>
      <c r="I28" s="92">
        <f t="shared" si="5"/>
        <v>26.720000000000013</v>
      </c>
      <c r="J28" s="39">
        <f t="shared" si="5"/>
        <v>42.276999999999987</v>
      </c>
      <c r="K28" s="39">
        <f t="shared" si="5"/>
        <v>47.661000000000001</v>
      </c>
      <c r="L28" s="39">
        <f t="shared" si="5"/>
        <v>37.612999999999985</v>
      </c>
      <c r="M28" s="39">
        <f t="shared" si="5"/>
        <v>50.430000000000007</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3" ht="3" customHeight="1" x14ac:dyDescent="0.25">
      <c r="B33" s="20"/>
      <c r="C33" s="19"/>
      <c r="D33" s="19"/>
      <c r="E33" s="19"/>
      <c r="F33" s="23"/>
      <c r="G33" s="23"/>
      <c r="H33" s="23"/>
      <c r="I33" s="23"/>
      <c r="J33" s="23"/>
      <c r="K33" s="23"/>
      <c r="L33" s="23"/>
      <c r="M33" s="23"/>
    </row>
    <row r="34" spans="2:13" s="6" customFormat="1" ht="15" customHeight="1" x14ac:dyDescent="0.25">
      <c r="B34" s="44" t="s">
        <v>17</v>
      </c>
      <c r="C34" s="44"/>
      <c r="D34" s="44"/>
      <c r="E34" s="44"/>
      <c r="F34" s="30"/>
      <c r="G34" s="96"/>
      <c r="H34" s="30">
        <v>515.25400000000002</v>
      </c>
      <c r="I34" s="96">
        <v>510.69299999999998</v>
      </c>
      <c r="J34" s="33">
        <v>510.69299999999998</v>
      </c>
      <c r="K34" s="33">
        <v>510.69299999999998</v>
      </c>
      <c r="L34" s="33">
        <v>510.69299999999998</v>
      </c>
      <c r="M34" s="33">
        <v>510.69299999999998</v>
      </c>
    </row>
    <row r="35" spans="2:13" ht="15" customHeight="1" x14ac:dyDescent="0.25">
      <c r="B35" s="44" t="s">
        <v>18</v>
      </c>
      <c r="C35" s="44"/>
      <c r="D35" s="44"/>
      <c r="E35" s="44"/>
      <c r="F35" s="31"/>
      <c r="G35" s="96"/>
      <c r="H35" s="87">
        <v>29.78</v>
      </c>
      <c r="I35" s="96">
        <v>38.67</v>
      </c>
      <c r="J35" s="33">
        <v>34.409999999999997</v>
      </c>
      <c r="K35" s="33">
        <v>20.765000000000001</v>
      </c>
      <c r="L35" s="33">
        <v>15.205</v>
      </c>
      <c r="M35" s="33">
        <v>9.673</v>
      </c>
    </row>
    <row r="36" spans="2:13" ht="15" customHeight="1" x14ac:dyDescent="0.25">
      <c r="B36" s="44" t="s">
        <v>77</v>
      </c>
      <c r="C36" s="44"/>
      <c r="D36" s="44"/>
      <c r="E36" s="44"/>
      <c r="F36" s="31"/>
      <c r="G36" s="96"/>
      <c r="H36" s="87">
        <v>9.4879999999999995</v>
      </c>
      <c r="I36" s="96">
        <v>8.7799999999999994</v>
      </c>
      <c r="J36" s="33">
        <v>9.6989999999999998</v>
      </c>
      <c r="K36" s="33">
        <v>7.0550000000000006</v>
      </c>
      <c r="L36" s="33">
        <v>5.3069999999999995</v>
      </c>
      <c r="M36" s="33">
        <v>6.4779999999999998</v>
      </c>
    </row>
    <row r="37" spans="2:13" ht="15" customHeight="1" x14ac:dyDescent="0.25">
      <c r="B37" s="44" t="s">
        <v>19</v>
      </c>
      <c r="C37" s="44"/>
      <c r="D37" s="44"/>
      <c r="E37" s="44"/>
      <c r="F37" s="30"/>
      <c r="G37" s="96"/>
      <c r="H37" s="30">
        <v>0</v>
      </c>
      <c r="I37" s="96">
        <v>0</v>
      </c>
      <c r="J37" s="33">
        <v>0</v>
      </c>
      <c r="K37" s="33">
        <v>0</v>
      </c>
      <c r="L37" s="33">
        <v>0</v>
      </c>
      <c r="M37" s="33">
        <v>0</v>
      </c>
    </row>
    <row r="38" spans="2:13" ht="15" customHeight="1" x14ac:dyDescent="0.25">
      <c r="B38" s="35" t="s">
        <v>20</v>
      </c>
      <c r="C38" s="35"/>
      <c r="D38" s="35"/>
      <c r="E38" s="35"/>
      <c r="F38" s="32"/>
      <c r="G38" s="79"/>
      <c r="H38" s="88">
        <v>6.367</v>
      </c>
      <c r="I38" s="79">
        <v>5.9880000000000004</v>
      </c>
      <c r="J38" s="34">
        <v>5.87</v>
      </c>
      <c r="K38" s="34">
        <v>6.181</v>
      </c>
      <c r="L38" s="34">
        <v>5.6040000000000001</v>
      </c>
      <c r="M38" s="34">
        <v>6.1669999999999998</v>
      </c>
    </row>
    <row r="39" spans="2:13" ht="15" customHeight="1" x14ac:dyDescent="0.25">
      <c r="B39" s="43" t="s">
        <v>21</v>
      </c>
      <c r="C39" s="43"/>
      <c r="D39" s="43"/>
      <c r="E39" s="43"/>
      <c r="F39" s="40"/>
      <c r="G39" s="97"/>
      <c r="H39" s="40">
        <f t="shared" ref="H39:M39" si="7">SUM(H34:H38)</f>
        <v>560.8889999999999</v>
      </c>
      <c r="I39" s="97">
        <f t="shared" si="7"/>
        <v>564.13099999999997</v>
      </c>
      <c r="J39" s="39">
        <f t="shared" si="7"/>
        <v>560.67199999999991</v>
      </c>
      <c r="K39" s="39">
        <f t="shared" si="7"/>
        <v>544.69399999999996</v>
      </c>
      <c r="L39" s="39">
        <f t="shared" si="7"/>
        <v>536.80900000000008</v>
      </c>
      <c r="M39" s="39">
        <f t="shared" si="7"/>
        <v>533.01099999999997</v>
      </c>
    </row>
    <row r="40" spans="2:13" ht="15" customHeight="1" x14ac:dyDescent="0.25">
      <c r="B40" s="44" t="s">
        <v>22</v>
      </c>
      <c r="C40" s="44"/>
      <c r="D40" s="44"/>
      <c r="E40" s="44"/>
      <c r="F40" s="30"/>
      <c r="G40" s="96"/>
      <c r="H40" s="30">
        <v>2</v>
      </c>
      <c r="I40" s="96">
        <v>5.4980000000000002</v>
      </c>
      <c r="J40" s="33">
        <v>4.7069999999999999</v>
      </c>
      <c r="K40" s="33">
        <v>5.7240000000000002</v>
      </c>
      <c r="L40" s="33">
        <v>6.4719999999999995</v>
      </c>
      <c r="M40" s="33">
        <v>4.8839999999999995</v>
      </c>
    </row>
    <row r="41" spans="2:13" ht="15" customHeight="1" x14ac:dyDescent="0.25">
      <c r="B41" s="44" t="s">
        <v>23</v>
      </c>
      <c r="C41" s="44"/>
      <c r="D41" s="44"/>
      <c r="E41" s="44"/>
      <c r="F41" s="31"/>
      <c r="G41" s="96"/>
      <c r="H41" s="87">
        <v>0</v>
      </c>
      <c r="I41" s="96">
        <v>0</v>
      </c>
      <c r="J41" s="33">
        <v>0</v>
      </c>
      <c r="K41" s="33">
        <v>0</v>
      </c>
      <c r="L41" s="33">
        <v>0</v>
      </c>
      <c r="M41" s="33">
        <v>0</v>
      </c>
    </row>
    <row r="42" spans="2:13" ht="15" customHeight="1" x14ac:dyDescent="0.25">
      <c r="B42" s="44" t="s">
        <v>24</v>
      </c>
      <c r="C42" s="44"/>
      <c r="D42" s="44"/>
      <c r="E42" s="44"/>
      <c r="F42" s="31"/>
      <c r="G42" s="96"/>
      <c r="H42" s="87">
        <v>76.213999999999999</v>
      </c>
      <c r="I42" s="96">
        <v>63.972999999999999</v>
      </c>
      <c r="J42" s="33">
        <v>55.431000000000004</v>
      </c>
      <c r="K42" s="33">
        <v>57.615000000000002</v>
      </c>
      <c r="L42" s="33">
        <v>79.867999999999995</v>
      </c>
      <c r="M42" s="33">
        <v>67.323000000000008</v>
      </c>
    </row>
    <row r="43" spans="2:13" ht="15" customHeight="1" x14ac:dyDescent="0.25">
      <c r="B43" s="44" t="s">
        <v>25</v>
      </c>
      <c r="C43" s="44"/>
      <c r="D43" s="44"/>
      <c r="E43" s="44"/>
      <c r="F43" s="30"/>
      <c r="G43" s="96"/>
      <c r="H43" s="30">
        <v>30.597000000000001</v>
      </c>
      <c r="I43" s="96">
        <v>7.2629999999999999</v>
      </c>
      <c r="J43" s="33">
        <v>7.2320000000000002</v>
      </c>
      <c r="K43" s="33">
        <v>11.595000000000001</v>
      </c>
      <c r="L43" s="33">
        <v>5.1310000000000002</v>
      </c>
      <c r="M43" s="33">
        <v>8.8030000000000008</v>
      </c>
    </row>
    <row r="44" spans="2:13" ht="15" customHeight="1" x14ac:dyDescent="0.25">
      <c r="B44" s="35" t="s">
        <v>26</v>
      </c>
      <c r="C44" s="35"/>
      <c r="D44" s="35"/>
      <c r="E44" s="35"/>
      <c r="F44" s="32"/>
      <c r="G44" s="79"/>
      <c r="H44" s="88">
        <v>0</v>
      </c>
      <c r="I44" s="79">
        <v>0</v>
      </c>
      <c r="J44" s="34">
        <v>0</v>
      </c>
      <c r="K44" s="34">
        <v>0</v>
      </c>
      <c r="L44" s="34">
        <v>0</v>
      </c>
      <c r="M44" s="34">
        <v>0</v>
      </c>
    </row>
    <row r="45" spans="2:13" ht="15" customHeight="1" x14ac:dyDescent="0.25">
      <c r="B45" s="36" t="s">
        <v>27</v>
      </c>
      <c r="C45" s="36"/>
      <c r="D45" s="36"/>
      <c r="E45" s="36"/>
      <c r="F45" s="41"/>
      <c r="G45" s="98"/>
      <c r="H45" s="93">
        <f t="shared" ref="H45:M45" si="8">SUM(H40:H44)</f>
        <v>108.81100000000001</v>
      </c>
      <c r="I45" s="98">
        <f t="shared" si="8"/>
        <v>76.734000000000009</v>
      </c>
      <c r="J45" s="37">
        <f t="shared" si="8"/>
        <v>67.37</v>
      </c>
      <c r="K45" s="37">
        <f t="shared" si="8"/>
        <v>74.933999999999997</v>
      </c>
      <c r="L45" s="37">
        <f t="shared" si="8"/>
        <v>91.470999999999989</v>
      </c>
      <c r="M45" s="37">
        <f t="shared" si="8"/>
        <v>81.010000000000005</v>
      </c>
    </row>
    <row r="46" spans="2:13" ht="15" customHeight="1" x14ac:dyDescent="0.25">
      <c r="B46" s="43" t="s">
        <v>71</v>
      </c>
      <c r="C46" s="43"/>
      <c r="D46" s="43"/>
      <c r="E46" s="43"/>
      <c r="F46" s="38"/>
      <c r="G46" s="97"/>
      <c r="H46" s="38">
        <f t="shared" ref="H46:M46" si="9">H39+H45</f>
        <v>669.69999999999993</v>
      </c>
      <c r="I46" s="97">
        <f t="shared" si="9"/>
        <v>640.86500000000001</v>
      </c>
      <c r="J46" s="39">
        <f t="shared" si="9"/>
        <v>628.04199999999992</v>
      </c>
      <c r="K46" s="39">
        <f t="shared" si="9"/>
        <v>619.62799999999993</v>
      </c>
      <c r="L46" s="39">
        <f t="shared" si="9"/>
        <v>628.28000000000009</v>
      </c>
      <c r="M46" s="39">
        <f t="shared" si="9"/>
        <v>614.02099999999996</v>
      </c>
    </row>
    <row r="47" spans="2:13" ht="15" customHeight="1" x14ac:dyDescent="0.25">
      <c r="B47" s="44" t="s">
        <v>84</v>
      </c>
      <c r="C47" s="44"/>
      <c r="D47" s="44"/>
      <c r="E47" s="44"/>
      <c r="F47" s="31"/>
      <c r="G47" s="96"/>
      <c r="H47" s="87">
        <v>477.07600000000002</v>
      </c>
      <c r="I47" s="96">
        <v>372.94599999999991</v>
      </c>
      <c r="J47" s="33">
        <v>375.98199999999997</v>
      </c>
      <c r="K47" s="33">
        <v>356.19699999999995</v>
      </c>
      <c r="L47" s="33">
        <v>316.24700000000001</v>
      </c>
      <c r="M47" s="33">
        <v>302.50900000000001</v>
      </c>
    </row>
    <row r="48" spans="2:13" ht="15" customHeight="1" x14ac:dyDescent="0.25">
      <c r="B48" s="44" t="s">
        <v>79</v>
      </c>
      <c r="C48" s="44"/>
      <c r="D48" s="44"/>
      <c r="E48" s="44"/>
      <c r="F48" s="31"/>
      <c r="G48" s="96"/>
      <c r="H48" s="87">
        <v>0.24399999999999999</v>
      </c>
      <c r="I48" s="96">
        <v>0</v>
      </c>
      <c r="J48" s="33">
        <v>0</v>
      </c>
      <c r="K48" s="33">
        <v>0</v>
      </c>
      <c r="L48" s="33">
        <v>0</v>
      </c>
      <c r="M48" s="33">
        <v>0</v>
      </c>
    </row>
    <row r="49" spans="2:13" ht="15" customHeight="1" x14ac:dyDescent="0.25">
      <c r="B49" s="44" t="s">
        <v>28</v>
      </c>
      <c r="C49" s="44"/>
      <c r="D49" s="44"/>
      <c r="E49" s="44"/>
      <c r="F49" s="30"/>
      <c r="G49" s="96"/>
      <c r="H49" s="30">
        <v>0</v>
      </c>
      <c r="I49" s="96">
        <v>0</v>
      </c>
      <c r="J49" s="33">
        <v>0</v>
      </c>
      <c r="K49" s="33">
        <v>0</v>
      </c>
      <c r="L49" s="33">
        <v>0</v>
      </c>
      <c r="M49" s="33">
        <v>0</v>
      </c>
    </row>
    <row r="50" spans="2:13" ht="15" customHeight="1" x14ac:dyDescent="0.25">
      <c r="B50" s="44" t="s">
        <v>29</v>
      </c>
      <c r="C50" s="44"/>
      <c r="D50" s="44"/>
      <c r="E50" s="44"/>
      <c r="F50" s="31"/>
      <c r="G50" s="96"/>
      <c r="H50" s="87">
        <v>8.5809999999999995</v>
      </c>
      <c r="I50" s="96">
        <v>8.5229999999999997</v>
      </c>
      <c r="J50" s="33">
        <v>9.0670000000000002</v>
      </c>
      <c r="K50" s="33">
        <v>9.11</v>
      </c>
      <c r="L50" s="33">
        <v>8.2289999999999992</v>
      </c>
      <c r="M50" s="33">
        <v>7.3879999999999999</v>
      </c>
    </row>
    <row r="51" spans="2:13" ht="15" customHeight="1" x14ac:dyDescent="0.25">
      <c r="B51" s="44" t="s">
        <v>30</v>
      </c>
      <c r="C51" s="44"/>
      <c r="D51" s="44"/>
      <c r="E51" s="44"/>
      <c r="F51" s="31"/>
      <c r="G51" s="96"/>
      <c r="H51" s="87">
        <v>79.006</v>
      </c>
      <c r="I51" s="96">
        <v>153.94800000000001</v>
      </c>
      <c r="J51" s="33">
        <v>148.16999999999999</v>
      </c>
      <c r="K51" s="33">
        <v>154.67100000000002</v>
      </c>
      <c r="L51" s="33">
        <v>164.25900000000001</v>
      </c>
      <c r="M51" s="33">
        <v>185.04300000000001</v>
      </c>
    </row>
    <row r="52" spans="2:13" ht="15" customHeight="1" x14ac:dyDescent="0.25">
      <c r="B52" s="44" t="s">
        <v>31</v>
      </c>
      <c r="C52" s="44"/>
      <c r="D52" s="44"/>
      <c r="E52" s="44"/>
      <c r="F52" s="30"/>
      <c r="G52" s="96"/>
      <c r="H52" s="30">
        <v>104.79299999999999</v>
      </c>
      <c r="I52" s="96">
        <v>105.44800000000001</v>
      </c>
      <c r="J52" s="33">
        <v>94.823000000000008</v>
      </c>
      <c r="K52" s="33">
        <v>99.65</v>
      </c>
      <c r="L52" s="33">
        <v>139.54499999999999</v>
      </c>
      <c r="M52" s="33">
        <v>119.081</v>
      </c>
    </row>
    <row r="53" spans="2:13" ht="15" customHeight="1" x14ac:dyDescent="0.25">
      <c r="B53" s="35" t="s">
        <v>82</v>
      </c>
      <c r="C53" s="35"/>
      <c r="D53" s="35"/>
      <c r="E53" s="35"/>
      <c r="F53" s="32"/>
      <c r="G53" s="79"/>
      <c r="H53" s="88">
        <v>0</v>
      </c>
      <c r="I53" s="79">
        <v>0</v>
      </c>
      <c r="J53" s="34">
        <v>0</v>
      </c>
      <c r="K53" s="34">
        <v>0</v>
      </c>
      <c r="L53" s="34">
        <v>0</v>
      </c>
      <c r="M53" s="34">
        <v>0</v>
      </c>
    </row>
    <row r="54" spans="2:13" ht="15" customHeight="1" x14ac:dyDescent="0.25">
      <c r="B54" s="43" t="s">
        <v>72</v>
      </c>
      <c r="C54" s="43"/>
      <c r="D54" s="43"/>
      <c r="E54" s="43"/>
      <c r="F54" s="40"/>
      <c r="G54" s="97"/>
      <c r="H54" s="40">
        <f t="shared" ref="H54:M54" si="10">SUM(H47:H53)</f>
        <v>669.7</v>
      </c>
      <c r="I54" s="97">
        <f t="shared" si="10"/>
        <v>640.8649999999999</v>
      </c>
      <c r="J54" s="39">
        <f t="shared" si="10"/>
        <v>628.04199999999992</v>
      </c>
      <c r="K54" s="39">
        <f t="shared" si="10"/>
        <v>619.62799999999993</v>
      </c>
      <c r="L54" s="39">
        <f t="shared" si="10"/>
        <v>628.28</v>
      </c>
      <c r="M54" s="39">
        <f t="shared" si="10"/>
        <v>614.02099999999996</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11">F$3</f>
        <v>2018</v>
      </c>
      <c r="G56" s="56">
        <f t="shared" si="11"/>
        <v>2017</v>
      </c>
      <c r="H56" s="56">
        <f t="shared" si="11"/>
        <v>2018</v>
      </c>
      <c r="I56" s="56">
        <f t="shared" si="11"/>
        <v>2017</v>
      </c>
      <c r="J56" s="56">
        <f t="shared" si="11"/>
        <v>2017</v>
      </c>
      <c r="K56" s="56">
        <f t="shared" si="11"/>
        <v>2016</v>
      </c>
      <c r="L56" s="56">
        <f t="shared" si="11"/>
        <v>2015</v>
      </c>
      <c r="M56" s="56">
        <f t="shared" si="11"/>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52</v>
      </c>
      <c r="G58" s="94" t="s">
        <v>52</v>
      </c>
      <c r="H58" s="94" t="s">
        <v>52</v>
      </c>
      <c r="I58" s="94" t="s">
        <v>52</v>
      </c>
      <c r="J58" s="94" t="s">
        <v>52</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7.6660000000000021</v>
      </c>
      <c r="G60" s="96">
        <v>6.9140000000000068</v>
      </c>
      <c r="H60" s="87">
        <v>1.8810000000000018</v>
      </c>
      <c r="I60" s="96">
        <v>21.844999999999974</v>
      </c>
      <c r="J60" s="33">
        <v>35.5609999999999</v>
      </c>
      <c r="K60" s="33">
        <v>36.054000000000002</v>
      </c>
      <c r="L60" s="33">
        <v>15.868</v>
      </c>
      <c r="M60" s="33">
        <v>29.297000000000001</v>
      </c>
    </row>
    <row r="61" spans="2:13" ht="15" customHeight="1" x14ac:dyDescent="0.25">
      <c r="B61" s="35" t="s">
        <v>33</v>
      </c>
      <c r="C61" s="35"/>
      <c r="D61" s="35"/>
      <c r="E61" s="35"/>
      <c r="F61" s="32">
        <v>-0.68699999999999906</v>
      </c>
      <c r="G61" s="79">
        <v>3.213000000000001</v>
      </c>
      <c r="H61" s="88">
        <v>1.0390000000000001</v>
      </c>
      <c r="I61" s="79">
        <v>5.742</v>
      </c>
      <c r="J61" s="34">
        <v>4.4859999999999998</v>
      </c>
      <c r="K61" s="34">
        <v>-5.4930000000000003</v>
      </c>
      <c r="L61" s="34">
        <v>10.699</v>
      </c>
      <c r="M61" s="34">
        <v>10.039</v>
      </c>
    </row>
    <row r="62" spans="2:13" ht="15" customHeight="1" x14ac:dyDescent="0.25">
      <c r="B62" s="50" t="s">
        <v>34</v>
      </c>
      <c r="C62" s="50"/>
      <c r="D62" s="50"/>
      <c r="E62" s="50"/>
      <c r="F62" s="38">
        <f t="shared" ref="F62:M62" si="12">SUM(F60:F61)</f>
        <v>6.9790000000000028</v>
      </c>
      <c r="G62" s="97">
        <f t="shared" si="12"/>
        <v>10.127000000000008</v>
      </c>
      <c r="H62" s="38">
        <f t="shared" si="12"/>
        <v>2.9200000000000017</v>
      </c>
      <c r="I62" s="97">
        <f t="shared" si="12"/>
        <v>27.586999999999975</v>
      </c>
      <c r="J62" s="39">
        <f t="shared" si="12"/>
        <v>40.046999999999898</v>
      </c>
      <c r="K62" s="39">
        <f t="shared" si="12"/>
        <v>30.561</v>
      </c>
      <c r="L62" s="39">
        <f t="shared" si="12"/>
        <v>26.567</v>
      </c>
      <c r="M62" s="39">
        <f t="shared" si="12"/>
        <v>39.335999999999999</v>
      </c>
    </row>
    <row r="63" spans="2:13" ht="15" customHeight="1" x14ac:dyDescent="0.25">
      <c r="B63" s="49" t="s">
        <v>75</v>
      </c>
      <c r="C63" s="49"/>
      <c r="D63" s="49"/>
      <c r="E63" s="49"/>
      <c r="F63" s="31">
        <v>-1.1100000000000003</v>
      </c>
      <c r="G63" s="96">
        <v>-6.3170000000000011</v>
      </c>
      <c r="H63" s="87">
        <v>-3.5870000000000002</v>
      </c>
      <c r="I63" s="96">
        <v>-22.216000000000001</v>
      </c>
      <c r="J63" s="33">
        <v>-28.97</v>
      </c>
      <c r="K63" s="33">
        <v>-14.035</v>
      </c>
      <c r="L63" s="33">
        <v>-9.2149999999999999</v>
      </c>
      <c r="M63" s="33">
        <v>-7.298</v>
      </c>
    </row>
    <row r="64" spans="2:13" ht="15" customHeight="1" x14ac:dyDescent="0.25">
      <c r="B64" s="35" t="s">
        <v>76</v>
      </c>
      <c r="C64" s="35"/>
      <c r="D64" s="35"/>
      <c r="E64" s="35"/>
      <c r="F64" s="32">
        <v>0</v>
      </c>
      <c r="G64" s="79">
        <v>0</v>
      </c>
      <c r="H64" s="88">
        <v>0.85499999999999998</v>
      </c>
      <c r="I64" s="79">
        <v>8.9999999999999993E-3</v>
      </c>
      <c r="J64" s="34">
        <v>8.9999999999999993E-3</v>
      </c>
      <c r="K64" s="34">
        <v>9.1999999999999998E-2</v>
      </c>
      <c r="L64" s="34">
        <v>0.90700000000000003</v>
      </c>
      <c r="M64" s="34">
        <v>0.20699999999999999</v>
      </c>
    </row>
    <row r="65" spans="2:14" ht="15" customHeight="1" x14ac:dyDescent="0.25">
      <c r="B65" s="50" t="s">
        <v>80</v>
      </c>
      <c r="C65" s="50"/>
      <c r="D65" s="50"/>
      <c r="E65" s="50"/>
      <c r="F65" s="38">
        <f t="shared" ref="F65:M65" si="13">SUM(F62:F64)</f>
        <v>5.8690000000000024</v>
      </c>
      <c r="G65" s="97">
        <f t="shared" si="13"/>
        <v>3.8100000000000067</v>
      </c>
      <c r="H65" s="38">
        <f t="shared" si="13"/>
        <v>0.1880000000000015</v>
      </c>
      <c r="I65" s="97">
        <f t="shared" si="13"/>
        <v>5.3799999999999741</v>
      </c>
      <c r="J65" s="39">
        <f t="shared" si="13"/>
        <v>11.085999999999899</v>
      </c>
      <c r="K65" s="39">
        <f t="shared" si="13"/>
        <v>16.617999999999999</v>
      </c>
      <c r="L65" s="39">
        <f t="shared" si="13"/>
        <v>18.259</v>
      </c>
      <c r="M65" s="39">
        <f t="shared" si="13"/>
        <v>32.244999999999997</v>
      </c>
    </row>
    <row r="66" spans="2:14" ht="15" customHeight="1" x14ac:dyDescent="0.25">
      <c r="B66" s="35" t="s">
        <v>35</v>
      </c>
      <c r="C66" s="35"/>
      <c r="D66" s="35"/>
      <c r="E66" s="35"/>
      <c r="F66" s="32">
        <v>0</v>
      </c>
      <c r="G66" s="79">
        <v>0</v>
      </c>
      <c r="H66" s="88">
        <v>-4.3259999999999996</v>
      </c>
      <c r="I66" s="79">
        <v>0</v>
      </c>
      <c r="J66" s="34">
        <v>0</v>
      </c>
      <c r="K66" s="34">
        <v>0</v>
      </c>
      <c r="L66" s="34">
        <v>0</v>
      </c>
      <c r="M66" s="34">
        <v>0</v>
      </c>
    </row>
    <row r="67" spans="2:14" ht="15" customHeight="1" x14ac:dyDescent="0.25">
      <c r="B67" s="50" t="s">
        <v>36</v>
      </c>
      <c r="C67" s="50"/>
      <c r="D67" s="50"/>
      <c r="E67" s="50"/>
      <c r="F67" s="40">
        <f t="shared" ref="F67:M67" si="14">SUM(F65:F66)</f>
        <v>5.8690000000000024</v>
      </c>
      <c r="G67" s="97">
        <f t="shared" si="14"/>
        <v>3.8100000000000067</v>
      </c>
      <c r="H67" s="40">
        <f t="shared" si="14"/>
        <v>-4.1379999999999981</v>
      </c>
      <c r="I67" s="97">
        <f t="shared" si="14"/>
        <v>5.3799999999999741</v>
      </c>
      <c r="J67" s="39">
        <f t="shared" si="14"/>
        <v>11.085999999999899</v>
      </c>
      <c r="K67" s="39">
        <f t="shared" si="14"/>
        <v>16.617999999999999</v>
      </c>
      <c r="L67" s="39">
        <f t="shared" si="14"/>
        <v>18.259</v>
      </c>
      <c r="M67" s="39">
        <f t="shared" si="14"/>
        <v>32.244999999999997</v>
      </c>
    </row>
    <row r="68" spans="2:14" ht="15" customHeight="1" x14ac:dyDescent="0.25">
      <c r="B68" s="49" t="s">
        <v>37</v>
      </c>
      <c r="C68" s="49"/>
      <c r="D68" s="49"/>
      <c r="E68" s="49"/>
      <c r="F68" s="30">
        <v>0</v>
      </c>
      <c r="G68" s="96">
        <v>0</v>
      </c>
      <c r="H68" s="30">
        <v>-69</v>
      </c>
      <c r="I68" s="96">
        <v>-7.9610000000000003</v>
      </c>
      <c r="J68" s="33">
        <v>-13.111000000000001</v>
      </c>
      <c r="K68" s="33">
        <v>-13.241</v>
      </c>
      <c r="L68" s="33">
        <v>-21.356999999999999</v>
      </c>
      <c r="M68" s="33">
        <v>-25.227</v>
      </c>
    </row>
    <row r="69" spans="2:14" ht="15" customHeight="1" x14ac:dyDescent="0.25">
      <c r="B69" s="49" t="s">
        <v>38</v>
      </c>
      <c r="C69" s="49"/>
      <c r="D69" s="49"/>
      <c r="E69" s="49"/>
      <c r="F69" s="31">
        <v>0</v>
      </c>
      <c r="G69" s="96">
        <v>0</v>
      </c>
      <c r="H69" s="87">
        <v>0</v>
      </c>
      <c r="I69" s="96">
        <v>0</v>
      </c>
      <c r="J69" s="33">
        <v>0</v>
      </c>
      <c r="K69" s="33">
        <v>-1E-3</v>
      </c>
      <c r="L69" s="33">
        <v>0</v>
      </c>
      <c r="M69" s="33">
        <v>0</v>
      </c>
    </row>
    <row r="70" spans="2:14" ht="15" customHeight="1" x14ac:dyDescent="0.25">
      <c r="B70" s="49" t="s">
        <v>39</v>
      </c>
      <c r="C70" s="49"/>
      <c r="D70" s="49"/>
      <c r="E70" s="49"/>
      <c r="F70" s="31">
        <v>0</v>
      </c>
      <c r="G70" s="96">
        <v>0</v>
      </c>
      <c r="H70" s="87">
        <v>0</v>
      </c>
      <c r="I70" s="96">
        <v>-1.502</v>
      </c>
      <c r="J70" s="33">
        <v>-1.502</v>
      </c>
      <c r="K70" s="33">
        <v>-1.395</v>
      </c>
      <c r="L70" s="33">
        <v>-1.3819999999999999</v>
      </c>
      <c r="M70" s="33">
        <v>0</v>
      </c>
    </row>
    <row r="71" spans="2:14" ht="15" customHeight="1" x14ac:dyDescent="0.25">
      <c r="B71" s="35" t="s">
        <v>40</v>
      </c>
      <c r="C71" s="35"/>
      <c r="D71" s="35"/>
      <c r="E71" s="35"/>
      <c r="F71" s="32">
        <v>-1.0229999999999999</v>
      </c>
      <c r="G71" s="79">
        <v>-0.77900000000000058</v>
      </c>
      <c r="H71" s="88">
        <v>96.347999999999999</v>
      </c>
      <c r="I71" s="79">
        <v>-0.19600000000000056</v>
      </c>
      <c r="J71" s="34">
        <v>-1.1210000000000004</v>
      </c>
      <c r="K71" s="34">
        <v>4.6130000000000004</v>
      </c>
      <c r="L71" s="34">
        <v>0.47699999999999998</v>
      </c>
      <c r="M71" s="34">
        <v>-3.589</v>
      </c>
    </row>
    <row r="72" spans="2:14" ht="15" customHeight="1" x14ac:dyDescent="0.25">
      <c r="B72" s="36" t="s">
        <v>41</v>
      </c>
      <c r="C72" s="36"/>
      <c r="D72" s="36"/>
      <c r="E72" s="36"/>
      <c r="F72" s="41">
        <f t="shared" ref="F72:M72" si="15">SUM(F68:F71)</f>
        <v>-1.0229999999999999</v>
      </c>
      <c r="G72" s="98">
        <f t="shared" si="15"/>
        <v>-0.77900000000000058</v>
      </c>
      <c r="H72" s="93">
        <f t="shared" si="15"/>
        <v>27.347999999999999</v>
      </c>
      <c r="I72" s="98">
        <f t="shared" si="15"/>
        <v>-9.6590000000000007</v>
      </c>
      <c r="J72" s="37">
        <f t="shared" si="15"/>
        <v>-15.734000000000002</v>
      </c>
      <c r="K72" s="37">
        <f t="shared" si="15"/>
        <v>-10.023999999999997</v>
      </c>
      <c r="L72" s="37">
        <f t="shared" si="15"/>
        <v>-22.262</v>
      </c>
      <c r="M72" s="37">
        <f t="shared" si="15"/>
        <v>-28.815999999999999</v>
      </c>
    </row>
    <row r="73" spans="2:14" ht="15" customHeight="1" x14ac:dyDescent="0.25">
      <c r="B73" s="50" t="s">
        <v>42</v>
      </c>
      <c r="C73" s="50"/>
      <c r="D73" s="50"/>
      <c r="E73" s="50"/>
      <c r="F73" s="40">
        <f t="shared" ref="F73:M73" si="16">SUM(F72+F67)</f>
        <v>4.8460000000000027</v>
      </c>
      <c r="G73" s="97">
        <f t="shared" si="16"/>
        <v>3.0310000000000059</v>
      </c>
      <c r="H73" s="40">
        <f t="shared" si="16"/>
        <v>23.21</v>
      </c>
      <c r="I73" s="97">
        <f t="shared" si="16"/>
        <v>-4.2790000000000266</v>
      </c>
      <c r="J73" s="39">
        <f t="shared" si="16"/>
        <v>-4.6480000000001027</v>
      </c>
      <c r="K73" s="39">
        <f t="shared" si="16"/>
        <v>6.5940000000000012</v>
      </c>
      <c r="L73" s="39">
        <f t="shared" si="16"/>
        <v>-4.0030000000000001</v>
      </c>
      <c r="M73" s="39">
        <f t="shared" si="16"/>
        <v>3.4289999999999985</v>
      </c>
    </row>
    <row r="74" spans="2:14" ht="15" customHeight="1" x14ac:dyDescent="0.25">
      <c r="B74" s="35" t="s">
        <v>67</v>
      </c>
      <c r="C74" s="35"/>
      <c r="D74" s="35"/>
      <c r="E74" s="35"/>
      <c r="F74" s="32">
        <v>0</v>
      </c>
      <c r="G74" s="79">
        <v>0</v>
      </c>
      <c r="H74" s="88">
        <v>0</v>
      </c>
      <c r="I74" s="79">
        <v>0</v>
      </c>
      <c r="J74" s="34">
        <v>0</v>
      </c>
      <c r="K74" s="34">
        <v>0</v>
      </c>
      <c r="L74" s="34">
        <v>0</v>
      </c>
      <c r="M74" s="34">
        <v>0</v>
      </c>
      <c r="N74" s="13"/>
    </row>
    <row r="75" spans="2:14" ht="15" customHeight="1" x14ac:dyDescent="0.25">
      <c r="B75" s="50" t="s">
        <v>68</v>
      </c>
      <c r="C75" s="50"/>
      <c r="D75" s="50"/>
      <c r="E75" s="50"/>
      <c r="F75" s="40">
        <f t="shared" ref="F75:M75" si="17">SUM(F73:F74)</f>
        <v>4.8460000000000027</v>
      </c>
      <c r="G75" s="97">
        <f t="shared" si="17"/>
        <v>3.0310000000000059</v>
      </c>
      <c r="H75" s="40">
        <f t="shared" si="17"/>
        <v>23.21</v>
      </c>
      <c r="I75" s="97">
        <f t="shared" si="17"/>
        <v>-4.2790000000000266</v>
      </c>
      <c r="J75" s="39">
        <f t="shared" si="17"/>
        <v>-4.6480000000001027</v>
      </c>
      <c r="K75" s="39">
        <f t="shared" si="17"/>
        <v>6.5940000000000012</v>
      </c>
      <c r="L75" s="39">
        <f t="shared" si="17"/>
        <v>-4.0030000000000001</v>
      </c>
      <c r="M75" s="39">
        <f t="shared" si="17"/>
        <v>3.4289999999999985</v>
      </c>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18">F$3</f>
        <v>2018</v>
      </c>
      <c r="G77" s="56">
        <f t="shared" si="18"/>
        <v>2017</v>
      </c>
      <c r="H77" s="56">
        <f t="shared" si="18"/>
        <v>2018</v>
      </c>
      <c r="I77" s="56">
        <f t="shared" si="18"/>
        <v>2017</v>
      </c>
      <c r="J77" s="56">
        <f t="shared" si="18"/>
        <v>2017</v>
      </c>
      <c r="K77" s="56">
        <f t="shared" si="18"/>
        <v>2016</v>
      </c>
      <c r="L77" s="56">
        <f t="shared" si="18"/>
        <v>2015</v>
      </c>
      <c r="M77" s="56">
        <f t="shared" si="18"/>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3" s="68" customFormat="1" ht="15" customHeight="1" x14ac:dyDescent="0.25">
      <c r="B81" s="65" t="s">
        <v>43</v>
      </c>
      <c r="C81" s="65"/>
      <c r="D81" s="65"/>
      <c r="E81" s="65"/>
      <c r="F81" s="66">
        <v>8.7025388577419314</v>
      </c>
      <c r="G81" s="67">
        <v>9.5745199337167506</v>
      </c>
      <c r="H81" s="66">
        <v>1.3200654060488222</v>
      </c>
      <c r="I81" s="95">
        <v>9.9351445406730541</v>
      </c>
      <c r="J81" s="67">
        <v>8.7527801638741956</v>
      </c>
      <c r="K81" s="67">
        <v>11.581627254109831</v>
      </c>
      <c r="L81" s="67">
        <v>9.256076911677054</v>
      </c>
      <c r="M81" s="67">
        <v>14.015002599774254</v>
      </c>
    </row>
    <row r="82" spans="2:13" s="68" customFormat="1" ht="15" customHeight="1" x14ac:dyDescent="0.25">
      <c r="B82" s="65" t="s">
        <v>105</v>
      </c>
      <c r="C82" s="65"/>
      <c r="D82" s="65"/>
      <c r="E82" s="65"/>
      <c r="F82" s="69">
        <v>12.645289210994124</v>
      </c>
      <c r="G82" s="67">
        <v>10.269032069402497</v>
      </c>
      <c r="H82" s="69">
        <v>2.7451594169470841</v>
      </c>
      <c r="I82" s="95">
        <v>10.566694348874901</v>
      </c>
      <c r="J82" s="67">
        <v>12.227515017946326</v>
      </c>
      <c r="K82" s="67">
        <v>14.833707851180499</v>
      </c>
      <c r="L82" s="67">
        <v>11.859949612635301</v>
      </c>
      <c r="M82" s="67">
        <v>15.988611720543281</v>
      </c>
    </row>
    <row r="83" spans="2:13" s="68" customFormat="1" ht="15" customHeight="1" x14ac:dyDescent="0.25">
      <c r="B83" s="65" t="s">
        <v>44</v>
      </c>
      <c r="C83" s="65"/>
      <c r="D83" s="65"/>
      <c r="E83" s="65"/>
      <c r="F83" s="69">
        <v>8.0450339577920715</v>
      </c>
      <c r="G83" s="67">
        <v>8.1928063164051217</v>
      </c>
      <c r="H83" s="69">
        <v>0.11820866506583201</v>
      </c>
      <c r="I83" s="95">
        <v>9.2897536283465829</v>
      </c>
      <c r="J83" s="67">
        <v>7.827553195489255</v>
      </c>
      <c r="K83" s="67">
        <v>9.7780281479729716</v>
      </c>
      <c r="L83" s="67">
        <v>6.7348167861185564</v>
      </c>
      <c r="M83" s="67">
        <v>10.604225584315106</v>
      </c>
    </row>
    <row r="84" spans="2:13" s="68" customFormat="1" ht="15" customHeight="1" x14ac:dyDescent="0.25">
      <c r="B84" s="65" t="s">
        <v>45</v>
      </c>
      <c r="C84" s="65"/>
      <c r="D84" s="65"/>
      <c r="E84" s="65"/>
      <c r="F84" s="66">
        <v>0</v>
      </c>
      <c r="G84" s="67">
        <v>0</v>
      </c>
      <c r="H84" s="66">
        <v>0</v>
      </c>
      <c r="I84" s="116"/>
      <c r="J84" s="67">
        <v>5.8537598046379227</v>
      </c>
      <c r="K84" s="67">
        <v>7.3561623170916048</v>
      </c>
      <c r="L84" s="67">
        <v>4.5177743730969828</v>
      </c>
      <c r="M84" s="67">
        <v>8.6612390628483276</v>
      </c>
    </row>
    <row r="85" spans="2:13" s="68" customFormat="1" ht="15" customHeight="1" x14ac:dyDescent="0.25">
      <c r="B85" s="65" t="s">
        <v>46</v>
      </c>
      <c r="C85" s="65"/>
      <c r="D85" s="65"/>
      <c r="E85" s="65"/>
      <c r="F85" s="69">
        <v>0</v>
      </c>
      <c r="G85" s="67">
        <v>0</v>
      </c>
      <c r="H85" s="69">
        <v>0</v>
      </c>
      <c r="I85" s="116"/>
      <c r="J85" s="67">
        <v>6.1444223300032794</v>
      </c>
      <c r="K85" s="67">
        <v>8.0990446002965371</v>
      </c>
      <c r="L85" s="67">
        <v>6.0705040400471768</v>
      </c>
      <c r="M85" s="67">
        <v>9.1339667653833434</v>
      </c>
    </row>
    <row r="86" spans="2:13" ht="15" customHeight="1" x14ac:dyDescent="0.25">
      <c r="B86" s="49" t="s">
        <v>47</v>
      </c>
      <c r="C86" s="49"/>
      <c r="D86" s="49"/>
      <c r="E86" s="49"/>
      <c r="F86" s="31"/>
      <c r="G86" s="33"/>
      <c r="H86" s="87">
        <v>71.273704643870389</v>
      </c>
      <c r="I86" s="89">
        <v>58.194159456359749</v>
      </c>
      <c r="J86" s="33">
        <v>59.86574146315057</v>
      </c>
      <c r="K86" s="33">
        <v>57.48562040450075</v>
      </c>
      <c r="L86" s="33">
        <v>50.335360030559627</v>
      </c>
      <c r="M86" s="33">
        <v>49.266881751601339</v>
      </c>
    </row>
    <row r="87" spans="2:13" ht="15" customHeight="1" x14ac:dyDescent="0.25">
      <c r="B87" s="49" t="s">
        <v>48</v>
      </c>
      <c r="C87" s="49"/>
      <c r="D87" s="49"/>
      <c r="E87" s="49"/>
      <c r="F87" s="30"/>
      <c r="G87" s="33"/>
      <c r="H87" s="30">
        <v>48.408999999999999</v>
      </c>
      <c r="I87" s="89">
        <v>146.685</v>
      </c>
      <c r="J87" s="33">
        <v>140.93800000000002</v>
      </c>
      <c r="K87" s="33">
        <v>143.07600000000002</v>
      </c>
      <c r="L87" s="33">
        <v>159.12800000000001</v>
      </c>
      <c r="M87" s="33">
        <v>176.24</v>
      </c>
    </row>
    <row r="88" spans="2:13" s="68" customFormat="1" ht="15" customHeight="1" x14ac:dyDescent="0.25">
      <c r="B88" s="65" t="s">
        <v>49</v>
      </c>
      <c r="C88" s="65"/>
      <c r="D88" s="65"/>
      <c r="E88" s="65"/>
      <c r="F88" s="69"/>
      <c r="G88" s="67"/>
      <c r="H88" s="69">
        <v>0.16551998659180422</v>
      </c>
      <c r="I88" s="95">
        <v>0.41278898285542692</v>
      </c>
      <c r="J88" s="67">
        <v>0.3940880148517748</v>
      </c>
      <c r="K88" s="67">
        <v>0.4342288115846008</v>
      </c>
      <c r="L88" s="67">
        <v>0.51940097455469936</v>
      </c>
      <c r="M88" s="67">
        <v>0.61169419752800747</v>
      </c>
    </row>
    <row r="89" spans="2:13" ht="15" customHeight="1" x14ac:dyDescent="0.25">
      <c r="B89" s="49" t="s">
        <v>100</v>
      </c>
      <c r="C89" s="49"/>
      <c r="D89" s="49"/>
      <c r="E89" s="49"/>
      <c r="F89" s="31">
        <v>8.6410000000000089</v>
      </c>
      <c r="G89" s="33">
        <v>6.3679999999999879</v>
      </c>
      <c r="H89" s="87">
        <v>8.7029999999999479</v>
      </c>
      <c r="I89" s="89">
        <v>13.017999999999979</v>
      </c>
      <c r="J89" s="33">
        <v>19.797999999999927</v>
      </c>
      <c r="K89" s="89">
        <v>26.688000000000045</v>
      </c>
      <c r="L89" s="33" t="s">
        <v>53</v>
      </c>
      <c r="M89" s="33" t="s">
        <v>53</v>
      </c>
    </row>
    <row r="90" spans="2:13" ht="15" customHeight="1" x14ac:dyDescent="0.25">
      <c r="B90" s="35" t="s">
        <v>50</v>
      </c>
      <c r="C90" s="35"/>
      <c r="D90" s="35"/>
      <c r="E90" s="35"/>
      <c r="F90" s="32">
        <v>0</v>
      </c>
      <c r="G90" s="34">
        <v>0</v>
      </c>
      <c r="H90" s="88">
        <v>0</v>
      </c>
      <c r="I90" s="90">
        <v>0</v>
      </c>
      <c r="J90" s="34">
        <v>173</v>
      </c>
      <c r="K90" s="34">
        <v>162</v>
      </c>
      <c r="L90" s="34">
        <v>168</v>
      </c>
      <c r="M90" s="34">
        <v>176</v>
      </c>
    </row>
    <row r="91" spans="2:13" ht="15" customHeight="1" x14ac:dyDescent="0.25">
      <c r="B91" s="22" t="s">
        <v>104</v>
      </c>
      <c r="C91" s="26"/>
      <c r="D91" s="26"/>
      <c r="E91" s="26"/>
      <c r="F91" s="26"/>
      <c r="G91" s="26"/>
      <c r="H91" s="26"/>
      <c r="I91" s="26"/>
      <c r="J91" s="26"/>
      <c r="K91" s="26"/>
      <c r="L91" s="26"/>
      <c r="M91" s="26"/>
    </row>
    <row r="92" spans="2:13" ht="15" customHeight="1" x14ac:dyDescent="0.25">
      <c r="B92" s="22" t="s">
        <v>101</v>
      </c>
      <c r="C92" s="26"/>
      <c r="D92" s="26"/>
      <c r="E92" s="26"/>
      <c r="F92" s="26"/>
      <c r="G92" s="26"/>
      <c r="H92" s="26"/>
      <c r="I92" s="26"/>
      <c r="J92" s="26"/>
      <c r="K92" s="26"/>
      <c r="L92" s="21"/>
      <c r="M92" s="26"/>
    </row>
    <row r="93" spans="2:13" ht="15" customHeight="1" x14ac:dyDescent="0.35">
      <c r="B93" s="8"/>
      <c r="C93" s="9"/>
      <c r="D93" s="9"/>
      <c r="E93" s="9"/>
      <c r="F93" s="9"/>
      <c r="G93" s="9"/>
      <c r="H93" s="9"/>
      <c r="I93" s="9"/>
      <c r="J93" s="9"/>
      <c r="K93" s="9"/>
      <c r="L93" s="9"/>
      <c r="M93" s="9"/>
    </row>
    <row r="94" spans="2:13" x14ac:dyDescent="0.25">
      <c r="B94" s="11"/>
      <c r="C94" s="11"/>
      <c r="D94" s="11"/>
      <c r="E94" s="11"/>
      <c r="F94" s="11"/>
      <c r="G94" s="11"/>
      <c r="H94" s="11"/>
      <c r="I94" s="112"/>
      <c r="J94" s="11"/>
      <c r="K94" s="11"/>
      <c r="L94" s="11"/>
      <c r="M94" s="11"/>
    </row>
    <row r="95" spans="2:13" x14ac:dyDescent="0.25">
      <c r="B95" s="11"/>
      <c r="C95" s="11"/>
      <c r="D95" s="11"/>
      <c r="E95" s="11"/>
      <c r="F95" s="11"/>
      <c r="G95" s="11"/>
      <c r="H95" s="11"/>
      <c r="I95" s="11"/>
      <c r="J95" s="11"/>
      <c r="K95" s="11"/>
      <c r="L95" s="11"/>
      <c r="M95" s="11"/>
    </row>
    <row r="96" spans="2:13" x14ac:dyDescent="0.25">
      <c r="B96" s="11"/>
      <c r="C96" s="11"/>
      <c r="D96" s="11"/>
      <c r="E96" s="11"/>
      <c r="F96" s="11"/>
      <c r="G96" s="11"/>
      <c r="H96" s="11"/>
      <c r="I96" s="11"/>
      <c r="J96" s="11"/>
      <c r="K96" s="11"/>
      <c r="L96" s="11"/>
      <c r="M96" s="11"/>
    </row>
    <row r="97" spans="2:13" x14ac:dyDescent="0.25">
      <c r="B97" s="11"/>
      <c r="C97" s="11"/>
      <c r="D97" s="11"/>
      <c r="E97" s="11"/>
      <c r="F97" s="11"/>
      <c r="G97" s="11"/>
      <c r="H97" s="11"/>
      <c r="I97" s="11"/>
      <c r="J97" s="11"/>
      <c r="K97" s="11"/>
      <c r="L97" s="11"/>
      <c r="M97" s="11"/>
    </row>
    <row r="98" spans="2:13" x14ac:dyDescent="0.25">
      <c r="B98" s="11"/>
      <c r="C98" s="11"/>
      <c r="D98" s="11"/>
      <c r="E98" s="11"/>
      <c r="F98" s="11"/>
      <c r="G98" s="11"/>
      <c r="H98" s="11"/>
      <c r="I98" s="11"/>
      <c r="J98" s="11"/>
      <c r="K98" s="11"/>
      <c r="L98" s="11"/>
      <c r="M98" s="11"/>
    </row>
    <row r="99" spans="2:13" x14ac:dyDescent="0.25">
      <c r="B99" s="7"/>
      <c r="C99" s="7"/>
      <c r="D99" s="7"/>
      <c r="E99" s="7"/>
      <c r="F99" s="7"/>
      <c r="G99" s="7"/>
      <c r="H99" s="7"/>
      <c r="I99" s="7"/>
      <c r="J99" s="7"/>
      <c r="K99" s="7"/>
      <c r="L99" s="7"/>
      <c r="M99" s="7"/>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sheetData>
  <mergeCells count="1">
    <mergeCell ref="B1:M1"/>
  </mergeCells>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3"/>
  <sheetViews>
    <sheetView showZeros="0" zoomScaleNormal="100" workbookViewId="0">
      <selection activeCell="F61" sqref="F61"/>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3" ht="27.75" x14ac:dyDescent="0.4">
      <c r="B1" s="119" t="s">
        <v>66</v>
      </c>
      <c r="C1" s="119"/>
      <c r="D1" s="119"/>
      <c r="E1" s="119"/>
      <c r="F1" s="119"/>
      <c r="G1" s="119"/>
      <c r="H1" s="119"/>
      <c r="I1" s="119"/>
      <c r="J1" s="119"/>
      <c r="K1" s="119"/>
      <c r="L1" s="119"/>
      <c r="M1" s="119"/>
    </row>
    <row r="2" spans="2:13" x14ac:dyDescent="0.25">
      <c r="B2" s="36" t="s">
        <v>57</v>
      </c>
      <c r="C2" s="34"/>
      <c r="D2" s="34"/>
      <c r="E2" s="34"/>
      <c r="F2" s="34"/>
      <c r="G2" s="34"/>
      <c r="H2" s="90"/>
      <c r="I2" s="90"/>
      <c r="J2" s="34"/>
      <c r="K2" s="34"/>
      <c r="L2" s="34"/>
      <c r="M2" s="34"/>
    </row>
    <row r="3" spans="2:13" s="59" customFormat="1" ht="15.75" x14ac:dyDescent="0.25">
      <c r="B3" s="56"/>
      <c r="C3" s="56"/>
      <c r="D3" s="56"/>
      <c r="E3" s="56"/>
      <c r="F3" s="56">
        <v>2018</v>
      </c>
      <c r="G3" s="56">
        <v>2017</v>
      </c>
      <c r="H3" s="56">
        <v>2018</v>
      </c>
      <c r="I3" s="56">
        <v>2017</v>
      </c>
      <c r="J3" s="56">
        <v>2017</v>
      </c>
      <c r="K3" s="56">
        <v>2016</v>
      </c>
      <c r="L3" s="56">
        <v>2015</v>
      </c>
      <c r="M3" s="56">
        <v>2014</v>
      </c>
    </row>
    <row r="4" spans="2:13" s="59" customFormat="1" ht="15.75" x14ac:dyDescent="0.25">
      <c r="B4" s="56"/>
      <c r="C4" s="56"/>
      <c r="D4" s="56"/>
      <c r="E4" s="56"/>
      <c r="F4" s="56" t="s">
        <v>63</v>
      </c>
      <c r="G4" s="56" t="s">
        <v>63</v>
      </c>
      <c r="H4" s="56" t="s">
        <v>116</v>
      </c>
      <c r="I4" s="56" t="s">
        <v>116</v>
      </c>
      <c r="J4" s="56"/>
      <c r="K4" s="56"/>
      <c r="L4" s="56"/>
      <c r="M4" s="56"/>
    </row>
    <row r="5" spans="2:13" s="59" customFormat="1" ht="15.75" x14ac:dyDescent="0.25">
      <c r="B5" s="57" t="s">
        <v>1</v>
      </c>
      <c r="C5" s="58"/>
      <c r="D5" s="58"/>
      <c r="E5" s="58" t="s">
        <v>64</v>
      </c>
      <c r="F5" s="94" t="s">
        <v>90</v>
      </c>
      <c r="G5" s="94" t="s">
        <v>90</v>
      </c>
      <c r="H5" s="94" t="s">
        <v>90</v>
      </c>
      <c r="I5" s="94" t="s">
        <v>90</v>
      </c>
      <c r="J5" s="94" t="s">
        <v>90</v>
      </c>
      <c r="K5" s="58"/>
      <c r="L5" s="58"/>
      <c r="M5" s="58" t="s">
        <v>52</v>
      </c>
    </row>
    <row r="6" spans="2:13" ht="3.75" customHeight="1" x14ac:dyDescent="0.25">
      <c r="B6" s="19"/>
      <c r="C6" s="19"/>
      <c r="D6" s="19"/>
      <c r="E6" s="19"/>
      <c r="F6" s="19"/>
      <c r="G6" s="19"/>
      <c r="H6" s="19"/>
      <c r="I6" s="19"/>
      <c r="J6" s="19"/>
      <c r="K6" s="19"/>
      <c r="L6" s="19"/>
      <c r="M6" s="19"/>
    </row>
    <row r="7" spans="2:13" ht="15" customHeight="1" x14ac:dyDescent="0.25">
      <c r="B7" s="43" t="s">
        <v>2</v>
      </c>
      <c r="C7" s="43"/>
      <c r="D7" s="43"/>
      <c r="E7" s="43"/>
      <c r="F7" s="72">
        <v>11.538841899999998</v>
      </c>
      <c r="G7" s="73">
        <v>10.772968100000003</v>
      </c>
      <c r="H7" s="72">
        <v>33.380627799999999</v>
      </c>
      <c r="I7" s="73">
        <v>31.081597800000001</v>
      </c>
      <c r="J7" s="73">
        <v>40.3231617</v>
      </c>
      <c r="K7" s="73">
        <v>38.560576399999995</v>
      </c>
      <c r="L7" s="73">
        <v>31.747800000000002</v>
      </c>
      <c r="M7" s="73">
        <v>26.751000000000001</v>
      </c>
    </row>
    <row r="8" spans="2:13" ht="15" customHeight="1" x14ac:dyDescent="0.25">
      <c r="B8" s="44" t="s">
        <v>3</v>
      </c>
      <c r="C8" s="44"/>
      <c r="D8" s="44"/>
      <c r="E8" s="44"/>
      <c r="F8" s="69">
        <v>-8.0223670999999985</v>
      </c>
      <c r="G8" s="67">
        <v>-7.1754829999999998</v>
      </c>
      <c r="H8" s="69">
        <v>-23.355266400000001</v>
      </c>
      <c r="I8" s="95">
        <v>-21.312715000000004</v>
      </c>
      <c r="J8" s="67">
        <v>-28.722512800000004</v>
      </c>
      <c r="K8" s="67">
        <v>-27.310488199999998</v>
      </c>
      <c r="L8" s="67">
        <v>-21.593077699999998</v>
      </c>
      <c r="M8" s="67">
        <v>-20.081</v>
      </c>
    </row>
    <row r="9" spans="2:13" ht="15" customHeight="1" x14ac:dyDescent="0.25">
      <c r="B9" s="44" t="s">
        <v>4</v>
      </c>
      <c r="C9" s="44"/>
      <c r="D9" s="44"/>
      <c r="E9" s="44"/>
      <c r="F9" s="69">
        <v>3.0601099999999999E-2</v>
      </c>
      <c r="G9" s="67">
        <v>0.1462773</v>
      </c>
      <c r="H9" s="69">
        <v>5.2432099999999995E-2</v>
      </c>
      <c r="I9" s="95">
        <v>0.14781079999999999</v>
      </c>
      <c r="J9" s="67">
        <v>0.1793447</v>
      </c>
      <c r="K9" s="67">
        <v>1.2286699999999999E-2</v>
      </c>
      <c r="L9" s="67">
        <v>0.12866330000000001</v>
      </c>
      <c r="M9" s="67">
        <v>0.193</v>
      </c>
    </row>
    <row r="10" spans="2:13" ht="15" customHeight="1" x14ac:dyDescent="0.25">
      <c r="B10" s="44" t="s">
        <v>5</v>
      </c>
      <c r="C10" s="44"/>
      <c r="D10" s="44"/>
      <c r="E10" s="44"/>
      <c r="F10" s="69">
        <v>0</v>
      </c>
      <c r="G10" s="67">
        <v>0</v>
      </c>
      <c r="H10" s="69">
        <v>0</v>
      </c>
      <c r="I10" s="95">
        <v>0</v>
      </c>
      <c r="J10" s="67">
        <v>0</v>
      </c>
      <c r="K10" s="67">
        <v>0</v>
      </c>
      <c r="L10" s="67">
        <v>0</v>
      </c>
      <c r="M10" s="67">
        <v>0</v>
      </c>
    </row>
    <row r="11" spans="2:13" ht="15" customHeight="1" x14ac:dyDescent="0.25">
      <c r="B11" s="35" t="s">
        <v>6</v>
      </c>
      <c r="C11" s="35"/>
      <c r="D11" s="35"/>
      <c r="E11" s="35"/>
      <c r="F11" s="74">
        <v>0</v>
      </c>
      <c r="G11" s="75">
        <v>0</v>
      </c>
      <c r="H11" s="74">
        <v>0</v>
      </c>
      <c r="I11" s="75">
        <v>0</v>
      </c>
      <c r="J11" s="75">
        <v>0</v>
      </c>
      <c r="K11" s="75">
        <v>0</v>
      </c>
      <c r="L11" s="75">
        <v>0</v>
      </c>
      <c r="M11" s="75">
        <v>0</v>
      </c>
    </row>
    <row r="12" spans="2:13" ht="15" customHeight="1" x14ac:dyDescent="0.25">
      <c r="B12" s="43" t="s">
        <v>7</v>
      </c>
      <c r="C12" s="43"/>
      <c r="D12" s="43"/>
      <c r="E12" s="43"/>
      <c r="F12" s="76">
        <f t="shared" ref="F12:M12" si="0">SUM(F7:F11)</f>
        <v>3.5470758999999994</v>
      </c>
      <c r="G12" s="73">
        <f t="shared" si="0"/>
        <v>3.7437624000000036</v>
      </c>
      <c r="H12" s="76">
        <f t="shared" si="0"/>
        <v>10.077793499999999</v>
      </c>
      <c r="I12" s="73">
        <f t="shared" si="0"/>
        <v>9.9166935999999968</v>
      </c>
      <c r="J12" s="73">
        <f t="shared" si="0"/>
        <v>11.779993599999996</v>
      </c>
      <c r="K12" s="73">
        <f t="shared" si="0"/>
        <v>11.262374899999998</v>
      </c>
      <c r="L12" s="73">
        <f t="shared" si="0"/>
        <v>10.283385600000003</v>
      </c>
      <c r="M12" s="73">
        <f t="shared" si="0"/>
        <v>6.8630000000000013</v>
      </c>
    </row>
    <row r="13" spans="2:13" ht="15" customHeight="1" x14ac:dyDescent="0.25">
      <c r="B13" s="35" t="s">
        <v>59</v>
      </c>
      <c r="C13" s="35"/>
      <c r="D13" s="35"/>
      <c r="E13" s="35"/>
      <c r="F13" s="74">
        <v>-0.41791230000000007</v>
      </c>
      <c r="G13" s="75">
        <v>-0.23083800000000007</v>
      </c>
      <c r="H13" s="74">
        <v>-1.1236706000000001</v>
      </c>
      <c r="I13" s="75">
        <v>-0.43780180000000002</v>
      </c>
      <c r="J13" s="75">
        <v>-0.71499999999999997</v>
      </c>
      <c r="K13" s="75">
        <v>-0.1302161</v>
      </c>
      <c r="L13" s="75">
        <v>-9.8344999999999988E-2</v>
      </c>
      <c r="M13" s="75">
        <v>-0.10300000000000001</v>
      </c>
    </row>
    <row r="14" spans="2:13" ht="15" customHeight="1" x14ac:dyDescent="0.25">
      <c r="B14" s="43" t="s">
        <v>8</v>
      </c>
      <c r="C14" s="43"/>
      <c r="D14" s="43"/>
      <c r="E14" s="43"/>
      <c r="F14" s="76">
        <f t="shared" ref="F14:M14" si="1">SUM(F12:F13)</f>
        <v>3.1291635999999992</v>
      </c>
      <c r="G14" s="73">
        <f t="shared" si="1"/>
        <v>3.5129244000000037</v>
      </c>
      <c r="H14" s="76">
        <f t="shared" si="1"/>
        <v>8.954122899999998</v>
      </c>
      <c r="I14" s="73">
        <f t="shared" si="1"/>
        <v>9.478891799999996</v>
      </c>
      <c r="J14" s="73">
        <f t="shared" si="1"/>
        <v>11.064993599999996</v>
      </c>
      <c r="K14" s="73">
        <f t="shared" si="1"/>
        <v>11.132158799999997</v>
      </c>
      <c r="L14" s="73">
        <f t="shared" si="1"/>
        <v>10.185040600000002</v>
      </c>
      <c r="M14" s="73">
        <f t="shared" si="1"/>
        <v>6.7600000000000016</v>
      </c>
    </row>
    <row r="15" spans="2:13" ht="15" customHeight="1" x14ac:dyDescent="0.25">
      <c r="B15" s="44" t="s">
        <v>9</v>
      </c>
      <c r="C15" s="44"/>
      <c r="D15" s="44"/>
      <c r="E15" s="44"/>
      <c r="F15" s="69">
        <v>0</v>
      </c>
      <c r="G15" s="67">
        <v>0</v>
      </c>
      <c r="H15" s="69">
        <v>0</v>
      </c>
      <c r="I15" s="95">
        <v>0</v>
      </c>
      <c r="J15" s="67">
        <v>0</v>
      </c>
      <c r="K15" s="67">
        <v>0</v>
      </c>
      <c r="L15" s="67">
        <v>0</v>
      </c>
      <c r="M15" s="67">
        <v>0</v>
      </c>
    </row>
    <row r="16" spans="2:13" ht="15" customHeight="1" x14ac:dyDescent="0.25">
      <c r="B16" s="35" t="s">
        <v>10</v>
      </c>
      <c r="C16" s="35"/>
      <c r="D16" s="35"/>
      <c r="E16" s="35"/>
      <c r="F16" s="74">
        <v>0</v>
      </c>
      <c r="G16" s="75">
        <v>0</v>
      </c>
      <c r="H16" s="74">
        <v>0</v>
      </c>
      <c r="I16" s="75">
        <v>0</v>
      </c>
      <c r="J16" s="75">
        <v>0</v>
      </c>
      <c r="K16" s="75">
        <v>0</v>
      </c>
      <c r="L16" s="75">
        <v>0</v>
      </c>
      <c r="M16" s="75">
        <v>0</v>
      </c>
    </row>
    <row r="17" spans="2:13" ht="15" customHeight="1" x14ac:dyDescent="0.25">
      <c r="B17" s="43" t="s">
        <v>11</v>
      </c>
      <c r="C17" s="43"/>
      <c r="D17" s="43"/>
      <c r="E17" s="43"/>
      <c r="F17" s="76">
        <f t="shared" ref="F17:M17" si="2">SUM(F14:F16)</f>
        <v>3.1291635999999992</v>
      </c>
      <c r="G17" s="73">
        <f t="shared" si="2"/>
        <v>3.5129244000000037</v>
      </c>
      <c r="H17" s="76">
        <f t="shared" si="2"/>
        <v>8.954122899999998</v>
      </c>
      <c r="I17" s="73">
        <f t="shared" si="2"/>
        <v>9.478891799999996</v>
      </c>
      <c r="J17" s="73">
        <f t="shared" si="2"/>
        <v>11.064993599999996</v>
      </c>
      <c r="K17" s="73">
        <f t="shared" si="2"/>
        <v>11.132158799999997</v>
      </c>
      <c r="L17" s="73">
        <f t="shared" si="2"/>
        <v>10.185040600000002</v>
      </c>
      <c r="M17" s="73">
        <f t="shared" si="2"/>
        <v>6.7600000000000016</v>
      </c>
    </row>
    <row r="18" spans="2:13" ht="15" customHeight="1" x14ac:dyDescent="0.25">
      <c r="B18" s="44" t="s">
        <v>12</v>
      </c>
      <c r="C18" s="44"/>
      <c r="D18" s="44"/>
      <c r="E18" s="44"/>
      <c r="F18" s="69">
        <v>8.900999999999994E-3</v>
      </c>
      <c r="G18" s="116">
        <v>3.4309999999998498E-4</v>
      </c>
      <c r="H18" s="69">
        <v>7.7987500000000001E-2</v>
      </c>
      <c r="I18" s="95">
        <v>5.5334299999999989E-2</v>
      </c>
      <c r="J18" s="67">
        <v>1.7152199999999999E-2</v>
      </c>
      <c r="K18" s="67">
        <v>3.6595E-3</v>
      </c>
      <c r="L18" s="67">
        <v>2.3121999999999999E-3</v>
      </c>
      <c r="M18" s="67">
        <v>0.107</v>
      </c>
    </row>
    <row r="19" spans="2:13" ht="15" customHeight="1" x14ac:dyDescent="0.25">
      <c r="B19" s="35" t="s">
        <v>13</v>
      </c>
      <c r="C19" s="35"/>
      <c r="D19" s="35"/>
      <c r="E19" s="35"/>
      <c r="F19" s="74">
        <v>-0.20991689999999996</v>
      </c>
      <c r="G19" s="75">
        <v>-0.440994</v>
      </c>
      <c r="H19" s="74">
        <v>-0.79373799999999994</v>
      </c>
      <c r="I19" s="75">
        <v>-1.1979156</v>
      </c>
      <c r="J19" s="75">
        <v>-1.4711103999999999</v>
      </c>
      <c r="K19" s="75">
        <v>-1.5047816999999999</v>
      </c>
      <c r="L19" s="75">
        <v>-2.1934225999999999</v>
      </c>
      <c r="M19" s="75">
        <v>-1.2970000000000002</v>
      </c>
    </row>
    <row r="20" spans="2:13" ht="15" customHeight="1" x14ac:dyDescent="0.25">
      <c r="B20" s="43" t="s">
        <v>14</v>
      </c>
      <c r="C20" s="43"/>
      <c r="D20" s="43"/>
      <c r="E20" s="43"/>
      <c r="F20" s="76">
        <f t="shared" ref="F20:M20" si="3">SUM(F17:F19)</f>
        <v>2.9281476999999989</v>
      </c>
      <c r="G20" s="73">
        <f t="shared" si="3"/>
        <v>3.0722735000000037</v>
      </c>
      <c r="H20" s="76">
        <f t="shared" si="3"/>
        <v>8.2383723999999994</v>
      </c>
      <c r="I20" s="73">
        <f t="shared" si="3"/>
        <v>8.3363104999999962</v>
      </c>
      <c r="J20" s="73">
        <f t="shared" si="3"/>
        <v>9.6110353999999951</v>
      </c>
      <c r="K20" s="73">
        <f t="shared" si="3"/>
        <v>9.6310365999999963</v>
      </c>
      <c r="L20" s="73">
        <f t="shared" si="3"/>
        <v>7.993930200000003</v>
      </c>
      <c r="M20" s="73">
        <f t="shared" si="3"/>
        <v>5.5700000000000021</v>
      </c>
    </row>
    <row r="21" spans="2:13" ht="15" customHeight="1" x14ac:dyDescent="0.25">
      <c r="B21" s="44" t="s">
        <v>15</v>
      </c>
      <c r="C21" s="44"/>
      <c r="D21" s="44"/>
      <c r="E21" s="44"/>
      <c r="F21" s="69">
        <v>-0.33421120000000004</v>
      </c>
      <c r="G21" s="67">
        <v>-0.7135457999999999</v>
      </c>
      <c r="H21" s="69">
        <v>-0.56532190000000004</v>
      </c>
      <c r="I21" s="95">
        <v>-2.0141282999999999</v>
      </c>
      <c r="J21" s="67">
        <v>-2.1243387</v>
      </c>
      <c r="K21" s="67">
        <v>-2.2760455999999998</v>
      </c>
      <c r="L21" s="67">
        <v>-2.0396980999999998</v>
      </c>
      <c r="M21" s="67">
        <v>-1.583</v>
      </c>
    </row>
    <row r="22" spans="2:13" ht="15" customHeight="1" x14ac:dyDescent="0.25">
      <c r="B22" s="35" t="s">
        <v>16</v>
      </c>
      <c r="C22" s="35"/>
      <c r="D22" s="35"/>
      <c r="E22" s="35"/>
      <c r="F22" s="74">
        <v>0</v>
      </c>
      <c r="G22" s="75">
        <v>0</v>
      </c>
      <c r="H22" s="74">
        <v>0</v>
      </c>
      <c r="I22" s="75">
        <v>0</v>
      </c>
      <c r="J22" s="75">
        <v>0</v>
      </c>
      <c r="K22" s="75">
        <v>0</v>
      </c>
      <c r="L22" s="75">
        <v>0</v>
      </c>
      <c r="M22" s="75">
        <v>0</v>
      </c>
    </row>
    <row r="23" spans="2:13" ht="15" customHeight="1" x14ac:dyDescent="0.25">
      <c r="B23" s="43" t="s">
        <v>73</v>
      </c>
      <c r="C23" s="43"/>
      <c r="D23" s="43"/>
      <c r="E23" s="43"/>
      <c r="F23" s="76">
        <f t="shared" ref="F23:M23" si="4">SUM(F20:F22)</f>
        <v>2.593936499999999</v>
      </c>
      <c r="G23" s="73">
        <f t="shared" si="4"/>
        <v>2.3587277000000038</v>
      </c>
      <c r="H23" s="76">
        <f t="shared" si="4"/>
        <v>7.6730504999999996</v>
      </c>
      <c r="I23" s="73">
        <f t="shared" si="4"/>
        <v>6.3221821999999968</v>
      </c>
      <c r="J23" s="73">
        <f t="shared" si="4"/>
        <v>7.4866966999999951</v>
      </c>
      <c r="K23" s="73">
        <f t="shared" si="4"/>
        <v>7.3549909999999965</v>
      </c>
      <c r="L23" s="73">
        <f t="shared" si="4"/>
        <v>5.9542321000000031</v>
      </c>
      <c r="M23" s="73">
        <f t="shared" si="4"/>
        <v>3.9870000000000019</v>
      </c>
    </row>
    <row r="24" spans="2:13" ht="15" customHeight="1" x14ac:dyDescent="0.25">
      <c r="B24" s="44" t="s">
        <v>83</v>
      </c>
      <c r="C24" s="44"/>
      <c r="D24" s="44"/>
      <c r="E24" s="44"/>
      <c r="F24" s="69">
        <v>2.5939364999999968</v>
      </c>
      <c r="G24" s="67">
        <v>2.3587277000000029</v>
      </c>
      <c r="H24" s="69">
        <v>7.6730504999999969</v>
      </c>
      <c r="I24" s="95">
        <v>6.3221822000000003</v>
      </c>
      <c r="J24" s="67">
        <v>7.4866967000000013</v>
      </c>
      <c r="K24" s="67">
        <v>7.3549910000000001</v>
      </c>
      <c r="L24" s="67">
        <v>5.9542321000000014</v>
      </c>
      <c r="M24" s="67">
        <v>3.9869999999999988</v>
      </c>
    </row>
    <row r="25" spans="2:13" ht="15" customHeight="1" x14ac:dyDescent="0.25">
      <c r="B25" s="44" t="s">
        <v>78</v>
      </c>
      <c r="C25" s="44"/>
      <c r="D25" s="44"/>
      <c r="E25" s="44"/>
      <c r="F25" s="69">
        <v>0</v>
      </c>
      <c r="G25" s="67">
        <v>0</v>
      </c>
      <c r="H25" s="69">
        <v>0</v>
      </c>
      <c r="I25" s="95">
        <v>0</v>
      </c>
      <c r="J25" s="67">
        <v>0</v>
      </c>
      <c r="K25" s="67">
        <v>0</v>
      </c>
      <c r="L25" s="67">
        <v>0</v>
      </c>
      <c r="M25" s="67">
        <v>0</v>
      </c>
    </row>
    <row r="26" spans="2:13" ht="15" customHeight="1" x14ac:dyDescent="0.25">
      <c r="B26" s="35"/>
      <c r="C26" s="35"/>
      <c r="D26" s="35"/>
      <c r="E26" s="35"/>
      <c r="F26" s="74"/>
      <c r="G26" s="75"/>
      <c r="H26" s="74"/>
      <c r="I26" s="75"/>
      <c r="J26" s="75"/>
      <c r="K26" s="75"/>
      <c r="L26" s="75"/>
      <c r="M26" s="75"/>
    </row>
    <row r="27" spans="2:13" ht="15" customHeight="1" x14ac:dyDescent="0.25">
      <c r="B27" s="44" t="s">
        <v>60</v>
      </c>
      <c r="C27" s="44"/>
      <c r="D27" s="44"/>
      <c r="E27" s="44"/>
      <c r="F27" s="69">
        <v>0</v>
      </c>
      <c r="G27" s="67">
        <v>0</v>
      </c>
      <c r="H27" s="69">
        <v>0</v>
      </c>
      <c r="I27" s="95">
        <v>0</v>
      </c>
      <c r="J27" s="67">
        <v>0</v>
      </c>
      <c r="K27" s="67">
        <v>0</v>
      </c>
      <c r="L27" s="67">
        <v>0</v>
      </c>
      <c r="M27" s="67">
        <v>-1.405</v>
      </c>
    </row>
    <row r="28" spans="2:13" ht="15" customHeight="1" x14ac:dyDescent="0.25">
      <c r="B28" s="43" t="s">
        <v>106</v>
      </c>
      <c r="C28" s="43"/>
      <c r="D28" s="43"/>
      <c r="E28" s="43"/>
      <c r="F28" s="76">
        <f t="shared" ref="F28:M28" si="5">F14-F27</f>
        <v>3.1291635999999992</v>
      </c>
      <c r="G28" s="73">
        <f t="shared" si="5"/>
        <v>3.5129244000000037</v>
      </c>
      <c r="H28" s="76">
        <f t="shared" si="5"/>
        <v>8.954122899999998</v>
      </c>
      <c r="I28" s="73">
        <f t="shared" si="5"/>
        <v>9.478891799999996</v>
      </c>
      <c r="J28" s="73">
        <f t="shared" si="5"/>
        <v>11.064993599999996</v>
      </c>
      <c r="K28" s="73">
        <f t="shared" si="5"/>
        <v>11.132158799999997</v>
      </c>
      <c r="L28" s="73">
        <f t="shared" si="5"/>
        <v>10.185040600000002</v>
      </c>
      <c r="M28" s="73">
        <f t="shared" si="5"/>
        <v>8.1650000000000009</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3" ht="3" customHeight="1" x14ac:dyDescent="0.25">
      <c r="B33" s="20"/>
      <c r="C33" s="19"/>
      <c r="D33" s="19"/>
      <c r="E33" s="19"/>
      <c r="F33" s="23"/>
      <c r="G33" s="23"/>
      <c r="H33" s="23"/>
      <c r="I33" s="23"/>
      <c r="J33" s="23"/>
      <c r="K33" s="23"/>
      <c r="L33" s="23"/>
      <c r="M33" s="23"/>
    </row>
    <row r="34" spans="2:13" s="6" customFormat="1" ht="15" customHeight="1" x14ac:dyDescent="0.25">
      <c r="B34" s="44" t="s">
        <v>17</v>
      </c>
      <c r="C34" s="44"/>
      <c r="D34" s="44"/>
      <c r="E34" s="44"/>
      <c r="F34" s="66"/>
      <c r="G34" s="99"/>
      <c r="H34" s="66">
        <v>95.34618309999999</v>
      </c>
      <c r="I34" s="99">
        <v>95.34618309999999</v>
      </c>
      <c r="J34" s="67">
        <v>95.34618309999999</v>
      </c>
      <c r="K34" s="67">
        <v>95.34618309999999</v>
      </c>
      <c r="L34" s="67">
        <v>95.346000000000004</v>
      </c>
      <c r="M34" s="67">
        <v>94.427000000000007</v>
      </c>
    </row>
    <row r="35" spans="2:13" ht="15" customHeight="1" x14ac:dyDescent="0.25">
      <c r="B35" s="44" t="s">
        <v>18</v>
      </c>
      <c r="C35" s="44"/>
      <c r="D35" s="44"/>
      <c r="E35" s="44"/>
      <c r="F35" s="69"/>
      <c r="G35" s="99"/>
      <c r="H35" s="69">
        <v>0.39339360000000001</v>
      </c>
      <c r="I35" s="99">
        <v>0.45114909999999997</v>
      </c>
      <c r="J35" s="67">
        <v>0.49692230000000004</v>
      </c>
      <c r="K35" s="67">
        <v>8.5559099999999999E-2</v>
      </c>
      <c r="L35" s="67">
        <v>2.9918299999999998E-2</v>
      </c>
      <c r="M35" s="67">
        <v>8.2000000000000003E-2</v>
      </c>
    </row>
    <row r="36" spans="2:13" ht="15" customHeight="1" x14ac:dyDescent="0.25">
      <c r="B36" s="44" t="s">
        <v>77</v>
      </c>
      <c r="C36" s="44"/>
      <c r="D36" s="44"/>
      <c r="E36" s="44"/>
      <c r="F36" s="69"/>
      <c r="G36" s="99"/>
      <c r="H36" s="69">
        <v>3.2309436999999996</v>
      </c>
      <c r="I36" s="99">
        <v>2.1719425999999999</v>
      </c>
      <c r="J36" s="67">
        <v>2.7784922999999999</v>
      </c>
      <c r="K36" s="67">
        <v>0.24925989999999998</v>
      </c>
      <c r="L36" s="67">
        <v>0.11894550000000001</v>
      </c>
      <c r="M36" s="67">
        <v>0.13500000000000001</v>
      </c>
    </row>
    <row r="37" spans="2:13" ht="15" customHeight="1" x14ac:dyDescent="0.25">
      <c r="B37" s="44" t="s">
        <v>19</v>
      </c>
      <c r="C37" s="44"/>
      <c r="D37" s="44"/>
      <c r="E37" s="44"/>
      <c r="F37" s="66"/>
      <c r="G37" s="99"/>
      <c r="H37" s="66">
        <v>0</v>
      </c>
      <c r="I37" s="99">
        <v>0</v>
      </c>
      <c r="J37" s="67">
        <v>0</v>
      </c>
      <c r="K37" s="67">
        <v>0</v>
      </c>
      <c r="L37" s="67">
        <v>0</v>
      </c>
      <c r="M37" s="67">
        <v>0</v>
      </c>
    </row>
    <row r="38" spans="2:13" ht="15" customHeight="1" x14ac:dyDescent="0.25">
      <c r="B38" s="35" t="s">
        <v>20</v>
      </c>
      <c r="C38" s="35"/>
      <c r="D38" s="35"/>
      <c r="E38" s="35"/>
      <c r="F38" s="74"/>
      <c r="G38" s="100"/>
      <c r="H38" s="74">
        <v>0.27677799999999997</v>
      </c>
      <c r="I38" s="100">
        <v>1.4999999999999999E-4</v>
      </c>
      <c r="J38" s="75">
        <v>0.24526200000000001</v>
      </c>
      <c r="K38" s="75">
        <v>1.4999999999999999E-4</v>
      </c>
      <c r="L38" s="75">
        <v>1.4999999999999999E-4</v>
      </c>
      <c r="M38" s="75">
        <v>0</v>
      </c>
    </row>
    <row r="39" spans="2:13" ht="15" customHeight="1" x14ac:dyDescent="0.25">
      <c r="B39" s="43" t="s">
        <v>21</v>
      </c>
      <c r="C39" s="43"/>
      <c r="D39" s="43"/>
      <c r="E39" s="43"/>
      <c r="F39" s="76"/>
      <c r="G39" s="101"/>
      <c r="H39" s="76">
        <f t="shared" ref="H39:M39" si="7">SUM(H34:H38)</f>
        <v>99.247298399999977</v>
      </c>
      <c r="I39" s="101">
        <f t="shared" si="7"/>
        <v>97.969424799999985</v>
      </c>
      <c r="J39" s="73">
        <f t="shared" si="7"/>
        <v>98.866859699999978</v>
      </c>
      <c r="K39" s="73">
        <f t="shared" si="7"/>
        <v>95.681152099999991</v>
      </c>
      <c r="L39" s="73">
        <f t="shared" si="7"/>
        <v>95.495013800000009</v>
      </c>
      <c r="M39" s="73">
        <f t="shared" si="7"/>
        <v>94.644000000000005</v>
      </c>
    </row>
    <row r="40" spans="2:13" ht="15" customHeight="1" x14ac:dyDescent="0.25">
      <c r="B40" s="44" t="s">
        <v>22</v>
      </c>
      <c r="C40" s="44"/>
      <c r="D40" s="44"/>
      <c r="E40" s="44"/>
      <c r="F40" s="66"/>
      <c r="G40" s="99"/>
      <c r="H40" s="66">
        <v>2.4546860000000001</v>
      </c>
      <c r="I40" s="99">
        <v>1.9003168000000001</v>
      </c>
      <c r="J40" s="67">
        <v>2.2086573999999999</v>
      </c>
      <c r="K40" s="67">
        <v>1.9619374000000001</v>
      </c>
      <c r="L40" s="67">
        <v>1.4217417000000001</v>
      </c>
      <c r="M40" s="67">
        <v>1.3480000000000001</v>
      </c>
    </row>
    <row r="41" spans="2:13" ht="15" customHeight="1" x14ac:dyDescent="0.25">
      <c r="B41" s="44" t="s">
        <v>23</v>
      </c>
      <c r="C41" s="44"/>
      <c r="D41" s="44"/>
      <c r="E41" s="44"/>
      <c r="F41" s="69"/>
      <c r="G41" s="99"/>
      <c r="H41" s="69">
        <v>0</v>
      </c>
      <c r="I41" s="99">
        <v>0</v>
      </c>
      <c r="J41" s="67">
        <v>0</v>
      </c>
      <c r="K41" s="67">
        <v>0</v>
      </c>
      <c r="L41" s="67">
        <v>3.3013100000000004E-2</v>
      </c>
      <c r="M41" s="67">
        <v>8.5000000000000006E-2</v>
      </c>
    </row>
    <row r="42" spans="2:13" ht="15" customHeight="1" x14ac:dyDescent="0.25">
      <c r="B42" s="44" t="s">
        <v>24</v>
      </c>
      <c r="C42" s="44"/>
      <c r="D42" s="44"/>
      <c r="E42" s="44"/>
      <c r="F42" s="69"/>
      <c r="G42" s="99"/>
      <c r="H42" s="69">
        <v>4.7776942</v>
      </c>
      <c r="I42" s="99">
        <v>4.8789307999999991</v>
      </c>
      <c r="J42" s="67">
        <v>4.2138388999999998</v>
      </c>
      <c r="K42" s="67">
        <v>4.1079213000000001</v>
      </c>
      <c r="L42" s="67">
        <v>3.1443063999999996</v>
      </c>
      <c r="M42" s="67">
        <v>2.855</v>
      </c>
    </row>
    <row r="43" spans="2:13" ht="15" customHeight="1" x14ac:dyDescent="0.25">
      <c r="B43" s="44" t="s">
        <v>25</v>
      </c>
      <c r="C43" s="44"/>
      <c r="D43" s="44"/>
      <c r="E43" s="44"/>
      <c r="F43" s="66"/>
      <c r="G43" s="99"/>
      <c r="H43" s="66">
        <v>1.9079387999999999</v>
      </c>
      <c r="I43" s="99">
        <v>2.1330599000000001</v>
      </c>
      <c r="J43" s="67">
        <v>1.5558202000000001</v>
      </c>
      <c r="K43" s="67">
        <v>1.8353994</v>
      </c>
      <c r="L43" s="67">
        <v>6.9232079999999998</v>
      </c>
      <c r="M43" s="67">
        <v>7.3639999999999999</v>
      </c>
    </row>
    <row r="44" spans="2:13" ht="15" customHeight="1" x14ac:dyDescent="0.25">
      <c r="B44" s="35" t="s">
        <v>26</v>
      </c>
      <c r="C44" s="35"/>
      <c r="D44" s="35"/>
      <c r="E44" s="35"/>
      <c r="F44" s="74"/>
      <c r="G44" s="100"/>
      <c r="H44" s="74">
        <v>0</v>
      </c>
      <c r="I44" s="100">
        <v>0</v>
      </c>
      <c r="J44" s="75">
        <v>0</v>
      </c>
      <c r="K44" s="75">
        <v>0</v>
      </c>
      <c r="L44" s="75">
        <v>0</v>
      </c>
      <c r="M44" s="75">
        <v>0</v>
      </c>
    </row>
    <row r="45" spans="2:13" ht="15" customHeight="1" x14ac:dyDescent="0.25">
      <c r="B45" s="36" t="s">
        <v>27</v>
      </c>
      <c r="C45" s="36"/>
      <c r="D45" s="36"/>
      <c r="E45" s="36"/>
      <c r="F45" s="77"/>
      <c r="G45" s="102"/>
      <c r="H45" s="77">
        <f t="shared" ref="H45:M45" si="8">SUM(H40:H44)</f>
        <v>9.1403189999999999</v>
      </c>
      <c r="I45" s="102">
        <f t="shared" si="8"/>
        <v>8.9123075000000007</v>
      </c>
      <c r="J45" s="78">
        <f t="shared" si="8"/>
        <v>7.9783165</v>
      </c>
      <c r="K45" s="78">
        <f t="shared" si="8"/>
        <v>7.9052581000000002</v>
      </c>
      <c r="L45" s="78">
        <f t="shared" si="8"/>
        <v>11.5222692</v>
      </c>
      <c r="M45" s="78">
        <f t="shared" si="8"/>
        <v>11.652000000000001</v>
      </c>
    </row>
    <row r="46" spans="2:13" ht="15" customHeight="1" x14ac:dyDescent="0.25">
      <c r="B46" s="43" t="s">
        <v>71</v>
      </c>
      <c r="C46" s="43"/>
      <c r="D46" s="43"/>
      <c r="E46" s="43"/>
      <c r="F46" s="72"/>
      <c r="G46" s="101"/>
      <c r="H46" s="72">
        <f>H39+H45-0.001</f>
        <v>108.38661739999998</v>
      </c>
      <c r="I46" s="101">
        <f>I39+I45-0.001</f>
        <v>106.88073229999998</v>
      </c>
      <c r="J46" s="73">
        <f>J39+J45</f>
        <v>106.84517619999998</v>
      </c>
      <c r="K46" s="73">
        <f>K39+K45</f>
        <v>103.58641019999999</v>
      </c>
      <c r="L46" s="73">
        <f>L39+L45</f>
        <v>107.01728300000001</v>
      </c>
      <c r="M46" s="73">
        <f>M39+M45</f>
        <v>106.29600000000001</v>
      </c>
    </row>
    <row r="47" spans="2:13" ht="15" customHeight="1" x14ac:dyDescent="0.25">
      <c r="B47" s="44" t="s">
        <v>84</v>
      </c>
      <c r="C47" s="44"/>
      <c r="D47" s="44"/>
      <c r="E47" s="44"/>
      <c r="F47" s="69"/>
      <c r="G47" s="99"/>
      <c r="H47" s="69">
        <v>71.519840400000007</v>
      </c>
      <c r="I47" s="99">
        <v>62.700570200000001</v>
      </c>
      <c r="J47" s="67">
        <v>63.866263499999995</v>
      </c>
      <c r="K47" s="67">
        <v>83.334110400000014</v>
      </c>
      <c r="L47" s="67">
        <v>75.979232100000004</v>
      </c>
      <c r="M47" s="67">
        <v>72.706999999999994</v>
      </c>
    </row>
    <row r="48" spans="2:13" ht="15" customHeight="1" x14ac:dyDescent="0.25">
      <c r="B48" s="44" t="s">
        <v>79</v>
      </c>
      <c r="C48" s="44"/>
      <c r="D48" s="44"/>
      <c r="E48" s="44"/>
      <c r="F48" s="69"/>
      <c r="G48" s="99"/>
      <c r="H48" s="69">
        <v>0</v>
      </c>
      <c r="I48" s="99">
        <v>0</v>
      </c>
      <c r="J48" s="67">
        <v>0</v>
      </c>
      <c r="K48" s="67">
        <v>0</v>
      </c>
      <c r="L48" s="67">
        <v>0</v>
      </c>
      <c r="M48" s="67">
        <v>0</v>
      </c>
    </row>
    <row r="49" spans="2:13" ht="15" customHeight="1" x14ac:dyDescent="0.25">
      <c r="B49" s="44" t="s">
        <v>28</v>
      </c>
      <c r="C49" s="44"/>
      <c r="D49" s="44"/>
      <c r="E49" s="44"/>
      <c r="F49" s="66"/>
      <c r="G49" s="99"/>
      <c r="H49" s="66">
        <v>0</v>
      </c>
      <c r="I49" s="99">
        <v>0</v>
      </c>
      <c r="J49" s="67">
        <v>0</v>
      </c>
      <c r="K49" s="67">
        <v>0</v>
      </c>
      <c r="L49" s="67">
        <v>0</v>
      </c>
      <c r="M49" s="67">
        <v>0</v>
      </c>
    </row>
    <row r="50" spans="2:13" ht="15" customHeight="1" x14ac:dyDescent="0.25">
      <c r="B50" s="44" t="s">
        <v>29</v>
      </c>
      <c r="C50" s="44"/>
      <c r="D50" s="44"/>
      <c r="E50" s="44"/>
      <c r="F50" s="69"/>
      <c r="G50" s="99"/>
      <c r="H50" s="69">
        <v>0.64705089999999998</v>
      </c>
      <c r="I50" s="99">
        <v>0.42635889999999999</v>
      </c>
      <c r="J50" s="67">
        <v>0.53461910000000001</v>
      </c>
      <c r="K50" s="67">
        <v>7.23718E-2</v>
      </c>
      <c r="L50" s="67">
        <v>9.9511799999999997E-2</v>
      </c>
      <c r="M50" s="67">
        <v>0.127</v>
      </c>
    </row>
    <row r="51" spans="2:13" ht="15" customHeight="1" x14ac:dyDescent="0.25">
      <c r="B51" s="44" t="s">
        <v>30</v>
      </c>
      <c r="C51" s="44"/>
      <c r="D51" s="44"/>
      <c r="E51" s="44"/>
      <c r="F51" s="69"/>
      <c r="G51" s="99"/>
      <c r="H51" s="69">
        <v>32.491675199999996</v>
      </c>
      <c r="I51" s="99">
        <v>37.835233000000002</v>
      </c>
      <c r="J51" s="67">
        <v>38.612611999999999</v>
      </c>
      <c r="K51" s="67">
        <v>14.646259499999999</v>
      </c>
      <c r="L51" s="67">
        <v>26.824909399999999</v>
      </c>
      <c r="M51" s="67">
        <v>27.367000000000001</v>
      </c>
    </row>
    <row r="52" spans="2:13" ht="15" customHeight="1" x14ac:dyDescent="0.25">
      <c r="B52" s="44" t="s">
        <v>31</v>
      </c>
      <c r="C52" s="44"/>
      <c r="D52" s="44"/>
      <c r="E52" s="44"/>
      <c r="F52" s="66"/>
      <c r="G52" s="99"/>
      <c r="H52" s="66">
        <v>3.7290508000000004</v>
      </c>
      <c r="I52" s="99">
        <v>5.9194402000000004</v>
      </c>
      <c r="J52" s="67">
        <v>3.8316503999999996</v>
      </c>
      <c r="K52" s="67">
        <v>5.5336683000000004</v>
      </c>
      <c r="L52" s="67">
        <v>4.1141224000000003</v>
      </c>
      <c r="M52" s="67">
        <v>6.0949999999999998</v>
      </c>
    </row>
    <row r="53" spans="2:13" ht="15" customHeight="1" x14ac:dyDescent="0.25">
      <c r="B53" s="35" t="s">
        <v>82</v>
      </c>
      <c r="C53" s="35"/>
      <c r="D53" s="35"/>
      <c r="E53" s="35"/>
      <c r="F53" s="74"/>
      <c r="G53" s="100"/>
      <c r="H53" s="74">
        <v>0</v>
      </c>
      <c r="I53" s="100">
        <v>0</v>
      </c>
      <c r="J53" s="75">
        <v>0</v>
      </c>
      <c r="K53" s="75">
        <v>0</v>
      </c>
      <c r="L53" s="75">
        <v>0</v>
      </c>
      <c r="M53" s="75">
        <v>0</v>
      </c>
    </row>
    <row r="54" spans="2:13" ht="15" customHeight="1" x14ac:dyDescent="0.25">
      <c r="B54" s="43" t="s">
        <v>72</v>
      </c>
      <c r="C54" s="43"/>
      <c r="D54" s="43"/>
      <c r="E54" s="43"/>
      <c r="F54" s="76"/>
      <c r="G54" s="101"/>
      <c r="H54" s="76">
        <f t="shared" ref="H54:M54" si="9">SUM(H47:H53)</f>
        <v>108.3876173</v>
      </c>
      <c r="I54" s="101">
        <f t="shared" si="9"/>
        <v>106.8816023</v>
      </c>
      <c r="J54" s="73">
        <f t="shared" si="9"/>
        <v>106.84514499999999</v>
      </c>
      <c r="K54" s="73">
        <f t="shared" si="9"/>
        <v>103.58641000000001</v>
      </c>
      <c r="L54" s="73">
        <f t="shared" si="9"/>
        <v>107.0177757</v>
      </c>
      <c r="M54" s="73">
        <f t="shared" si="9"/>
        <v>106.29599999999999</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10">F$3</f>
        <v>2018</v>
      </c>
      <c r="G56" s="56">
        <f t="shared" si="10"/>
        <v>2017</v>
      </c>
      <c r="H56" s="56">
        <f t="shared" si="10"/>
        <v>2018</v>
      </c>
      <c r="I56" s="56">
        <f t="shared" si="10"/>
        <v>2017</v>
      </c>
      <c r="J56" s="56">
        <f t="shared" si="10"/>
        <v>2017</v>
      </c>
      <c r="K56" s="56">
        <f t="shared" si="10"/>
        <v>2016</v>
      </c>
      <c r="L56" s="56">
        <f t="shared" si="10"/>
        <v>2015</v>
      </c>
      <c r="M56" s="56">
        <f t="shared" si="10"/>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54</v>
      </c>
      <c r="G58" s="94" t="s">
        <v>54</v>
      </c>
      <c r="H58" s="94" t="s">
        <v>54</v>
      </c>
      <c r="I58" s="94" t="s">
        <v>54</v>
      </c>
      <c r="J58" s="94" t="s">
        <v>54</v>
      </c>
      <c r="K58" s="58"/>
      <c r="L58" s="58"/>
      <c r="M58" s="58"/>
    </row>
    <row r="59" spans="2:13" ht="3" customHeight="1" x14ac:dyDescent="0.25">
      <c r="B59" s="20"/>
      <c r="C59" s="19"/>
      <c r="D59" s="19"/>
      <c r="E59" s="19"/>
      <c r="F59" s="23"/>
      <c r="G59" s="103"/>
      <c r="H59" s="23"/>
      <c r="I59" s="103"/>
      <c r="J59" s="23"/>
      <c r="K59" s="23"/>
      <c r="L59" s="23"/>
      <c r="M59" s="23"/>
    </row>
    <row r="60" spans="2:13" x14ac:dyDescent="0.25">
      <c r="B60" s="49" t="s">
        <v>32</v>
      </c>
      <c r="C60" s="49"/>
      <c r="D60" s="49"/>
      <c r="E60" s="49"/>
      <c r="F60" s="69">
        <v>3.5158603999999971</v>
      </c>
      <c r="G60" s="99">
        <v>3.2719885000000044</v>
      </c>
      <c r="H60" s="69">
        <v>9.6794278000000009</v>
      </c>
      <c r="I60" s="99">
        <v>8.3659196999999974</v>
      </c>
      <c r="J60" s="67">
        <v>9.7120771999999995</v>
      </c>
      <c r="K60" s="67">
        <v>9.0559999999999992</v>
      </c>
      <c r="L60" s="95">
        <v>7.968</v>
      </c>
      <c r="M60" s="67"/>
    </row>
    <row r="61" spans="2:13" ht="15" customHeight="1" x14ac:dyDescent="0.25">
      <c r="B61" s="35" t="s">
        <v>33</v>
      </c>
      <c r="C61" s="35"/>
      <c r="D61" s="35"/>
      <c r="E61" s="35"/>
      <c r="F61" s="74">
        <v>-0.35059689999999999</v>
      </c>
      <c r="G61" s="100">
        <v>0.68596649999999992</v>
      </c>
      <c r="H61" s="74">
        <v>-1.0135476999999999</v>
      </c>
      <c r="I61" s="100">
        <v>-0.27703349999999999</v>
      </c>
      <c r="J61" s="75">
        <v>-1.9046224</v>
      </c>
      <c r="K61" s="75">
        <v>-1.159</v>
      </c>
      <c r="L61" s="75">
        <v>-3.0230000000000001</v>
      </c>
      <c r="M61" s="75">
        <v>0</v>
      </c>
    </row>
    <row r="62" spans="2:13" ht="15" customHeight="1" x14ac:dyDescent="0.25">
      <c r="B62" s="50" t="s">
        <v>34</v>
      </c>
      <c r="C62" s="50"/>
      <c r="D62" s="50"/>
      <c r="E62" s="50"/>
      <c r="F62" s="72">
        <f t="shared" ref="F62:L62" si="11">SUM(F60:F61)</f>
        <v>3.1652634999999973</v>
      </c>
      <c r="G62" s="101">
        <f t="shared" si="11"/>
        <v>3.9579550000000046</v>
      </c>
      <c r="H62" s="72">
        <f t="shared" si="11"/>
        <v>8.6658801000000008</v>
      </c>
      <c r="I62" s="101">
        <f t="shared" si="11"/>
        <v>8.0888861999999975</v>
      </c>
      <c r="J62" s="73">
        <f t="shared" si="11"/>
        <v>7.8074547999999995</v>
      </c>
      <c r="K62" s="73">
        <f t="shared" si="11"/>
        <v>7.8969999999999994</v>
      </c>
      <c r="L62" s="73">
        <f t="shared" si="11"/>
        <v>4.9450000000000003</v>
      </c>
      <c r="M62" s="73" t="s">
        <v>53</v>
      </c>
    </row>
    <row r="63" spans="2:13" ht="15" customHeight="1" x14ac:dyDescent="0.25">
      <c r="B63" s="49" t="s">
        <v>75</v>
      </c>
      <c r="C63" s="49"/>
      <c r="D63" s="49"/>
      <c r="E63" s="49"/>
      <c r="F63" s="69">
        <v>-0.51592640000000012</v>
      </c>
      <c r="G63" s="99">
        <v>-0.56751549999999984</v>
      </c>
      <c r="H63" s="69">
        <v>-1.4725935000000001</v>
      </c>
      <c r="I63" s="99">
        <v>-2.7255155000000002</v>
      </c>
      <c r="J63" s="67">
        <v>-3.6514791999999998</v>
      </c>
      <c r="K63" s="67">
        <v>-0.316</v>
      </c>
      <c r="L63" s="67">
        <v>-4.2000000000000003E-2</v>
      </c>
      <c r="M63" s="67">
        <v>0</v>
      </c>
    </row>
    <row r="64" spans="2:13" ht="15" customHeight="1" x14ac:dyDescent="0.25">
      <c r="B64" s="35" t="s">
        <v>76</v>
      </c>
      <c r="C64" s="35"/>
      <c r="D64" s="35"/>
      <c r="E64" s="35"/>
      <c r="F64" s="74">
        <v>0</v>
      </c>
      <c r="G64" s="100">
        <v>0</v>
      </c>
      <c r="H64" s="74">
        <v>0</v>
      </c>
      <c r="I64" s="100">
        <v>0</v>
      </c>
      <c r="J64" s="75">
        <v>0</v>
      </c>
      <c r="K64" s="75">
        <v>0</v>
      </c>
      <c r="L64" s="75">
        <v>0.02</v>
      </c>
      <c r="M64" s="75">
        <v>0</v>
      </c>
    </row>
    <row r="65" spans="2:14" ht="15" customHeight="1" x14ac:dyDescent="0.25">
      <c r="B65" s="50" t="s">
        <v>80</v>
      </c>
      <c r="C65" s="50"/>
      <c r="D65" s="50"/>
      <c r="E65" s="50"/>
      <c r="F65" s="72">
        <f t="shared" ref="F65:L65" si="12">SUM(F62:F64)</f>
        <v>2.6493370999999972</v>
      </c>
      <c r="G65" s="101">
        <f t="shared" si="12"/>
        <v>3.3904395000000047</v>
      </c>
      <c r="H65" s="72">
        <f t="shared" si="12"/>
        <v>7.1932866000000004</v>
      </c>
      <c r="I65" s="101">
        <f t="shared" si="12"/>
        <v>5.3633706999999973</v>
      </c>
      <c r="J65" s="73">
        <f t="shared" si="12"/>
        <v>4.1559755999999997</v>
      </c>
      <c r="K65" s="73">
        <f t="shared" si="12"/>
        <v>7.5809999999999995</v>
      </c>
      <c r="L65" s="73">
        <f t="shared" si="12"/>
        <v>4.923</v>
      </c>
      <c r="M65" s="73" t="s">
        <v>53</v>
      </c>
    </row>
    <row r="66" spans="2:14" ht="15" customHeight="1" x14ac:dyDescent="0.25">
      <c r="B66" s="35" t="s">
        <v>35</v>
      </c>
      <c r="C66" s="35"/>
      <c r="D66" s="35"/>
      <c r="E66" s="35"/>
      <c r="F66" s="74">
        <v>0</v>
      </c>
      <c r="G66" s="100">
        <v>0</v>
      </c>
      <c r="H66" s="74">
        <v>0</v>
      </c>
      <c r="I66" s="100">
        <v>0</v>
      </c>
      <c r="J66" s="75">
        <v>0</v>
      </c>
      <c r="K66" s="75">
        <v>0</v>
      </c>
      <c r="L66" s="75">
        <v>-0.91900000000000004</v>
      </c>
      <c r="M66" s="75">
        <v>0</v>
      </c>
    </row>
    <row r="67" spans="2:14" ht="15" customHeight="1" x14ac:dyDescent="0.25">
      <c r="B67" s="50" t="s">
        <v>36</v>
      </c>
      <c r="C67" s="50"/>
      <c r="D67" s="50"/>
      <c r="E67" s="50"/>
      <c r="F67" s="76">
        <f t="shared" ref="F67:L67" si="13">SUM(F65:F66)</f>
        <v>2.6493370999999972</v>
      </c>
      <c r="G67" s="101">
        <f t="shared" si="13"/>
        <v>3.3904395000000047</v>
      </c>
      <c r="H67" s="76">
        <f t="shared" si="13"/>
        <v>7.1932866000000004</v>
      </c>
      <c r="I67" s="101">
        <f t="shared" si="13"/>
        <v>5.3633706999999973</v>
      </c>
      <c r="J67" s="73">
        <f t="shared" si="13"/>
        <v>4.1559755999999997</v>
      </c>
      <c r="K67" s="73">
        <f t="shared" si="13"/>
        <v>7.5809999999999995</v>
      </c>
      <c r="L67" s="73">
        <f t="shared" si="13"/>
        <v>4.0039999999999996</v>
      </c>
      <c r="M67" s="73" t="s">
        <v>53</v>
      </c>
    </row>
    <row r="68" spans="2:14" ht="15" customHeight="1" x14ac:dyDescent="0.25">
      <c r="B68" s="49" t="s">
        <v>37</v>
      </c>
      <c r="C68" s="49"/>
      <c r="D68" s="49"/>
      <c r="E68" s="49"/>
      <c r="F68" s="66">
        <v>-2.9999998999999997</v>
      </c>
      <c r="G68" s="99">
        <v>-2.2467967000000044</v>
      </c>
      <c r="H68" s="66">
        <v>-6.256246299999999</v>
      </c>
      <c r="I68" s="99">
        <v>22.795203299999994</v>
      </c>
      <c r="J68" s="67">
        <v>23.541586800000001</v>
      </c>
      <c r="K68" s="67">
        <v>-12.819000000000001</v>
      </c>
      <c r="L68" s="67">
        <v>-1.7629999999999999</v>
      </c>
      <c r="M68" s="67">
        <v>0</v>
      </c>
    </row>
    <row r="69" spans="2:14" ht="15" customHeight="1" x14ac:dyDescent="0.25">
      <c r="B69" s="49" t="s">
        <v>38</v>
      </c>
      <c r="C69" s="49"/>
      <c r="D69" s="49"/>
      <c r="E69" s="49"/>
      <c r="F69" s="69">
        <v>0</v>
      </c>
      <c r="G69" s="99">
        <v>0</v>
      </c>
      <c r="H69" s="69">
        <v>0</v>
      </c>
      <c r="I69" s="99">
        <v>0</v>
      </c>
      <c r="J69" s="67">
        <v>0</v>
      </c>
      <c r="K69" s="67">
        <v>0</v>
      </c>
      <c r="L69" s="67">
        <v>0.18</v>
      </c>
      <c r="M69" s="67">
        <v>0</v>
      </c>
    </row>
    <row r="70" spans="2:14" ht="15" customHeight="1" x14ac:dyDescent="0.25">
      <c r="B70" s="49" t="s">
        <v>39</v>
      </c>
      <c r="C70" s="49"/>
      <c r="D70" s="49"/>
      <c r="E70" s="49"/>
      <c r="F70" s="69">
        <v>0</v>
      </c>
      <c r="G70" s="99">
        <v>-4.3400000000204386E-4</v>
      </c>
      <c r="H70" s="69">
        <v>0</v>
      </c>
      <c r="I70" s="99">
        <v>-26.964434000000001</v>
      </c>
      <c r="J70" s="67">
        <v>-26.964434000000001</v>
      </c>
      <c r="K70" s="67">
        <v>0</v>
      </c>
      <c r="L70" s="67">
        <v>0</v>
      </c>
      <c r="M70" s="67">
        <v>0</v>
      </c>
    </row>
    <row r="71" spans="2:14" ht="15" customHeight="1" x14ac:dyDescent="0.25">
      <c r="B71" s="35" t="s">
        <v>40</v>
      </c>
      <c r="C71" s="35"/>
      <c r="D71" s="35"/>
      <c r="E71" s="35"/>
      <c r="F71" s="74">
        <v>-0.41659020000000002</v>
      </c>
      <c r="G71" s="100">
        <v>-9.8479799999999951E-2</v>
      </c>
      <c r="H71" s="74">
        <v>-0.66290930000000003</v>
      </c>
      <c r="I71" s="100">
        <v>-0.89647980000000005</v>
      </c>
      <c r="J71" s="75">
        <v>-1.0251798000000001</v>
      </c>
      <c r="K71" s="75">
        <v>0.15</v>
      </c>
      <c r="L71" s="75">
        <v>-2.8620000000000001</v>
      </c>
      <c r="M71" s="75">
        <v>0</v>
      </c>
    </row>
    <row r="72" spans="2:14" ht="15" customHeight="1" x14ac:dyDescent="0.25">
      <c r="B72" s="36" t="s">
        <v>41</v>
      </c>
      <c r="C72" s="36"/>
      <c r="D72" s="36"/>
      <c r="E72" s="36"/>
      <c r="F72" s="77">
        <f t="shared" ref="F72:L72" si="14">SUM(F68:F71)</f>
        <v>-3.4165900999999996</v>
      </c>
      <c r="G72" s="102">
        <f t="shared" si="14"/>
        <v>-2.3457105000000062</v>
      </c>
      <c r="H72" s="77">
        <f t="shared" si="14"/>
        <v>-6.919155599999999</v>
      </c>
      <c r="I72" s="102">
        <f t="shared" si="14"/>
        <v>-5.0657105000000069</v>
      </c>
      <c r="J72" s="78">
        <f t="shared" si="14"/>
        <v>-4.4480269999999997</v>
      </c>
      <c r="K72" s="78">
        <f t="shared" si="14"/>
        <v>-12.669</v>
      </c>
      <c r="L72" s="78">
        <f t="shared" si="14"/>
        <v>-4.4450000000000003</v>
      </c>
      <c r="M72" s="78" t="s">
        <v>53</v>
      </c>
    </row>
    <row r="73" spans="2:14" ht="15" customHeight="1" x14ac:dyDescent="0.25">
      <c r="B73" s="50" t="s">
        <v>42</v>
      </c>
      <c r="C73" s="50"/>
      <c r="D73" s="50"/>
      <c r="E73" s="50"/>
      <c r="F73" s="76">
        <f t="shared" ref="F73:L73" si="15">SUM(F72+F67)</f>
        <v>-0.76725300000000241</v>
      </c>
      <c r="G73" s="101">
        <f t="shared" si="15"/>
        <v>1.0447289999999985</v>
      </c>
      <c r="H73" s="76">
        <f t="shared" si="15"/>
        <v>0.27413100000000146</v>
      </c>
      <c r="I73" s="101">
        <f t="shared" si="15"/>
        <v>0.29766019999999038</v>
      </c>
      <c r="J73" s="73">
        <f t="shared" si="15"/>
        <v>-0.29205140000000007</v>
      </c>
      <c r="K73" s="73">
        <f t="shared" si="15"/>
        <v>-5.088000000000001</v>
      </c>
      <c r="L73" s="73">
        <f t="shared" si="15"/>
        <v>-0.44100000000000072</v>
      </c>
      <c r="M73" s="73" t="s">
        <v>53</v>
      </c>
    </row>
    <row r="74" spans="2:14" ht="15" customHeight="1" x14ac:dyDescent="0.25">
      <c r="B74" s="35" t="s">
        <v>67</v>
      </c>
      <c r="C74" s="35"/>
      <c r="D74" s="35"/>
      <c r="E74" s="35"/>
      <c r="F74" s="74">
        <v>0</v>
      </c>
      <c r="G74" s="100">
        <v>0</v>
      </c>
      <c r="H74" s="74">
        <v>0</v>
      </c>
      <c r="I74" s="100">
        <v>0</v>
      </c>
      <c r="J74" s="75">
        <v>0</v>
      </c>
      <c r="K74" s="75">
        <v>0</v>
      </c>
      <c r="L74" s="75">
        <v>0</v>
      </c>
      <c r="M74" s="75">
        <v>0</v>
      </c>
      <c r="N74" s="13"/>
    </row>
    <row r="75" spans="2:14" ht="15" customHeight="1" x14ac:dyDescent="0.25">
      <c r="B75" s="50" t="s">
        <v>68</v>
      </c>
      <c r="C75" s="50"/>
      <c r="D75" s="50"/>
      <c r="E75" s="50"/>
      <c r="F75" s="76">
        <f t="shared" ref="F75:L75" si="16">SUM(F73:F74)</f>
        <v>-0.76725300000000241</v>
      </c>
      <c r="G75" s="101">
        <f t="shared" si="16"/>
        <v>1.0447289999999985</v>
      </c>
      <c r="H75" s="76">
        <f t="shared" si="16"/>
        <v>0.27413100000000146</v>
      </c>
      <c r="I75" s="101">
        <f t="shared" si="16"/>
        <v>0.29766019999999038</v>
      </c>
      <c r="J75" s="73">
        <f t="shared" si="16"/>
        <v>-0.29205140000000007</v>
      </c>
      <c r="K75" s="73">
        <f t="shared" si="16"/>
        <v>-5.088000000000001</v>
      </c>
      <c r="L75" s="73">
        <f t="shared" si="16"/>
        <v>-0.44100000000000072</v>
      </c>
      <c r="M75" s="73" t="s">
        <v>53</v>
      </c>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17">F$3</f>
        <v>2018</v>
      </c>
      <c r="G77" s="56">
        <f t="shared" si="17"/>
        <v>2017</v>
      </c>
      <c r="H77" s="56">
        <f t="shared" si="17"/>
        <v>2018</v>
      </c>
      <c r="I77" s="56">
        <f t="shared" si="17"/>
        <v>2017</v>
      </c>
      <c r="J77" s="56">
        <f t="shared" si="17"/>
        <v>2017</v>
      </c>
      <c r="K77" s="56">
        <f t="shared" si="17"/>
        <v>2016</v>
      </c>
      <c r="L77" s="56">
        <f t="shared" si="17"/>
        <v>2015</v>
      </c>
      <c r="M77" s="56">
        <f t="shared" si="17"/>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3" s="68" customFormat="1" ht="15" customHeight="1" x14ac:dyDescent="0.25">
      <c r="B81" s="65" t="s">
        <v>43</v>
      </c>
      <c r="C81" s="65"/>
      <c r="D81" s="65"/>
      <c r="E81" s="65"/>
      <c r="F81" s="66">
        <v>27.118523913565358</v>
      </c>
      <c r="G81" s="67">
        <v>32.608695833787934</v>
      </c>
      <c r="H81" s="66">
        <v>26.824309457714861</v>
      </c>
      <c r="I81" s="95">
        <v>30.496797046900852</v>
      </c>
      <c r="J81" s="67">
        <v>27.440788701844284</v>
      </c>
      <c r="K81" s="67">
        <v>28.86927488978095</v>
      </c>
      <c r="L81" s="67">
        <v>32.081090973232804</v>
      </c>
      <c r="M81" s="67">
        <v>25.270083361369661</v>
      </c>
    </row>
    <row r="82" spans="2:13" s="68" customFormat="1" ht="15" customHeight="1" x14ac:dyDescent="0.25">
      <c r="B82" s="65" t="s">
        <v>105</v>
      </c>
      <c r="C82" s="65"/>
      <c r="D82" s="65"/>
      <c r="E82" s="65"/>
      <c r="F82" s="69">
        <v>27.118523913565358</v>
      </c>
      <c r="G82" s="67">
        <v>32.608695833787934</v>
      </c>
      <c r="H82" s="69">
        <v>26.824309457714861</v>
      </c>
      <c r="I82" s="95">
        <v>30.496797046900852</v>
      </c>
      <c r="J82" s="67">
        <v>27.440788701844284</v>
      </c>
      <c r="K82" s="67">
        <v>28.86927488978095</v>
      </c>
      <c r="L82" s="67">
        <v>32.081090973232804</v>
      </c>
      <c r="M82" s="67">
        <v>30.522223468281556</v>
      </c>
    </row>
    <row r="83" spans="2:13" s="68" customFormat="1" ht="15" customHeight="1" x14ac:dyDescent="0.25">
      <c r="B83" s="65" t="s">
        <v>44</v>
      </c>
      <c r="C83" s="65"/>
      <c r="D83" s="65"/>
      <c r="E83" s="65"/>
      <c r="F83" s="69">
        <v>25.376443540664145</v>
      </c>
      <c r="G83" s="67">
        <v>28.518356979076199</v>
      </c>
      <c r="H83" s="69">
        <v>24.680100234663644</v>
      </c>
      <c r="I83" s="95">
        <v>26.820727021955097</v>
      </c>
      <c r="J83" s="67">
        <v>23.835024325485861</v>
      </c>
      <c r="K83" s="67">
        <v>24.976381317785489</v>
      </c>
      <c r="L83" s="67">
        <v>25.179477633095832</v>
      </c>
      <c r="M83" s="67">
        <v>20.821651527045713</v>
      </c>
    </row>
    <row r="84" spans="2:13" s="68" customFormat="1" ht="15" customHeight="1" x14ac:dyDescent="0.25">
      <c r="B84" s="65" t="s">
        <v>45</v>
      </c>
      <c r="C84" s="65"/>
      <c r="D84" s="65"/>
      <c r="E84" s="65"/>
      <c r="F84" s="66"/>
      <c r="G84" s="95"/>
      <c r="H84" s="66">
        <v>0</v>
      </c>
      <c r="I84" s="116"/>
      <c r="J84" s="67">
        <v>10.172116417429834</v>
      </c>
      <c r="K84" s="67">
        <v>9.2566989981974004</v>
      </c>
      <c r="L84" s="67">
        <v>8.0091236638445995</v>
      </c>
      <c r="M84" s="95">
        <v>10.967307136864395</v>
      </c>
    </row>
    <row r="85" spans="2:13" s="68" customFormat="1" ht="15" customHeight="1" x14ac:dyDescent="0.25">
      <c r="B85" s="65" t="s">
        <v>46</v>
      </c>
      <c r="C85" s="65"/>
      <c r="D85" s="65"/>
      <c r="E85" s="65"/>
      <c r="F85" s="69"/>
      <c r="G85" s="95"/>
      <c r="H85" s="69">
        <v>0</v>
      </c>
      <c r="I85" s="116"/>
      <c r="J85" s="67">
        <v>11.056756976099043</v>
      </c>
      <c r="K85" s="67">
        <v>10.598310076738468</v>
      </c>
      <c r="L85" s="67">
        <v>10.042829379921148</v>
      </c>
      <c r="M85" s="95">
        <v>13.723844355177164</v>
      </c>
    </row>
    <row r="86" spans="2:13" ht="15" customHeight="1" x14ac:dyDescent="0.25">
      <c r="B86" s="49" t="s">
        <v>47</v>
      </c>
      <c r="C86" s="49"/>
      <c r="D86" s="49"/>
      <c r="E86" s="49"/>
      <c r="F86" s="31"/>
      <c r="G86" s="89"/>
      <c r="H86" s="87">
        <v>65.985250143514335</v>
      </c>
      <c r="I86" s="89">
        <v>58.66357619154067</v>
      </c>
      <c r="J86" s="33">
        <v>59.774605107232524</v>
      </c>
      <c r="K86" s="33">
        <v>80.448883593900007</v>
      </c>
      <c r="L86" s="33">
        <v>70.996833566220346</v>
      </c>
      <c r="M86" s="89">
        <v>68.400504252276647</v>
      </c>
    </row>
    <row r="87" spans="2:13" ht="15" customHeight="1" x14ac:dyDescent="0.25">
      <c r="B87" s="49" t="s">
        <v>48</v>
      </c>
      <c r="C87" s="49"/>
      <c r="D87" s="49"/>
      <c r="E87" s="49"/>
      <c r="F87" s="107"/>
      <c r="G87" s="95"/>
      <c r="H87" s="107">
        <v>30.583736399999996</v>
      </c>
      <c r="I87" s="95">
        <v>35.702173100000003</v>
      </c>
      <c r="J87" s="95">
        <v>37.056791799999999</v>
      </c>
      <c r="K87" s="95">
        <v>12.810860099999999</v>
      </c>
      <c r="L87" s="95">
        <v>19.868688299999999</v>
      </c>
      <c r="M87" s="95">
        <v>19.917999999999999</v>
      </c>
    </row>
    <row r="88" spans="2:13" s="68" customFormat="1" ht="15" customHeight="1" x14ac:dyDescent="0.25">
      <c r="B88" s="65" t="s">
        <v>49</v>
      </c>
      <c r="C88" s="65"/>
      <c r="D88" s="65"/>
      <c r="E88" s="65"/>
      <c r="F88" s="69"/>
      <c r="G88" s="95"/>
      <c r="H88" s="69">
        <v>0.45430296010559873</v>
      </c>
      <c r="I88" s="95">
        <v>0.60342725559455923</v>
      </c>
      <c r="J88" s="67">
        <v>0.60458542404003335</v>
      </c>
      <c r="K88" s="67">
        <v>0.17575347513399506</v>
      </c>
      <c r="L88" s="67">
        <v>0.35305581089177657</v>
      </c>
      <c r="M88" s="95">
        <v>0.37640117182664667</v>
      </c>
    </row>
    <row r="89" spans="2:13" ht="15" customHeight="1" x14ac:dyDescent="0.25">
      <c r="B89" s="49" t="s">
        <v>100</v>
      </c>
      <c r="C89" s="49"/>
      <c r="D89" s="49"/>
      <c r="E89" s="49"/>
      <c r="F89" s="83">
        <v>2.6805525999999968</v>
      </c>
      <c r="G89" s="95">
        <v>3.906048100000004</v>
      </c>
      <c r="H89" s="83">
        <v>7.5916523000000007</v>
      </c>
      <c r="I89" s="95">
        <v>6.9129793000000017</v>
      </c>
      <c r="J89" s="84">
        <v>6.2192118999999968</v>
      </c>
      <c r="K89" s="84">
        <v>9.8566539999999971</v>
      </c>
      <c r="L89" s="33" t="s">
        <v>53</v>
      </c>
      <c r="M89" s="33" t="s">
        <v>53</v>
      </c>
    </row>
    <row r="90" spans="2:13" ht="15" customHeight="1" x14ac:dyDescent="0.25">
      <c r="B90" s="35" t="s">
        <v>50</v>
      </c>
      <c r="C90" s="35"/>
      <c r="D90" s="35"/>
      <c r="E90" s="35"/>
      <c r="F90" s="32"/>
      <c r="G90" s="90"/>
      <c r="H90" s="88">
        <v>0</v>
      </c>
      <c r="I90" s="90">
        <v>0</v>
      </c>
      <c r="J90" s="34">
        <v>113</v>
      </c>
      <c r="K90" s="34">
        <v>95</v>
      </c>
      <c r="L90" s="34">
        <v>74</v>
      </c>
      <c r="M90" s="34">
        <v>70</v>
      </c>
    </row>
    <row r="91" spans="2:13" ht="15" customHeight="1" x14ac:dyDescent="0.25">
      <c r="B91" s="22" t="s">
        <v>110</v>
      </c>
      <c r="C91" s="26"/>
      <c r="D91" s="26"/>
      <c r="E91" s="26"/>
      <c r="F91" s="26"/>
      <c r="G91" s="26"/>
      <c r="H91" s="26"/>
      <c r="I91" s="26"/>
      <c r="J91" s="26"/>
      <c r="K91" s="26"/>
      <c r="L91" s="26"/>
      <c r="M91" s="26"/>
    </row>
    <row r="92" spans="2:13" x14ac:dyDescent="0.25">
      <c r="B92" s="22" t="s">
        <v>102</v>
      </c>
      <c r="C92" s="26"/>
      <c r="D92" s="26"/>
      <c r="E92" s="26"/>
      <c r="F92" s="26"/>
      <c r="G92" s="26"/>
      <c r="H92" s="26"/>
      <c r="I92" s="26"/>
      <c r="J92" s="26"/>
      <c r="K92" s="26"/>
      <c r="L92" s="21"/>
      <c r="M92" s="26"/>
    </row>
    <row r="93" spans="2:13" x14ac:dyDescent="0.25">
      <c r="B93" s="22" t="s">
        <v>101</v>
      </c>
      <c r="C93" s="26"/>
      <c r="D93" s="26"/>
      <c r="E93" s="26"/>
      <c r="F93" s="26"/>
      <c r="G93" s="26"/>
      <c r="H93" s="26"/>
      <c r="I93" s="26"/>
      <c r="J93" s="26"/>
      <c r="K93" s="26"/>
      <c r="L93" s="21"/>
      <c r="M93" s="26"/>
    </row>
    <row r="94" spans="2:13" x14ac:dyDescent="0.25">
      <c r="B94" s="121" t="s">
        <v>113</v>
      </c>
      <c r="C94" s="121"/>
      <c r="D94" s="121"/>
      <c r="E94" s="121"/>
      <c r="F94" s="121"/>
      <c r="G94" s="121"/>
      <c r="H94" s="121"/>
      <c r="I94" s="121"/>
      <c r="J94" s="121"/>
      <c r="K94" s="121"/>
      <c r="L94" s="121"/>
      <c r="M94" s="121"/>
    </row>
    <row r="95" spans="2:13" ht="15" customHeight="1" x14ac:dyDescent="0.25">
      <c r="B95" s="109" t="s">
        <v>114</v>
      </c>
      <c r="C95" s="27"/>
      <c r="D95" s="27"/>
      <c r="E95" s="27"/>
      <c r="F95" s="27"/>
      <c r="G95" s="27"/>
      <c r="H95" s="27"/>
      <c r="I95" s="27"/>
      <c r="J95" s="27"/>
      <c r="K95" s="27"/>
      <c r="L95" s="27"/>
      <c r="M95" s="27"/>
    </row>
    <row r="96" spans="2:13" x14ac:dyDescent="0.25">
      <c r="B96" s="85"/>
      <c r="C96" s="85"/>
      <c r="D96" s="11"/>
      <c r="E96" s="11"/>
      <c r="F96" s="112"/>
      <c r="G96" s="112"/>
      <c r="H96" s="112"/>
      <c r="I96" s="11"/>
      <c r="J96" s="11"/>
      <c r="K96" s="11"/>
      <c r="L96" s="11"/>
      <c r="M96" s="11"/>
    </row>
    <row r="97" spans="2:13" x14ac:dyDescent="0.25">
      <c r="B97" s="85"/>
      <c r="C97" s="85"/>
      <c r="D97" s="11"/>
      <c r="E97" s="11"/>
      <c r="F97" s="112"/>
      <c r="G97" s="112"/>
      <c r="H97" s="112"/>
      <c r="I97" s="11"/>
      <c r="J97" s="11"/>
      <c r="K97" s="11"/>
      <c r="L97" s="11"/>
      <c r="M97" s="11"/>
    </row>
    <row r="98" spans="2:13" x14ac:dyDescent="0.25">
      <c r="B98" s="11"/>
      <c r="C98" s="11"/>
      <c r="D98" s="11"/>
      <c r="E98" s="11"/>
      <c r="F98" s="11"/>
      <c r="G98" s="11"/>
      <c r="H98" s="11"/>
      <c r="I98" s="11"/>
      <c r="J98" s="11"/>
      <c r="K98" s="11"/>
      <c r="L98" s="11"/>
      <c r="M98" s="11"/>
    </row>
    <row r="99" spans="2:13" x14ac:dyDescent="0.25">
      <c r="B99" s="85"/>
      <c r="C99" s="85"/>
      <c r="D99" s="11"/>
      <c r="E99" s="11"/>
      <c r="F99" s="11"/>
      <c r="G99" s="11"/>
      <c r="H99" s="11"/>
      <c r="I99" s="11"/>
      <c r="J99" s="11"/>
      <c r="K99" s="11"/>
      <c r="L99" s="11"/>
      <c r="M99" s="11"/>
    </row>
    <row r="100" spans="2:13" x14ac:dyDescent="0.25">
      <c r="B100" s="85"/>
      <c r="C100" s="85"/>
      <c r="D100" s="11"/>
      <c r="E100" s="11"/>
      <c r="F100" s="11"/>
      <c r="G100" s="11"/>
      <c r="H100" s="11"/>
      <c r="I100" s="11"/>
      <c r="J100" s="11"/>
      <c r="K100" s="11"/>
      <c r="L100" s="11"/>
      <c r="M100" s="11"/>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row r="112" spans="2:13" x14ac:dyDescent="0.25">
      <c r="B112" s="7"/>
      <c r="C112" s="7"/>
      <c r="D112" s="7"/>
      <c r="E112" s="7"/>
      <c r="F112" s="7"/>
      <c r="G112" s="7"/>
      <c r="H112" s="7"/>
      <c r="I112" s="7"/>
      <c r="J112" s="7"/>
      <c r="K112" s="7"/>
      <c r="L112" s="7"/>
      <c r="M112" s="7"/>
    </row>
    <row r="113" spans="2:13" x14ac:dyDescent="0.25">
      <c r="B113" s="7"/>
      <c r="C113" s="7"/>
      <c r="D113" s="7"/>
      <c r="E113" s="7"/>
      <c r="F113" s="7"/>
      <c r="G113" s="7"/>
      <c r="H113" s="7"/>
      <c r="I113" s="7"/>
      <c r="J113" s="7"/>
      <c r="K113" s="7"/>
      <c r="L113" s="7"/>
      <c r="M113" s="7"/>
    </row>
  </sheetData>
  <mergeCells count="2">
    <mergeCell ref="B1:M1"/>
    <mergeCell ref="B94:M94"/>
  </mergeCells>
  <pageMargins left="0.7" right="0.7" top="0.75" bottom="0.75" header="0.3" footer="0.3"/>
  <pageSetup paperSize="9" scale="54" orientation="portrait" r:id="rId1"/>
  <rowBreaks count="1" manualBreakCount="1">
    <brk id="9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showZeros="0" zoomScaleNormal="100" workbookViewId="0">
      <selection activeCell="F8" sqref="F8"/>
    </sheetView>
  </sheetViews>
  <sheetFormatPr defaultColWidth="9.140625" defaultRowHeight="15" x14ac:dyDescent="0.25"/>
  <cols>
    <col min="1" max="1" width="3.5703125" style="3" customWidth="1"/>
    <col min="2" max="2" width="26" style="3" customWidth="1"/>
    <col min="3" max="3" width="16" style="3" customWidth="1"/>
    <col min="4" max="4" width="8.28515625" style="3" customWidth="1"/>
    <col min="5" max="5" width="4.85546875" style="3" customWidth="1"/>
    <col min="6" max="13" width="9.7109375" style="3" customWidth="1"/>
    <col min="14" max="16384" width="9.140625" style="3"/>
  </cols>
  <sheetData>
    <row r="1" spans="2:13" ht="27.75" x14ac:dyDescent="0.4">
      <c r="B1" s="119" t="s">
        <v>93</v>
      </c>
      <c r="C1" s="119"/>
      <c r="D1" s="119"/>
      <c r="E1" s="119"/>
      <c r="F1" s="119"/>
      <c r="G1" s="119"/>
      <c r="H1" s="119"/>
      <c r="I1" s="119"/>
      <c r="J1" s="119"/>
      <c r="K1" s="119"/>
      <c r="L1" s="119"/>
      <c r="M1" s="119"/>
    </row>
    <row r="2" spans="2:13" x14ac:dyDescent="0.25">
      <c r="B2" s="36" t="s">
        <v>55</v>
      </c>
      <c r="C2" s="34"/>
      <c r="D2" s="34"/>
      <c r="E2" s="34"/>
      <c r="F2" s="34"/>
      <c r="G2" s="34"/>
      <c r="H2" s="90"/>
      <c r="I2" s="90"/>
      <c r="J2" s="34"/>
      <c r="K2" s="34"/>
      <c r="L2" s="34"/>
      <c r="M2" s="34"/>
    </row>
    <row r="3" spans="2:13" s="59" customFormat="1" ht="15.75" x14ac:dyDescent="0.25">
      <c r="B3" s="56"/>
      <c r="C3" s="56"/>
      <c r="D3" s="56"/>
      <c r="E3" s="56"/>
      <c r="F3" s="56">
        <v>2018</v>
      </c>
      <c r="G3" s="56">
        <v>2017</v>
      </c>
      <c r="H3" s="56">
        <v>2018</v>
      </c>
      <c r="I3" s="56">
        <v>2017</v>
      </c>
      <c r="J3" s="56">
        <v>2017</v>
      </c>
      <c r="K3" s="56">
        <v>2016</v>
      </c>
      <c r="L3" s="56">
        <v>2015</v>
      </c>
      <c r="M3" s="56">
        <v>2014</v>
      </c>
    </row>
    <row r="4" spans="2:13" s="59" customFormat="1" ht="15.75" x14ac:dyDescent="0.25">
      <c r="B4" s="56"/>
      <c r="C4" s="56"/>
      <c r="D4" s="56"/>
      <c r="E4" s="56"/>
      <c r="F4" s="56" t="s">
        <v>63</v>
      </c>
      <c r="G4" s="56" t="s">
        <v>63</v>
      </c>
      <c r="H4" s="56" t="s">
        <v>116</v>
      </c>
      <c r="I4" s="56" t="s">
        <v>116</v>
      </c>
      <c r="J4" s="56"/>
      <c r="K4" s="56"/>
      <c r="L4" s="56"/>
      <c r="M4" s="56"/>
    </row>
    <row r="5" spans="2:13" s="59" customFormat="1" ht="15.75" x14ac:dyDescent="0.25">
      <c r="B5" s="57" t="s">
        <v>1</v>
      </c>
      <c r="C5" s="58"/>
      <c r="D5" s="58"/>
      <c r="E5" s="58" t="s">
        <v>64</v>
      </c>
      <c r="F5" s="58"/>
      <c r="G5" s="58"/>
      <c r="H5" s="94"/>
      <c r="I5" s="94"/>
      <c r="J5" s="58"/>
      <c r="K5" s="58" t="s">
        <v>52</v>
      </c>
      <c r="L5" s="94" t="s">
        <v>52</v>
      </c>
      <c r="M5" s="94" t="s">
        <v>54</v>
      </c>
    </row>
    <row r="6" spans="2:13" ht="3.75" customHeight="1" x14ac:dyDescent="0.25">
      <c r="B6" s="19"/>
      <c r="C6" s="19"/>
      <c r="D6" s="19"/>
      <c r="E6" s="19"/>
      <c r="F6" s="19"/>
      <c r="G6" s="19"/>
      <c r="H6" s="19"/>
      <c r="I6" s="19"/>
      <c r="J6" s="19"/>
      <c r="K6" s="19"/>
      <c r="L6" s="19"/>
      <c r="M6" s="19"/>
    </row>
    <row r="7" spans="2:13" ht="15" customHeight="1" x14ac:dyDescent="0.25">
      <c r="B7" s="43" t="s">
        <v>2</v>
      </c>
      <c r="C7" s="43"/>
      <c r="D7" s="43"/>
      <c r="E7" s="43"/>
      <c r="F7" s="38">
        <v>58.186000000000007</v>
      </c>
      <c r="G7" s="39">
        <v>67.754000000000019</v>
      </c>
      <c r="H7" s="38">
        <v>297.596</v>
      </c>
      <c r="I7" s="92">
        <v>306.05500000000001</v>
      </c>
      <c r="J7" s="92">
        <v>316.00799999999998</v>
      </c>
      <c r="K7" s="39">
        <v>331.62900000000002</v>
      </c>
      <c r="L7" s="39">
        <v>265.18007890000001</v>
      </c>
      <c r="M7" s="39">
        <v>254.93700000000001</v>
      </c>
    </row>
    <row r="8" spans="2:13" ht="15" customHeight="1" x14ac:dyDescent="0.25">
      <c r="B8" s="44" t="s">
        <v>3</v>
      </c>
      <c r="C8" s="44"/>
      <c r="D8" s="44"/>
      <c r="E8" s="44"/>
      <c r="F8" s="31">
        <v>-61.509000000000015</v>
      </c>
      <c r="G8" s="33">
        <v>-64.967000000000027</v>
      </c>
      <c r="H8" s="87">
        <v>-254.26800000000003</v>
      </c>
      <c r="I8" s="89">
        <v>-248.30800000000002</v>
      </c>
      <c r="J8" s="33">
        <v>-273.57900000000001</v>
      </c>
      <c r="K8" s="33">
        <v>-293.21600000000001</v>
      </c>
      <c r="L8" s="33">
        <v>-234.2347638</v>
      </c>
      <c r="M8" s="33">
        <v>-224.24600000000001</v>
      </c>
    </row>
    <row r="9" spans="2:13" ht="15" customHeight="1" x14ac:dyDescent="0.25">
      <c r="B9" s="44" t="s">
        <v>4</v>
      </c>
      <c r="C9" s="44"/>
      <c r="D9" s="44"/>
      <c r="E9" s="44"/>
      <c r="F9" s="31">
        <v>0.16200000000000001</v>
      </c>
      <c r="G9" s="33">
        <v>4.4999999999999998E-2</v>
      </c>
      <c r="H9" s="87">
        <v>0.161</v>
      </c>
      <c r="I9" s="89">
        <v>4.4999999999999998E-2</v>
      </c>
      <c r="J9" s="33">
        <v>9.5000000000000001E-2</v>
      </c>
      <c r="K9" s="33">
        <v>-0.183</v>
      </c>
      <c r="L9" s="33">
        <v>7.3324299999999995E-2</v>
      </c>
      <c r="M9" s="33">
        <v>-5.5E-2</v>
      </c>
    </row>
    <row r="10" spans="2:13" ht="15" customHeight="1" x14ac:dyDescent="0.25">
      <c r="B10" s="44" t="s">
        <v>5</v>
      </c>
      <c r="C10" s="44"/>
      <c r="D10" s="44"/>
      <c r="E10" s="44"/>
      <c r="F10" s="31">
        <v>0</v>
      </c>
      <c r="G10" s="33">
        <v>0</v>
      </c>
      <c r="H10" s="87">
        <v>0</v>
      </c>
      <c r="I10" s="89">
        <v>0</v>
      </c>
      <c r="J10" s="33">
        <v>0</v>
      </c>
      <c r="K10" s="33">
        <v>0</v>
      </c>
      <c r="L10" s="33">
        <v>0</v>
      </c>
      <c r="M10" s="33">
        <v>0</v>
      </c>
    </row>
    <row r="11" spans="2:13" ht="15" customHeight="1" x14ac:dyDescent="0.25">
      <c r="B11" s="35" t="s">
        <v>6</v>
      </c>
      <c r="C11" s="35"/>
      <c r="D11" s="35"/>
      <c r="E11" s="35"/>
      <c r="F11" s="32">
        <v>0</v>
      </c>
      <c r="G11" s="34">
        <v>0</v>
      </c>
      <c r="H11" s="88">
        <v>0</v>
      </c>
      <c r="I11" s="90">
        <v>0</v>
      </c>
      <c r="J11" s="34">
        <v>0</v>
      </c>
      <c r="K11" s="34">
        <v>0</v>
      </c>
      <c r="L11" s="34">
        <v>0</v>
      </c>
      <c r="M11" s="34">
        <v>0</v>
      </c>
    </row>
    <row r="12" spans="2:13" ht="15" customHeight="1" x14ac:dyDescent="0.25">
      <c r="B12" s="43" t="s">
        <v>7</v>
      </c>
      <c r="C12" s="43"/>
      <c r="D12" s="43"/>
      <c r="E12" s="43"/>
      <c r="F12" s="40">
        <f t="shared" ref="F12:M12" si="0">SUM(F7:F11)</f>
        <v>-3.1610000000000076</v>
      </c>
      <c r="G12" s="39">
        <f t="shared" si="0"/>
        <v>2.8319999999999919</v>
      </c>
      <c r="H12" s="40">
        <f t="shared" si="0"/>
        <v>43.488999999999976</v>
      </c>
      <c r="I12" s="92">
        <f t="shared" si="0"/>
        <v>57.791999999999987</v>
      </c>
      <c r="J12" s="39">
        <f t="shared" si="0"/>
        <v>42.523999999999972</v>
      </c>
      <c r="K12" s="39">
        <f t="shared" si="0"/>
        <v>38.230000000000011</v>
      </c>
      <c r="L12" s="39">
        <f t="shared" si="0"/>
        <v>31.018639400000016</v>
      </c>
      <c r="M12" s="39">
        <f t="shared" si="0"/>
        <v>30.636000000000003</v>
      </c>
    </row>
    <row r="13" spans="2:13" ht="15" customHeight="1" x14ac:dyDescent="0.25">
      <c r="B13" s="35" t="s">
        <v>59</v>
      </c>
      <c r="C13" s="35"/>
      <c r="D13" s="35"/>
      <c r="E13" s="35"/>
      <c r="F13" s="32">
        <v>-0.57599999999999996</v>
      </c>
      <c r="G13" s="34">
        <v>-0.38300000000000012</v>
      </c>
      <c r="H13" s="88">
        <v>-1.4989999999999999</v>
      </c>
      <c r="I13" s="90">
        <v>-1.181</v>
      </c>
      <c r="J13" s="34">
        <v>-1.5310000000000001</v>
      </c>
      <c r="K13" s="34">
        <v>-1.7210000000000001</v>
      </c>
      <c r="L13" s="34">
        <v>-1.7054670000000001</v>
      </c>
      <c r="M13" s="34">
        <v>-1.383</v>
      </c>
    </row>
    <row r="14" spans="2:13" ht="15" customHeight="1" x14ac:dyDescent="0.25">
      <c r="B14" s="43" t="s">
        <v>8</v>
      </c>
      <c r="C14" s="43"/>
      <c r="D14" s="43"/>
      <c r="E14" s="43"/>
      <c r="F14" s="40">
        <f t="shared" ref="F14:M14" si="1">SUM(F12:F13)</f>
        <v>-3.7370000000000076</v>
      </c>
      <c r="G14" s="39">
        <f t="shared" si="1"/>
        <v>2.4489999999999919</v>
      </c>
      <c r="H14" s="40">
        <f t="shared" si="1"/>
        <v>41.989999999999974</v>
      </c>
      <c r="I14" s="92">
        <f t="shared" si="1"/>
        <v>56.61099999999999</v>
      </c>
      <c r="J14" s="39">
        <f t="shared" si="1"/>
        <v>40.992999999999974</v>
      </c>
      <c r="K14" s="39">
        <f t="shared" si="1"/>
        <v>36.509000000000015</v>
      </c>
      <c r="L14" s="39">
        <f t="shared" si="1"/>
        <v>29.313172400000017</v>
      </c>
      <c r="M14" s="39">
        <f t="shared" si="1"/>
        <v>29.253000000000004</v>
      </c>
    </row>
    <row r="15" spans="2:13" ht="15" customHeight="1" x14ac:dyDescent="0.25">
      <c r="B15" s="44" t="s">
        <v>9</v>
      </c>
      <c r="C15" s="44"/>
      <c r="D15" s="44"/>
      <c r="E15" s="44"/>
      <c r="F15" s="31">
        <v>0</v>
      </c>
      <c r="G15" s="33">
        <v>-0.93800000000000017</v>
      </c>
      <c r="H15" s="87">
        <v>0</v>
      </c>
      <c r="I15" s="89">
        <v>-2.8130000000000002</v>
      </c>
      <c r="J15" s="33">
        <v>-3.75</v>
      </c>
      <c r="K15" s="33">
        <v>-1.25</v>
      </c>
      <c r="L15" s="33">
        <v>0</v>
      </c>
      <c r="M15" s="33">
        <v>-0.154</v>
      </c>
    </row>
    <row r="16" spans="2:13" ht="15" customHeight="1" x14ac:dyDescent="0.25">
      <c r="B16" s="35" t="s">
        <v>10</v>
      </c>
      <c r="C16" s="35"/>
      <c r="D16" s="35"/>
      <c r="E16" s="35"/>
      <c r="F16" s="32">
        <v>0</v>
      </c>
      <c r="G16" s="34">
        <v>0</v>
      </c>
      <c r="H16" s="88">
        <v>0</v>
      </c>
      <c r="I16" s="90">
        <v>0</v>
      </c>
      <c r="J16" s="34">
        <v>0</v>
      </c>
      <c r="K16" s="34">
        <v>0</v>
      </c>
      <c r="L16" s="34">
        <v>0</v>
      </c>
      <c r="M16" s="34">
        <v>0</v>
      </c>
    </row>
    <row r="17" spans="2:13" ht="15" customHeight="1" x14ac:dyDescent="0.25">
      <c r="B17" s="43" t="s">
        <v>11</v>
      </c>
      <c r="C17" s="43"/>
      <c r="D17" s="43"/>
      <c r="E17" s="43"/>
      <c r="F17" s="40">
        <f t="shared" ref="F17:M17" si="2">SUM(F14:F16)</f>
        <v>-3.7370000000000076</v>
      </c>
      <c r="G17" s="39">
        <f t="shared" si="2"/>
        <v>1.5109999999999917</v>
      </c>
      <c r="H17" s="40">
        <f t="shared" si="2"/>
        <v>41.989999999999974</v>
      </c>
      <c r="I17" s="92">
        <f t="shared" si="2"/>
        <v>53.797999999999988</v>
      </c>
      <c r="J17" s="39">
        <f t="shared" si="2"/>
        <v>37.242999999999974</v>
      </c>
      <c r="K17" s="39">
        <f t="shared" si="2"/>
        <v>35.259000000000015</v>
      </c>
      <c r="L17" s="39">
        <f t="shared" si="2"/>
        <v>29.313172400000017</v>
      </c>
      <c r="M17" s="39">
        <f t="shared" si="2"/>
        <v>29.099000000000004</v>
      </c>
    </row>
    <row r="18" spans="2:13" ht="15" customHeight="1" x14ac:dyDescent="0.25">
      <c r="B18" s="44" t="s">
        <v>12</v>
      </c>
      <c r="C18" s="44"/>
      <c r="D18" s="44"/>
      <c r="E18" s="44"/>
      <c r="F18" s="31">
        <v>3.6999999999999998E-2</v>
      </c>
      <c r="G18" s="33">
        <v>9.000000000000008E-3</v>
      </c>
      <c r="H18" s="87">
        <v>4.3999999999999997E-2</v>
      </c>
      <c r="I18" s="89">
        <v>0.126</v>
      </c>
      <c r="J18" s="33">
        <v>0.39600000000000002</v>
      </c>
      <c r="K18" s="33">
        <v>0.29699999999999999</v>
      </c>
      <c r="L18" s="33">
        <v>0.32306430000000003</v>
      </c>
      <c r="M18" s="33">
        <v>0.32700000000000001</v>
      </c>
    </row>
    <row r="19" spans="2:13" ht="15" customHeight="1" x14ac:dyDescent="0.25">
      <c r="B19" s="35" t="s">
        <v>13</v>
      </c>
      <c r="C19" s="35"/>
      <c r="D19" s="35"/>
      <c r="E19" s="35"/>
      <c r="F19" s="32">
        <v>-1.6820000000000002</v>
      </c>
      <c r="G19" s="34">
        <v>-1.6660000000000001</v>
      </c>
      <c r="H19" s="88">
        <v>-5.5110000000000001</v>
      </c>
      <c r="I19" s="90">
        <v>-5.2919999999999998</v>
      </c>
      <c r="J19" s="34">
        <v>-6.9850000000000003</v>
      </c>
      <c r="K19" s="34">
        <v>-6.7229999999999999</v>
      </c>
      <c r="L19" s="34">
        <v>-6.7619617999999999</v>
      </c>
      <c r="M19" s="34">
        <v>-2.1</v>
      </c>
    </row>
    <row r="20" spans="2:13" ht="15" customHeight="1" x14ac:dyDescent="0.25">
      <c r="B20" s="43" t="s">
        <v>14</v>
      </c>
      <c r="C20" s="43"/>
      <c r="D20" s="43"/>
      <c r="E20" s="43"/>
      <c r="F20" s="40">
        <f t="shared" ref="F20:M20" si="3">SUM(F17:F19)</f>
        <v>-5.3820000000000077</v>
      </c>
      <c r="G20" s="39">
        <f t="shared" si="3"/>
        <v>-0.14600000000000857</v>
      </c>
      <c r="H20" s="40">
        <f t="shared" si="3"/>
        <v>36.522999999999968</v>
      </c>
      <c r="I20" s="92">
        <f t="shared" si="3"/>
        <v>48.631999999999984</v>
      </c>
      <c r="J20" s="39">
        <f t="shared" si="3"/>
        <v>30.653999999999975</v>
      </c>
      <c r="K20" s="39">
        <f t="shared" si="3"/>
        <v>28.833000000000013</v>
      </c>
      <c r="L20" s="39">
        <f t="shared" si="3"/>
        <v>22.874274900000017</v>
      </c>
      <c r="M20" s="39">
        <f t="shared" si="3"/>
        <v>27.326000000000004</v>
      </c>
    </row>
    <row r="21" spans="2:13" ht="15" customHeight="1" x14ac:dyDescent="0.25">
      <c r="B21" s="44" t="s">
        <v>15</v>
      </c>
      <c r="C21" s="44"/>
      <c r="D21" s="44"/>
      <c r="E21" s="44"/>
      <c r="F21" s="31">
        <v>1.157</v>
      </c>
      <c r="G21" s="33">
        <v>0.12299999999999933</v>
      </c>
      <c r="H21" s="87">
        <v>-8.0549999999999997</v>
      </c>
      <c r="I21" s="89">
        <v>-10.606000000000002</v>
      </c>
      <c r="J21" s="33">
        <v>-6.8220000000000001</v>
      </c>
      <c r="K21" s="33">
        <v>-9.1859999999999999</v>
      </c>
      <c r="L21" s="33">
        <v>-5.6089139999999995</v>
      </c>
      <c r="M21" s="33">
        <v>-6.899</v>
      </c>
    </row>
    <row r="22" spans="2:13" ht="15" customHeight="1" x14ac:dyDescent="0.25">
      <c r="B22" s="35" t="s">
        <v>16</v>
      </c>
      <c r="C22" s="35"/>
      <c r="D22" s="35"/>
      <c r="E22" s="35"/>
      <c r="F22" s="32">
        <v>0</v>
      </c>
      <c r="G22" s="34">
        <v>0</v>
      </c>
      <c r="H22" s="88">
        <v>0</v>
      </c>
      <c r="I22" s="90">
        <v>0</v>
      </c>
      <c r="J22" s="34">
        <v>0</v>
      </c>
      <c r="K22" s="34">
        <v>0</v>
      </c>
      <c r="L22" s="34">
        <v>0</v>
      </c>
      <c r="M22" s="34">
        <v>0</v>
      </c>
    </row>
    <row r="23" spans="2:13" ht="15" customHeight="1" x14ac:dyDescent="0.25">
      <c r="B23" s="43" t="s">
        <v>73</v>
      </c>
      <c r="C23" s="43"/>
      <c r="D23" s="43"/>
      <c r="E23" s="43"/>
      <c r="F23" s="40">
        <f t="shared" ref="F23:M23" si="4">SUM(F20:F22)</f>
        <v>-4.2250000000000076</v>
      </c>
      <c r="G23" s="39">
        <f t="shared" si="4"/>
        <v>-2.3000000000009235E-2</v>
      </c>
      <c r="H23" s="40">
        <f t="shared" si="4"/>
        <v>28.467999999999968</v>
      </c>
      <c r="I23" s="92">
        <f t="shared" si="4"/>
        <v>38.025999999999982</v>
      </c>
      <c r="J23" s="39">
        <f t="shared" si="4"/>
        <v>23.831999999999976</v>
      </c>
      <c r="K23" s="39">
        <f t="shared" si="4"/>
        <v>19.647000000000013</v>
      </c>
      <c r="L23" s="39">
        <f t="shared" si="4"/>
        <v>17.265360900000019</v>
      </c>
      <c r="M23" s="39">
        <f t="shared" si="4"/>
        <v>20.427000000000003</v>
      </c>
    </row>
    <row r="24" spans="2:13" ht="15" customHeight="1" x14ac:dyDescent="0.25">
      <c r="B24" s="44" t="s">
        <v>83</v>
      </c>
      <c r="C24" s="44"/>
      <c r="D24" s="44"/>
      <c r="E24" s="44"/>
      <c r="F24" s="31">
        <v>-4.2250000000000085</v>
      </c>
      <c r="G24" s="33">
        <v>-2.3000000000008125E-2</v>
      </c>
      <c r="H24" s="87">
        <v>28.467999999999989</v>
      </c>
      <c r="I24" s="89">
        <v>38.025999999999996</v>
      </c>
      <c r="J24" s="33">
        <v>23.831999999999987</v>
      </c>
      <c r="K24" s="33">
        <v>19.646999999999977</v>
      </c>
      <c r="L24" s="33">
        <v>17.265360900000051</v>
      </c>
      <c r="M24" s="33">
        <v>20.426999999999992</v>
      </c>
    </row>
    <row r="25" spans="2:13" ht="15" customHeight="1" x14ac:dyDescent="0.25">
      <c r="B25" s="44" t="s">
        <v>78</v>
      </c>
      <c r="C25" s="44"/>
      <c r="D25" s="44"/>
      <c r="E25" s="44"/>
      <c r="F25" s="31">
        <v>0</v>
      </c>
      <c r="G25" s="33">
        <v>0</v>
      </c>
      <c r="H25" s="87">
        <v>0</v>
      </c>
      <c r="I25" s="89">
        <v>0</v>
      </c>
      <c r="J25" s="33">
        <v>0</v>
      </c>
      <c r="K25" s="33">
        <v>0</v>
      </c>
      <c r="L25" s="33">
        <v>0</v>
      </c>
      <c r="M25" s="33">
        <v>0</v>
      </c>
    </row>
    <row r="26" spans="2:13" ht="15" customHeight="1" x14ac:dyDescent="0.25">
      <c r="B26" s="35"/>
      <c r="C26" s="35"/>
      <c r="D26" s="35"/>
      <c r="E26" s="35"/>
      <c r="F26" s="32"/>
      <c r="G26" s="34"/>
      <c r="H26" s="88"/>
      <c r="I26" s="90"/>
      <c r="J26" s="34"/>
      <c r="K26" s="34"/>
      <c r="L26" s="34"/>
      <c r="M26" s="34"/>
    </row>
    <row r="27" spans="2:13" ht="15" customHeight="1" x14ac:dyDescent="0.25">
      <c r="B27" s="44" t="s">
        <v>60</v>
      </c>
      <c r="C27" s="44"/>
      <c r="D27" s="44"/>
      <c r="E27" s="44"/>
      <c r="F27" s="31">
        <v>0</v>
      </c>
      <c r="G27" s="33">
        <v>0</v>
      </c>
      <c r="H27" s="87">
        <v>0</v>
      </c>
      <c r="I27" s="89">
        <v>-0.25</v>
      </c>
      <c r="J27" s="33">
        <v>-0.25</v>
      </c>
      <c r="K27" s="33">
        <v>-20.294</v>
      </c>
      <c r="L27" s="33">
        <v>-2.4460000000000002</v>
      </c>
      <c r="M27" s="33">
        <v>0</v>
      </c>
    </row>
    <row r="28" spans="2:13" ht="15" customHeight="1" x14ac:dyDescent="0.25">
      <c r="B28" s="43" t="s">
        <v>106</v>
      </c>
      <c r="C28" s="43"/>
      <c r="D28" s="43"/>
      <c r="E28" s="43"/>
      <c r="F28" s="40">
        <f t="shared" ref="F28:M28" si="5">F14-F27</f>
        <v>-3.7370000000000076</v>
      </c>
      <c r="G28" s="39">
        <f t="shared" si="5"/>
        <v>2.4489999999999919</v>
      </c>
      <c r="H28" s="40">
        <f t="shared" si="5"/>
        <v>41.989999999999974</v>
      </c>
      <c r="I28" s="92">
        <f t="shared" si="5"/>
        <v>56.86099999999999</v>
      </c>
      <c r="J28" s="39">
        <f t="shared" si="5"/>
        <v>41.242999999999974</v>
      </c>
      <c r="K28" s="39">
        <f t="shared" si="5"/>
        <v>56.803000000000011</v>
      </c>
      <c r="L28" s="39">
        <f t="shared" si="5"/>
        <v>31.759172400000018</v>
      </c>
      <c r="M28" s="39">
        <f t="shared" si="5"/>
        <v>29.253000000000004</v>
      </c>
    </row>
    <row r="29" spans="2:13" x14ac:dyDescent="0.25">
      <c r="B29" s="36"/>
      <c r="C29" s="34"/>
      <c r="D29" s="34"/>
      <c r="E29" s="34"/>
      <c r="F29" s="34"/>
      <c r="G29" s="34"/>
      <c r="H29" s="90"/>
      <c r="I29" s="90"/>
      <c r="J29" s="34"/>
      <c r="K29" s="34"/>
      <c r="L29" s="34"/>
      <c r="M29" s="34"/>
    </row>
    <row r="30" spans="2:13" s="59" customFormat="1" ht="15.75" x14ac:dyDescent="0.25">
      <c r="B30" s="56"/>
      <c r="C30" s="56"/>
      <c r="D30" s="56"/>
      <c r="E30" s="56"/>
      <c r="F30" s="56">
        <f t="shared" ref="F30:M30" si="6">F$3</f>
        <v>2018</v>
      </c>
      <c r="G30" s="56">
        <f t="shared" si="6"/>
        <v>2017</v>
      </c>
      <c r="H30" s="56">
        <f t="shared" si="6"/>
        <v>2018</v>
      </c>
      <c r="I30" s="56">
        <f t="shared" si="6"/>
        <v>2017</v>
      </c>
      <c r="J30" s="56">
        <f t="shared" si="6"/>
        <v>2017</v>
      </c>
      <c r="K30" s="56">
        <f t="shared" si="6"/>
        <v>2016</v>
      </c>
      <c r="L30" s="56">
        <f t="shared" si="6"/>
        <v>2015</v>
      </c>
      <c r="M30" s="56">
        <f t="shared" si="6"/>
        <v>2014</v>
      </c>
    </row>
    <row r="31" spans="2:13" s="59" customFormat="1" ht="15.75" x14ac:dyDescent="0.25">
      <c r="B31" s="56"/>
      <c r="C31" s="56"/>
      <c r="D31" s="56"/>
      <c r="E31" s="56"/>
      <c r="F31" s="56" t="str">
        <f>F$4</f>
        <v>Q3</v>
      </c>
      <c r="G31" s="56" t="str">
        <f>G$4</f>
        <v>Q3</v>
      </c>
      <c r="H31" s="56" t="str">
        <f>H$4</f>
        <v>Q1-3</v>
      </c>
      <c r="I31" s="56" t="str">
        <f>I$4</f>
        <v>Q1-3</v>
      </c>
      <c r="J31" s="56"/>
      <c r="K31" s="56"/>
      <c r="L31" s="56"/>
      <c r="M31" s="56"/>
    </row>
    <row r="32" spans="2:13" s="59" customFormat="1" ht="15.75" x14ac:dyDescent="0.25">
      <c r="B32" s="57" t="s">
        <v>70</v>
      </c>
      <c r="C32" s="58"/>
      <c r="D32" s="58"/>
      <c r="E32" s="58"/>
      <c r="F32" s="58"/>
      <c r="G32" s="58"/>
      <c r="H32" s="94"/>
      <c r="I32" s="94"/>
      <c r="J32" s="58"/>
      <c r="K32" s="58"/>
      <c r="L32" s="58"/>
      <c r="M32" s="58"/>
    </row>
    <row r="33" spans="2:13" ht="3" customHeight="1" x14ac:dyDescent="0.25">
      <c r="B33" s="20"/>
      <c r="C33" s="19"/>
      <c r="D33" s="19"/>
      <c r="E33" s="19"/>
      <c r="F33" s="23"/>
      <c r="G33" s="23"/>
      <c r="H33" s="23"/>
      <c r="I33" s="23"/>
      <c r="J33" s="23"/>
      <c r="K33" s="23"/>
      <c r="L33" s="23"/>
      <c r="M33" s="23"/>
    </row>
    <row r="34" spans="2:13" s="6" customFormat="1" ht="15" customHeight="1" x14ac:dyDescent="0.25">
      <c r="B34" s="44" t="s">
        <v>17</v>
      </c>
      <c r="C34" s="44"/>
      <c r="D34" s="44"/>
      <c r="E34" s="44"/>
      <c r="F34" s="30"/>
      <c r="G34" s="96"/>
      <c r="H34" s="30">
        <v>173.5</v>
      </c>
      <c r="I34" s="96">
        <v>173.5</v>
      </c>
      <c r="J34" s="33">
        <v>173.5</v>
      </c>
      <c r="K34" s="33">
        <v>173.5</v>
      </c>
      <c r="L34" s="33">
        <v>0</v>
      </c>
      <c r="M34" s="33">
        <v>0</v>
      </c>
    </row>
    <row r="35" spans="2:13" ht="15" customHeight="1" x14ac:dyDescent="0.25">
      <c r="B35" s="44" t="s">
        <v>18</v>
      </c>
      <c r="C35" s="44"/>
      <c r="D35" s="44"/>
      <c r="E35" s="44"/>
      <c r="F35" s="31"/>
      <c r="G35" s="96"/>
      <c r="H35" s="87">
        <v>130.27099999999999</v>
      </c>
      <c r="I35" s="96">
        <v>129.16400000000002</v>
      </c>
      <c r="J35" s="33">
        <v>129.07400000000001</v>
      </c>
      <c r="K35" s="33">
        <v>131.876</v>
      </c>
      <c r="L35" s="33">
        <v>0</v>
      </c>
      <c r="M35" s="33">
        <v>0.53600000000000003</v>
      </c>
    </row>
    <row r="36" spans="2:13" ht="15" customHeight="1" x14ac:dyDescent="0.25">
      <c r="B36" s="44" t="s">
        <v>77</v>
      </c>
      <c r="C36" s="44"/>
      <c r="D36" s="44"/>
      <c r="E36" s="44"/>
      <c r="F36" s="31"/>
      <c r="G36" s="96"/>
      <c r="H36" s="87">
        <v>3.1240000000000001</v>
      </c>
      <c r="I36" s="96">
        <v>3.2389999999999999</v>
      </c>
      <c r="J36" s="33">
        <v>3.323</v>
      </c>
      <c r="K36" s="33">
        <v>3.6599999999999997</v>
      </c>
      <c r="L36" s="33">
        <v>0</v>
      </c>
      <c r="M36" s="33">
        <v>3.2010000000000001</v>
      </c>
    </row>
    <row r="37" spans="2:13" ht="15" customHeight="1" x14ac:dyDescent="0.25">
      <c r="B37" s="44" t="s">
        <v>19</v>
      </c>
      <c r="C37" s="44"/>
      <c r="D37" s="44"/>
      <c r="E37" s="44"/>
      <c r="F37" s="30"/>
      <c r="G37" s="96"/>
      <c r="H37" s="30">
        <v>0</v>
      </c>
      <c r="I37" s="96">
        <v>0</v>
      </c>
      <c r="J37" s="33">
        <v>0</v>
      </c>
      <c r="K37" s="33">
        <v>0</v>
      </c>
      <c r="L37" s="33">
        <v>0</v>
      </c>
      <c r="M37" s="33">
        <v>0.11700000000000001</v>
      </c>
    </row>
    <row r="38" spans="2:13" ht="15" customHeight="1" x14ac:dyDescent="0.25">
      <c r="B38" s="35" t="s">
        <v>20</v>
      </c>
      <c r="C38" s="35"/>
      <c r="D38" s="35"/>
      <c r="E38" s="35"/>
      <c r="F38" s="32"/>
      <c r="G38" s="79"/>
      <c r="H38" s="88">
        <v>1.238</v>
      </c>
      <c r="I38" s="79">
        <v>1.2390000000000001</v>
      </c>
      <c r="J38" s="34">
        <v>1.25</v>
      </c>
      <c r="K38" s="34">
        <v>1.1040000000000001</v>
      </c>
      <c r="L38" s="34">
        <v>0</v>
      </c>
      <c r="M38" s="34">
        <v>0</v>
      </c>
    </row>
    <row r="39" spans="2:13" ht="15" customHeight="1" x14ac:dyDescent="0.25">
      <c r="B39" s="43" t="s">
        <v>21</v>
      </c>
      <c r="C39" s="43"/>
      <c r="D39" s="43"/>
      <c r="E39" s="43"/>
      <c r="F39" s="40"/>
      <c r="G39" s="97"/>
      <c r="H39" s="40">
        <f t="shared" ref="H39:M39" si="7">SUM(H34:H38)</f>
        <v>308.13299999999998</v>
      </c>
      <c r="I39" s="97">
        <f t="shared" si="7"/>
        <v>307.14199999999994</v>
      </c>
      <c r="J39" s="39">
        <f t="shared" si="7"/>
        <v>307.14699999999999</v>
      </c>
      <c r="K39" s="39">
        <f t="shared" si="7"/>
        <v>310.14</v>
      </c>
      <c r="L39" s="39">
        <f t="shared" si="7"/>
        <v>0</v>
      </c>
      <c r="M39" s="39">
        <f t="shared" si="7"/>
        <v>3.8540000000000001</v>
      </c>
    </row>
    <row r="40" spans="2:13" ht="15" customHeight="1" x14ac:dyDescent="0.25">
      <c r="B40" s="44" t="s">
        <v>22</v>
      </c>
      <c r="C40" s="44"/>
      <c r="D40" s="44"/>
      <c r="E40" s="44"/>
      <c r="F40" s="30"/>
      <c r="G40" s="96"/>
      <c r="H40" s="30">
        <v>33.369</v>
      </c>
      <c r="I40" s="96">
        <v>27.652000000000001</v>
      </c>
      <c r="J40" s="33">
        <v>85.811999999999998</v>
      </c>
      <c r="K40" s="33">
        <v>83.177000000000007</v>
      </c>
      <c r="L40" s="33">
        <v>0</v>
      </c>
      <c r="M40" s="33">
        <v>63.061999999999998</v>
      </c>
    </row>
    <row r="41" spans="2:13" ht="15" customHeight="1" x14ac:dyDescent="0.25">
      <c r="B41" s="44" t="s">
        <v>23</v>
      </c>
      <c r="C41" s="44"/>
      <c r="D41" s="44"/>
      <c r="E41" s="44"/>
      <c r="F41" s="31"/>
      <c r="G41" s="96"/>
      <c r="H41" s="87">
        <v>8.4860000000000007</v>
      </c>
      <c r="I41" s="96">
        <v>0.86</v>
      </c>
      <c r="J41" s="33">
        <v>0.94</v>
      </c>
      <c r="K41" s="33">
        <v>0</v>
      </c>
      <c r="L41" s="33">
        <v>0</v>
      </c>
      <c r="M41" s="33">
        <v>0</v>
      </c>
    </row>
    <row r="42" spans="2:13" ht="15" customHeight="1" x14ac:dyDescent="0.25">
      <c r="B42" s="44" t="s">
        <v>24</v>
      </c>
      <c r="C42" s="44"/>
      <c r="D42" s="44"/>
      <c r="E42" s="44"/>
      <c r="F42" s="31"/>
      <c r="G42" s="96"/>
      <c r="H42" s="87">
        <v>36.501999999999995</v>
      </c>
      <c r="I42" s="96">
        <v>37.213999999999999</v>
      </c>
      <c r="J42" s="33">
        <v>18.79</v>
      </c>
      <c r="K42" s="33">
        <v>24.441000000000003</v>
      </c>
      <c r="L42" s="33">
        <v>0</v>
      </c>
      <c r="M42" s="33">
        <v>12.169</v>
      </c>
    </row>
    <row r="43" spans="2:13" ht="15" customHeight="1" x14ac:dyDescent="0.25">
      <c r="B43" s="44" t="s">
        <v>25</v>
      </c>
      <c r="C43" s="44"/>
      <c r="D43" s="44"/>
      <c r="E43" s="44"/>
      <c r="F43" s="30"/>
      <c r="G43" s="96"/>
      <c r="H43" s="30">
        <v>7.1950000000000003</v>
      </c>
      <c r="I43" s="96">
        <v>19.632999999999999</v>
      </c>
      <c r="J43" s="33">
        <v>5.7130000000000001</v>
      </c>
      <c r="K43" s="33">
        <v>3.8570000000000002</v>
      </c>
      <c r="L43" s="33">
        <v>0</v>
      </c>
      <c r="M43" s="33">
        <v>3.8359999999999999</v>
      </c>
    </row>
    <row r="44" spans="2:13" ht="15" customHeight="1" x14ac:dyDescent="0.25">
      <c r="B44" s="35" t="s">
        <v>26</v>
      </c>
      <c r="C44" s="35"/>
      <c r="D44" s="35"/>
      <c r="E44" s="35"/>
      <c r="F44" s="32"/>
      <c r="G44" s="79"/>
      <c r="H44" s="88">
        <v>0</v>
      </c>
      <c r="I44" s="79">
        <v>0</v>
      </c>
      <c r="J44" s="34">
        <v>0</v>
      </c>
      <c r="K44" s="34">
        <v>0</v>
      </c>
      <c r="L44" s="34">
        <v>0</v>
      </c>
      <c r="M44" s="34">
        <v>0</v>
      </c>
    </row>
    <row r="45" spans="2:13" ht="15" customHeight="1" x14ac:dyDescent="0.25">
      <c r="B45" s="36" t="s">
        <v>27</v>
      </c>
      <c r="C45" s="36"/>
      <c r="D45" s="36"/>
      <c r="E45" s="36"/>
      <c r="F45" s="41"/>
      <c r="G45" s="98"/>
      <c r="H45" s="93">
        <f t="shared" ref="H45:M45" si="8">SUM(H40:H44)</f>
        <v>85.551999999999992</v>
      </c>
      <c r="I45" s="98">
        <f t="shared" si="8"/>
        <v>85.358999999999995</v>
      </c>
      <c r="J45" s="37">
        <f t="shared" si="8"/>
        <v>111.255</v>
      </c>
      <c r="K45" s="37">
        <f t="shared" si="8"/>
        <v>111.47500000000001</v>
      </c>
      <c r="L45" s="37">
        <f t="shared" si="8"/>
        <v>0</v>
      </c>
      <c r="M45" s="37">
        <f t="shared" si="8"/>
        <v>79.066999999999993</v>
      </c>
    </row>
    <row r="46" spans="2:13" ht="15" customHeight="1" x14ac:dyDescent="0.25">
      <c r="B46" s="43" t="s">
        <v>71</v>
      </c>
      <c r="C46" s="43"/>
      <c r="D46" s="43"/>
      <c r="E46" s="43"/>
      <c r="F46" s="38"/>
      <c r="G46" s="97"/>
      <c r="H46" s="38">
        <f t="shared" ref="H46:M46" si="9">H39+H45</f>
        <v>393.68499999999995</v>
      </c>
      <c r="I46" s="97">
        <f t="shared" si="9"/>
        <v>392.50099999999992</v>
      </c>
      <c r="J46" s="39">
        <f t="shared" si="9"/>
        <v>418.40199999999999</v>
      </c>
      <c r="K46" s="39">
        <f t="shared" si="9"/>
        <v>421.61500000000001</v>
      </c>
      <c r="L46" s="39">
        <f t="shared" si="9"/>
        <v>0</v>
      </c>
      <c r="M46" s="39">
        <f t="shared" si="9"/>
        <v>82.920999999999992</v>
      </c>
    </row>
    <row r="47" spans="2:13" ht="15" customHeight="1" x14ac:dyDescent="0.25">
      <c r="B47" s="44" t="s">
        <v>84</v>
      </c>
      <c r="C47" s="44"/>
      <c r="D47" s="44"/>
      <c r="E47" s="44"/>
      <c r="F47" s="31"/>
      <c r="G47" s="96"/>
      <c r="H47" s="87">
        <v>188.73899999999992</v>
      </c>
      <c r="I47" s="96">
        <v>161.05800000000002</v>
      </c>
      <c r="J47" s="33">
        <v>148.72200000000001</v>
      </c>
      <c r="K47" s="89">
        <v>135.02199999999999</v>
      </c>
      <c r="L47" s="33"/>
      <c r="M47" s="33">
        <v>23.009999999999991</v>
      </c>
    </row>
    <row r="48" spans="2:13" ht="15" customHeight="1" x14ac:dyDescent="0.25">
      <c r="B48" s="44" t="s">
        <v>79</v>
      </c>
      <c r="C48" s="44"/>
      <c r="D48" s="44"/>
      <c r="E48" s="44"/>
      <c r="F48" s="31"/>
      <c r="G48" s="96"/>
      <c r="H48" s="87">
        <v>0</v>
      </c>
      <c r="I48" s="96">
        <v>0</v>
      </c>
      <c r="J48" s="33">
        <v>0</v>
      </c>
      <c r="K48" s="33">
        <v>0</v>
      </c>
      <c r="L48" s="33">
        <v>0</v>
      </c>
      <c r="M48" s="33">
        <v>0</v>
      </c>
    </row>
    <row r="49" spans="2:13" ht="15" customHeight="1" x14ac:dyDescent="0.25">
      <c r="B49" s="44" t="s">
        <v>28</v>
      </c>
      <c r="C49" s="44"/>
      <c r="D49" s="44"/>
      <c r="E49" s="44"/>
      <c r="F49" s="30"/>
      <c r="G49" s="96"/>
      <c r="H49" s="30">
        <v>0</v>
      </c>
      <c r="I49" s="96">
        <v>0</v>
      </c>
      <c r="J49" s="33">
        <v>0</v>
      </c>
      <c r="K49" s="33">
        <v>0</v>
      </c>
      <c r="L49" s="33">
        <v>0</v>
      </c>
      <c r="M49" s="33">
        <v>0</v>
      </c>
    </row>
    <row r="50" spans="2:13" ht="15" customHeight="1" x14ac:dyDescent="0.25">
      <c r="B50" s="44" t="s">
        <v>29</v>
      </c>
      <c r="C50" s="44"/>
      <c r="D50" s="44"/>
      <c r="E50" s="44"/>
      <c r="F50" s="31"/>
      <c r="G50" s="96"/>
      <c r="H50" s="87">
        <v>31.862000000000002</v>
      </c>
      <c r="I50" s="96">
        <v>27.427999999999997</v>
      </c>
      <c r="J50" s="33">
        <v>27.131999999999998</v>
      </c>
      <c r="K50" s="33">
        <v>25.801999999999996</v>
      </c>
      <c r="L50" s="33">
        <v>0</v>
      </c>
      <c r="M50" s="33">
        <v>0</v>
      </c>
    </row>
    <row r="51" spans="2:13" ht="15" customHeight="1" x14ac:dyDescent="0.25">
      <c r="B51" s="44" t="s">
        <v>30</v>
      </c>
      <c r="C51" s="44"/>
      <c r="D51" s="44"/>
      <c r="E51" s="44"/>
      <c r="F51" s="31"/>
      <c r="G51" s="96"/>
      <c r="H51" s="87">
        <v>154.80599999999998</v>
      </c>
      <c r="I51" s="96">
        <v>184.54400000000001</v>
      </c>
      <c r="J51" s="33">
        <v>216.94500000000005</v>
      </c>
      <c r="K51" s="33">
        <v>224.21200000000002</v>
      </c>
      <c r="L51" s="33">
        <v>0</v>
      </c>
      <c r="M51" s="33">
        <v>48.470999999999997</v>
      </c>
    </row>
    <row r="52" spans="2:13" ht="15" customHeight="1" x14ac:dyDescent="0.25">
      <c r="B52" s="44" t="s">
        <v>31</v>
      </c>
      <c r="C52" s="44"/>
      <c r="D52" s="44"/>
      <c r="E52" s="44"/>
      <c r="F52" s="30"/>
      <c r="G52" s="96"/>
      <c r="H52" s="30">
        <v>18.277999999999999</v>
      </c>
      <c r="I52" s="96">
        <v>19.471</v>
      </c>
      <c r="J52" s="33">
        <v>25.603000000000002</v>
      </c>
      <c r="K52" s="33">
        <v>36.579000000000001</v>
      </c>
      <c r="L52" s="33">
        <v>0</v>
      </c>
      <c r="M52" s="33">
        <v>11.44</v>
      </c>
    </row>
    <row r="53" spans="2:13" ht="15" customHeight="1" x14ac:dyDescent="0.25">
      <c r="B53" s="35" t="s">
        <v>82</v>
      </c>
      <c r="C53" s="35"/>
      <c r="D53" s="35"/>
      <c r="E53" s="35"/>
      <c r="F53" s="32"/>
      <c r="G53" s="79"/>
      <c r="H53" s="88">
        <v>0</v>
      </c>
      <c r="I53" s="79">
        <v>0</v>
      </c>
      <c r="J53" s="34">
        <v>0</v>
      </c>
      <c r="K53" s="34">
        <v>0</v>
      </c>
      <c r="L53" s="34">
        <v>0</v>
      </c>
      <c r="M53" s="34">
        <v>0</v>
      </c>
    </row>
    <row r="54" spans="2:13" ht="15" customHeight="1" x14ac:dyDescent="0.25">
      <c r="B54" s="43" t="s">
        <v>72</v>
      </c>
      <c r="C54" s="43"/>
      <c r="D54" s="43"/>
      <c r="E54" s="43"/>
      <c r="F54" s="40"/>
      <c r="G54" s="97"/>
      <c r="H54" s="40">
        <f t="shared" ref="H54:M54" si="10">SUM(H47:H53)</f>
        <v>393.68499999999995</v>
      </c>
      <c r="I54" s="97">
        <f t="shared" si="10"/>
        <v>392.50100000000003</v>
      </c>
      <c r="J54" s="39">
        <f t="shared" si="10"/>
        <v>418.4020000000001</v>
      </c>
      <c r="K54" s="39">
        <f t="shared" si="10"/>
        <v>421.61500000000001</v>
      </c>
      <c r="L54" s="39">
        <f t="shared" si="10"/>
        <v>0</v>
      </c>
      <c r="M54" s="39">
        <f t="shared" si="10"/>
        <v>82.920999999999992</v>
      </c>
    </row>
    <row r="55" spans="2:13" x14ac:dyDescent="0.25">
      <c r="B55" s="36"/>
      <c r="C55" s="34"/>
      <c r="D55" s="34"/>
      <c r="E55" s="34"/>
      <c r="F55" s="34"/>
      <c r="G55" s="34"/>
      <c r="H55" s="90"/>
      <c r="I55" s="90"/>
      <c r="J55" s="34"/>
      <c r="K55" s="34"/>
      <c r="L55" s="34"/>
      <c r="M55" s="34"/>
    </row>
    <row r="56" spans="2:13" s="59" customFormat="1" ht="15.75" x14ac:dyDescent="0.25">
      <c r="B56" s="56"/>
      <c r="C56" s="56"/>
      <c r="D56" s="56"/>
      <c r="E56" s="56"/>
      <c r="F56" s="56">
        <f t="shared" ref="F56:M56" si="11">F$3</f>
        <v>2018</v>
      </c>
      <c r="G56" s="56">
        <f t="shared" si="11"/>
        <v>2017</v>
      </c>
      <c r="H56" s="56">
        <f t="shared" si="11"/>
        <v>2018</v>
      </c>
      <c r="I56" s="56">
        <f t="shared" si="11"/>
        <v>2017</v>
      </c>
      <c r="J56" s="56">
        <f t="shared" si="11"/>
        <v>2017</v>
      </c>
      <c r="K56" s="56">
        <f t="shared" si="11"/>
        <v>2016</v>
      </c>
      <c r="L56" s="56">
        <f t="shared" si="11"/>
        <v>2015</v>
      </c>
      <c r="M56" s="56">
        <f t="shared" si="11"/>
        <v>2014</v>
      </c>
    </row>
    <row r="57" spans="2:13" s="59" customFormat="1" ht="15.75" x14ac:dyDescent="0.25">
      <c r="B57" s="56"/>
      <c r="C57" s="56"/>
      <c r="D57" s="56"/>
      <c r="E57" s="56"/>
      <c r="F57" s="56" t="str">
        <f>F$4</f>
        <v>Q3</v>
      </c>
      <c r="G57" s="56" t="str">
        <f>G$4</f>
        <v>Q3</v>
      </c>
      <c r="H57" s="56" t="str">
        <f>H$4</f>
        <v>Q1-3</v>
      </c>
      <c r="I57" s="56" t="str">
        <f>I$4</f>
        <v>Q1-3</v>
      </c>
      <c r="J57" s="56"/>
      <c r="K57" s="56"/>
      <c r="L57" s="56"/>
      <c r="M57" s="56"/>
    </row>
    <row r="58" spans="2:13" s="59" customFormat="1" ht="15.75" x14ac:dyDescent="0.25">
      <c r="B58" s="57" t="s">
        <v>81</v>
      </c>
      <c r="C58" s="58"/>
      <c r="D58" s="58"/>
      <c r="E58" s="58"/>
      <c r="F58" s="58" t="s">
        <v>90</v>
      </c>
      <c r="G58" s="94" t="s">
        <v>90</v>
      </c>
      <c r="H58" s="94" t="s">
        <v>90</v>
      </c>
      <c r="I58" s="94" t="s">
        <v>90</v>
      </c>
      <c r="J58" s="94" t="s">
        <v>90</v>
      </c>
      <c r="K58" s="58"/>
      <c r="L58" s="58"/>
      <c r="M58" s="58"/>
    </row>
    <row r="59" spans="2:13" ht="3" customHeight="1" x14ac:dyDescent="0.25">
      <c r="B59" s="20"/>
      <c r="C59" s="19"/>
      <c r="D59" s="19"/>
      <c r="E59" s="19"/>
      <c r="F59" s="23"/>
      <c r="G59" s="23"/>
      <c r="H59" s="23"/>
      <c r="I59" s="23"/>
      <c r="J59" s="23"/>
      <c r="K59" s="23"/>
      <c r="L59" s="23"/>
      <c r="M59" s="23"/>
    </row>
    <row r="60" spans="2:13" x14ac:dyDescent="0.25">
      <c r="B60" s="49" t="s">
        <v>32</v>
      </c>
      <c r="C60" s="49"/>
      <c r="D60" s="49"/>
      <c r="E60" s="49"/>
      <c r="F60" s="31">
        <v>-5.2740000000000009</v>
      </c>
      <c r="G60" s="96">
        <v>0.51200000000000312</v>
      </c>
      <c r="H60" s="87">
        <v>44.72199999999998</v>
      </c>
      <c r="I60" s="96">
        <v>58.076999999999998</v>
      </c>
      <c r="J60" s="33">
        <v>40.098999999999968</v>
      </c>
      <c r="K60" s="33"/>
      <c r="L60" s="33"/>
      <c r="M60" s="33"/>
    </row>
    <row r="61" spans="2:13" ht="15" customHeight="1" x14ac:dyDescent="0.25">
      <c r="B61" s="35" t="s">
        <v>33</v>
      </c>
      <c r="C61" s="35"/>
      <c r="D61" s="35"/>
      <c r="E61" s="35"/>
      <c r="F61" s="32">
        <v>60.092000000000006</v>
      </c>
      <c r="G61" s="79">
        <v>73.998999999999995</v>
      </c>
      <c r="H61" s="88">
        <v>19.415999999999997</v>
      </c>
      <c r="I61" s="79">
        <v>12.215999999999998</v>
      </c>
      <c r="J61" s="34">
        <v>-14.773</v>
      </c>
      <c r="K61" s="34"/>
      <c r="L61" s="34"/>
      <c r="M61" s="34"/>
    </row>
    <row r="62" spans="2:13" ht="15" customHeight="1" x14ac:dyDescent="0.25">
      <c r="B62" s="50" t="s">
        <v>34</v>
      </c>
      <c r="C62" s="50"/>
      <c r="D62" s="50"/>
      <c r="E62" s="50"/>
      <c r="F62" s="38">
        <f>SUM(F60:F61)</f>
        <v>54.818000000000005</v>
      </c>
      <c r="G62" s="97">
        <f>SUM(G60:G61)</f>
        <v>74.510999999999996</v>
      </c>
      <c r="H62" s="38">
        <f>SUM(H60:H61)</f>
        <v>64.137999999999977</v>
      </c>
      <c r="I62" s="97">
        <f>SUM(I60:I61)</f>
        <v>70.292999999999992</v>
      </c>
      <c r="J62" s="39">
        <f>SUM(J60:J61)</f>
        <v>25.325999999999969</v>
      </c>
      <c r="K62" s="39" t="s">
        <v>53</v>
      </c>
      <c r="L62" s="39" t="s">
        <v>53</v>
      </c>
      <c r="M62" s="39"/>
    </row>
    <row r="63" spans="2:13" ht="15" customHeight="1" x14ac:dyDescent="0.25">
      <c r="B63" s="49" t="s">
        <v>75</v>
      </c>
      <c r="C63" s="49"/>
      <c r="D63" s="49"/>
      <c r="E63" s="49"/>
      <c r="F63" s="31">
        <v>-9.300000000000011E-2</v>
      </c>
      <c r="G63" s="96">
        <v>-0.29799999999999999</v>
      </c>
      <c r="H63" s="87">
        <v>-2.8859999999999997</v>
      </c>
      <c r="I63" s="96">
        <v>-0.73399999999999999</v>
      </c>
      <c r="J63" s="33">
        <v>-1.7800000000000002</v>
      </c>
      <c r="K63" s="33"/>
      <c r="L63" s="33"/>
      <c r="M63" s="33"/>
    </row>
    <row r="64" spans="2:13" ht="15" customHeight="1" x14ac:dyDescent="0.25">
      <c r="B64" s="35" t="s">
        <v>76</v>
      </c>
      <c r="C64" s="35"/>
      <c r="D64" s="35"/>
      <c r="E64" s="35"/>
      <c r="F64" s="32">
        <v>0.56999999999999995</v>
      </c>
      <c r="G64" s="79">
        <v>4.4999999999999998E-2</v>
      </c>
      <c r="H64" s="88">
        <v>0.59499999999999997</v>
      </c>
      <c r="I64" s="79">
        <v>4.4999999999999998E-2</v>
      </c>
      <c r="J64" s="34">
        <v>0.13</v>
      </c>
      <c r="K64" s="34"/>
      <c r="L64" s="34"/>
      <c r="M64" s="34"/>
    </row>
    <row r="65" spans="2:14" ht="15" customHeight="1" x14ac:dyDescent="0.25">
      <c r="B65" s="50" t="s">
        <v>80</v>
      </c>
      <c r="C65" s="50"/>
      <c r="D65" s="50"/>
      <c r="E65" s="50"/>
      <c r="F65" s="38">
        <f>SUM(F62:F64)</f>
        <v>55.295000000000002</v>
      </c>
      <c r="G65" s="97">
        <f>SUM(G62:G64)</f>
        <v>74.257999999999996</v>
      </c>
      <c r="H65" s="38">
        <f>SUM(H62:H64)</f>
        <v>61.846999999999973</v>
      </c>
      <c r="I65" s="97">
        <f>SUM(I62:I64)</f>
        <v>69.603999999999999</v>
      </c>
      <c r="J65" s="39">
        <f>SUM(J62:J64)</f>
        <v>23.675999999999966</v>
      </c>
      <c r="K65" s="39" t="s">
        <v>53</v>
      </c>
      <c r="L65" s="39" t="s">
        <v>53</v>
      </c>
      <c r="M65" s="39"/>
    </row>
    <row r="66" spans="2:14" ht="15" customHeight="1" x14ac:dyDescent="0.25">
      <c r="B66" s="35" t="s">
        <v>35</v>
      </c>
      <c r="C66" s="35"/>
      <c r="D66" s="35"/>
      <c r="E66" s="35"/>
      <c r="F66" s="32">
        <v>0</v>
      </c>
      <c r="G66" s="79">
        <v>0</v>
      </c>
      <c r="H66" s="88">
        <v>0</v>
      </c>
      <c r="I66" s="79">
        <v>0</v>
      </c>
      <c r="J66" s="34">
        <v>0</v>
      </c>
      <c r="K66" s="34"/>
      <c r="L66" s="34"/>
      <c r="M66" s="34"/>
    </row>
    <row r="67" spans="2:14" ht="15" customHeight="1" x14ac:dyDescent="0.25">
      <c r="B67" s="50" t="s">
        <v>36</v>
      </c>
      <c r="C67" s="50"/>
      <c r="D67" s="50"/>
      <c r="E67" s="50"/>
      <c r="F67" s="40">
        <f>SUM(F65:F66)</f>
        <v>55.295000000000002</v>
      </c>
      <c r="G67" s="97">
        <f>SUM(G65:G66)</f>
        <v>74.257999999999996</v>
      </c>
      <c r="H67" s="40">
        <f>SUM(H65:H66)</f>
        <v>61.846999999999973</v>
      </c>
      <c r="I67" s="97">
        <f>SUM(I65:I66)</f>
        <v>69.603999999999999</v>
      </c>
      <c r="J67" s="39">
        <f>SUM(J65:J66)</f>
        <v>23.675999999999966</v>
      </c>
      <c r="K67" s="39" t="s">
        <v>53</v>
      </c>
      <c r="L67" s="39" t="s">
        <v>53</v>
      </c>
      <c r="M67" s="39"/>
    </row>
    <row r="68" spans="2:14" ht="15" customHeight="1" x14ac:dyDescent="0.25">
      <c r="B68" s="49" t="s">
        <v>37</v>
      </c>
      <c r="C68" s="49"/>
      <c r="D68" s="49"/>
      <c r="E68" s="49"/>
      <c r="F68" s="30">
        <v>-55.601999999999997</v>
      </c>
      <c r="G68" s="96">
        <v>-61.433000000000007</v>
      </c>
      <c r="H68" s="30">
        <v>-56.529000000000003</v>
      </c>
      <c r="I68" s="96">
        <v>-50.087000000000003</v>
      </c>
      <c r="J68" s="33">
        <v>-17.077999999999999</v>
      </c>
      <c r="K68" s="33"/>
      <c r="L68" s="33"/>
      <c r="M68" s="33"/>
    </row>
    <row r="69" spans="2:14" ht="15" customHeight="1" x14ac:dyDescent="0.25">
      <c r="B69" s="49" t="s">
        <v>38</v>
      </c>
      <c r="C69" s="49"/>
      <c r="D69" s="49"/>
      <c r="E69" s="49"/>
      <c r="F69" s="31">
        <v>0</v>
      </c>
      <c r="G69" s="96">
        <v>0</v>
      </c>
      <c r="H69" s="87">
        <v>0</v>
      </c>
      <c r="I69" s="96">
        <v>0</v>
      </c>
      <c r="J69" s="33">
        <v>0</v>
      </c>
      <c r="K69" s="33"/>
      <c r="L69" s="33"/>
      <c r="M69" s="33"/>
    </row>
    <row r="70" spans="2:14" ht="15" customHeight="1" x14ac:dyDescent="0.25">
      <c r="B70" s="49" t="s">
        <v>39</v>
      </c>
      <c r="C70" s="49"/>
      <c r="D70" s="49"/>
      <c r="E70" s="49"/>
      <c r="F70" s="31">
        <v>0</v>
      </c>
      <c r="G70" s="96">
        <v>0</v>
      </c>
      <c r="H70" s="87">
        <v>0</v>
      </c>
      <c r="I70" s="96">
        <v>0</v>
      </c>
      <c r="J70" s="33">
        <v>0</v>
      </c>
      <c r="K70" s="33"/>
      <c r="L70" s="33"/>
      <c r="M70" s="33"/>
    </row>
    <row r="71" spans="2:14" ht="15" customHeight="1" x14ac:dyDescent="0.25">
      <c r="B71" s="35" t="s">
        <v>40</v>
      </c>
      <c r="C71" s="35"/>
      <c r="D71" s="35"/>
      <c r="E71" s="35"/>
      <c r="F71" s="32">
        <v>-1.4670000000000003</v>
      </c>
      <c r="G71" s="79">
        <v>-1.4660000000000004</v>
      </c>
      <c r="H71" s="88">
        <v>-3.8360000000000003</v>
      </c>
      <c r="I71" s="79">
        <v>-3.7410000000000001</v>
      </c>
      <c r="J71" s="34">
        <v>-4.742</v>
      </c>
      <c r="K71" s="34"/>
      <c r="L71" s="34"/>
      <c r="M71" s="34"/>
    </row>
    <row r="72" spans="2:14" ht="15" customHeight="1" x14ac:dyDescent="0.25">
      <c r="B72" s="36" t="s">
        <v>41</v>
      </c>
      <c r="C72" s="36"/>
      <c r="D72" s="36"/>
      <c r="E72" s="36"/>
      <c r="F72" s="41">
        <f>SUM(F68:F71)</f>
        <v>-57.068999999999996</v>
      </c>
      <c r="G72" s="98">
        <f>SUM(G68:G71)</f>
        <v>-62.899000000000008</v>
      </c>
      <c r="H72" s="93">
        <f>SUM(H68:H71)</f>
        <v>-60.365000000000002</v>
      </c>
      <c r="I72" s="98">
        <f>SUM(I68:I71)</f>
        <v>-53.828000000000003</v>
      </c>
      <c r="J72" s="37">
        <f>SUM(J68:J71)</f>
        <v>-21.82</v>
      </c>
      <c r="K72" s="37" t="s">
        <v>53</v>
      </c>
      <c r="L72" s="37" t="s">
        <v>53</v>
      </c>
      <c r="M72" s="37"/>
    </row>
    <row r="73" spans="2:14" ht="15" customHeight="1" x14ac:dyDescent="0.25">
      <c r="B73" s="50" t="s">
        <v>42</v>
      </c>
      <c r="C73" s="50"/>
      <c r="D73" s="50"/>
      <c r="E73" s="50"/>
      <c r="F73" s="40">
        <f>SUM(F72+F67)</f>
        <v>-1.7739999999999938</v>
      </c>
      <c r="G73" s="97">
        <f>SUM(G72+G67)</f>
        <v>11.358999999999988</v>
      </c>
      <c r="H73" s="40">
        <f>SUM(H72+H67)</f>
        <v>1.4819999999999709</v>
      </c>
      <c r="I73" s="97">
        <f>SUM(I72+I67)</f>
        <v>15.775999999999996</v>
      </c>
      <c r="J73" s="39">
        <f>SUM(J72+J67)</f>
        <v>1.8559999999999661</v>
      </c>
      <c r="K73" s="39" t="s">
        <v>53</v>
      </c>
      <c r="L73" s="39" t="s">
        <v>53</v>
      </c>
      <c r="M73" s="39"/>
    </row>
    <row r="74" spans="2:14" ht="15" customHeight="1" x14ac:dyDescent="0.25">
      <c r="B74" s="35" t="s">
        <v>67</v>
      </c>
      <c r="C74" s="35"/>
      <c r="D74" s="35"/>
      <c r="E74" s="35"/>
      <c r="F74" s="32">
        <v>0</v>
      </c>
      <c r="G74" s="79">
        <v>0</v>
      </c>
      <c r="H74" s="88">
        <v>0</v>
      </c>
      <c r="I74" s="79">
        <v>0</v>
      </c>
      <c r="J74" s="34">
        <v>0</v>
      </c>
      <c r="K74" s="34"/>
      <c r="L74" s="34"/>
      <c r="M74" s="34"/>
      <c r="N74" s="13"/>
    </row>
    <row r="75" spans="2:14" ht="15" customHeight="1" x14ac:dyDescent="0.25">
      <c r="B75" s="50" t="s">
        <v>68</v>
      </c>
      <c r="C75" s="50"/>
      <c r="D75" s="50"/>
      <c r="E75" s="50"/>
      <c r="F75" s="40">
        <f>SUM(F73:F74)</f>
        <v>-1.7739999999999938</v>
      </c>
      <c r="G75" s="97">
        <f>SUM(G73:G74)</f>
        <v>11.358999999999988</v>
      </c>
      <c r="H75" s="40">
        <f>SUM(H73:H74)</f>
        <v>1.4819999999999709</v>
      </c>
      <c r="I75" s="97">
        <f>SUM(I73:I74)</f>
        <v>15.775999999999996</v>
      </c>
      <c r="J75" s="39">
        <f>SUM(J73:J74)</f>
        <v>1.8559999999999661</v>
      </c>
      <c r="K75" s="39" t="s">
        <v>53</v>
      </c>
      <c r="L75" s="39" t="s">
        <v>53</v>
      </c>
      <c r="M75" s="39"/>
    </row>
    <row r="76" spans="2:14" x14ac:dyDescent="0.25">
      <c r="B76" s="36"/>
      <c r="C76" s="34"/>
      <c r="D76" s="34"/>
      <c r="E76" s="34"/>
      <c r="F76" s="34"/>
      <c r="G76" s="34"/>
      <c r="H76" s="90"/>
      <c r="I76" s="90"/>
      <c r="J76" s="34"/>
      <c r="K76" s="34"/>
      <c r="L76" s="34"/>
      <c r="M76" s="34"/>
    </row>
    <row r="77" spans="2:14" s="59" customFormat="1" ht="15.75" x14ac:dyDescent="0.25">
      <c r="B77" s="56"/>
      <c r="C77" s="56"/>
      <c r="D77" s="56"/>
      <c r="E77" s="56"/>
      <c r="F77" s="56">
        <f t="shared" ref="F77:M77" si="12">F$3</f>
        <v>2018</v>
      </c>
      <c r="G77" s="56">
        <f t="shared" si="12"/>
        <v>2017</v>
      </c>
      <c r="H77" s="56">
        <f t="shared" si="12"/>
        <v>2018</v>
      </c>
      <c r="I77" s="56">
        <f t="shared" si="12"/>
        <v>2017</v>
      </c>
      <c r="J77" s="56">
        <f t="shared" si="12"/>
        <v>2017</v>
      </c>
      <c r="K77" s="56">
        <f t="shared" si="12"/>
        <v>2016</v>
      </c>
      <c r="L77" s="56">
        <f t="shared" si="12"/>
        <v>2015</v>
      </c>
      <c r="M77" s="56">
        <f t="shared" si="12"/>
        <v>2014</v>
      </c>
    </row>
    <row r="78" spans="2:14" s="59" customFormat="1" ht="15.75" x14ac:dyDescent="0.25">
      <c r="B78" s="56"/>
      <c r="C78" s="56"/>
      <c r="D78" s="56"/>
      <c r="E78" s="56"/>
      <c r="F78" s="56" t="str">
        <f>F$4</f>
        <v>Q3</v>
      </c>
      <c r="G78" s="56" t="str">
        <f>G$4</f>
        <v>Q3</v>
      </c>
      <c r="H78" s="56" t="str">
        <f>H$4</f>
        <v>Q1-3</v>
      </c>
      <c r="I78" s="56" t="str">
        <f>I$4</f>
        <v>Q1-3</v>
      </c>
      <c r="J78" s="56"/>
      <c r="K78" s="56"/>
      <c r="L78" s="56"/>
      <c r="M78" s="56"/>
    </row>
    <row r="79" spans="2:14" s="59" customFormat="1" ht="15.75" x14ac:dyDescent="0.25">
      <c r="B79" s="57" t="s">
        <v>65</v>
      </c>
      <c r="C79" s="58"/>
      <c r="D79" s="58"/>
      <c r="E79" s="58"/>
      <c r="F79" s="58"/>
      <c r="G79" s="58"/>
      <c r="H79" s="94"/>
      <c r="I79" s="94"/>
      <c r="J79" s="58"/>
      <c r="K79" s="58"/>
      <c r="L79" s="58"/>
      <c r="M79" s="58"/>
    </row>
    <row r="80" spans="2:14" ht="1.5" customHeight="1" x14ac:dyDescent="0.25">
      <c r="B80" s="20" t="s">
        <v>45</v>
      </c>
      <c r="C80" s="19"/>
      <c r="D80" s="19"/>
      <c r="E80" s="19"/>
      <c r="F80" s="19"/>
      <c r="G80" s="19"/>
      <c r="H80" s="19"/>
      <c r="I80" s="19"/>
      <c r="J80" s="19"/>
      <c r="K80" s="19"/>
      <c r="L80" s="19"/>
      <c r="M80" s="19"/>
    </row>
    <row r="81" spans="2:13" s="68" customFormat="1" ht="15" customHeight="1" x14ac:dyDescent="0.25">
      <c r="B81" s="65" t="s">
        <v>43</v>
      </c>
      <c r="C81" s="65"/>
      <c r="D81" s="65"/>
      <c r="E81" s="65"/>
      <c r="F81" s="66">
        <v>-6.4225071322998835</v>
      </c>
      <c r="G81" s="67">
        <v>3.6145467426277342</v>
      </c>
      <c r="H81" s="66">
        <v>14.109732657697005</v>
      </c>
      <c r="I81" s="95">
        <v>18.497002172812078</v>
      </c>
      <c r="J81" s="67">
        <v>12.972139945824138</v>
      </c>
      <c r="K81" s="67">
        <v>11.008988960555323</v>
      </c>
      <c r="L81" s="67">
        <v>11.054062779374195</v>
      </c>
      <c r="M81" s="67">
        <v>11.474599606961725</v>
      </c>
    </row>
    <row r="82" spans="2:13" s="68" customFormat="1" ht="15" customHeight="1" x14ac:dyDescent="0.25">
      <c r="B82" s="65" t="s">
        <v>105</v>
      </c>
      <c r="C82" s="65"/>
      <c r="D82" s="65"/>
      <c r="E82" s="65"/>
      <c r="F82" s="69">
        <v>-6.4225071322998835</v>
      </c>
      <c r="G82" s="67">
        <v>3.6145467426277342</v>
      </c>
      <c r="H82" s="69">
        <v>14.109732657697005</v>
      </c>
      <c r="I82" s="95">
        <v>18.578686837333162</v>
      </c>
      <c r="J82" s="67">
        <v>13.051251867041321</v>
      </c>
      <c r="K82" s="67">
        <v>17.12847790754126</v>
      </c>
      <c r="L82" s="67">
        <v>11.976454842211774</v>
      </c>
      <c r="M82" s="67">
        <v>11.474599606961725</v>
      </c>
    </row>
    <row r="83" spans="2:13" s="68" customFormat="1" ht="15" customHeight="1" x14ac:dyDescent="0.25">
      <c r="B83" s="65" t="s">
        <v>44</v>
      </c>
      <c r="C83" s="65"/>
      <c r="D83" s="65"/>
      <c r="E83" s="65"/>
      <c r="F83" s="69">
        <v>-9.249647681572883</v>
      </c>
      <c r="G83" s="67">
        <v>-0.21548543259438799</v>
      </c>
      <c r="H83" s="69">
        <v>12.272678396215021</v>
      </c>
      <c r="I83" s="95">
        <v>15.889954419957217</v>
      </c>
      <c r="J83" s="67">
        <v>9.7003873319662794</v>
      </c>
      <c r="K83" s="67">
        <v>8.6943542331943391</v>
      </c>
      <c r="L83" s="67">
        <v>8.625940151645386</v>
      </c>
      <c r="M83" s="67">
        <v>10.71872658735295</v>
      </c>
    </row>
    <row r="84" spans="2:13" s="68" customFormat="1" ht="15" customHeight="1" x14ac:dyDescent="0.25">
      <c r="B84" s="65" t="s">
        <v>45</v>
      </c>
      <c r="C84" s="65"/>
      <c r="D84" s="65"/>
      <c r="E84" s="65"/>
      <c r="F84" s="66"/>
      <c r="G84" s="67"/>
      <c r="H84" s="66">
        <v>0</v>
      </c>
      <c r="I84" s="116"/>
      <c r="J84" s="95">
        <v>16.798240667644091</v>
      </c>
      <c r="K84" s="67" t="s">
        <v>53</v>
      </c>
      <c r="L84" s="67" t="s">
        <v>53</v>
      </c>
      <c r="M84" s="67" t="s">
        <v>53</v>
      </c>
    </row>
    <row r="85" spans="2:13" s="68" customFormat="1" ht="15" customHeight="1" x14ac:dyDescent="0.25">
      <c r="B85" s="65" t="s">
        <v>46</v>
      </c>
      <c r="C85" s="65"/>
      <c r="D85" s="65"/>
      <c r="E85" s="65"/>
      <c r="F85" s="69"/>
      <c r="G85" s="67"/>
      <c r="H85" s="69">
        <v>0</v>
      </c>
      <c r="I85" s="116"/>
      <c r="J85" s="95">
        <v>10.384590447523173</v>
      </c>
      <c r="K85" s="67" t="s">
        <v>53</v>
      </c>
      <c r="L85" s="67" t="s">
        <v>53</v>
      </c>
      <c r="M85" s="67" t="s">
        <v>53</v>
      </c>
    </row>
    <row r="86" spans="2:13" ht="15" customHeight="1" x14ac:dyDescent="0.25">
      <c r="B86" s="49" t="s">
        <v>47</v>
      </c>
      <c r="C86" s="49"/>
      <c r="D86" s="49"/>
      <c r="E86" s="49"/>
      <c r="F86" s="31"/>
      <c r="G86" s="33"/>
      <c r="H86" s="87">
        <v>47.941628459301185</v>
      </c>
      <c r="I86" s="89">
        <v>41.033780805654004</v>
      </c>
      <c r="J86" s="33">
        <v>35.545241179535488</v>
      </c>
      <c r="K86" s="33">
        <v>32.024951673920526</v>
      </c>
      <c r="L86" s="33"/>
      <c r="M86" s="33">
        <v>27.749303553985111</v>
      </c>
    </row>
    <row r="87" spans="2:13" ht="15" customHeight="1" x14ac:dyDescent="0.25">
      <c r="B87" s="49" t="s">
        <v>48</v>
      </c>
      <c r="C87" s="49"/>
      <c r="D87" s="49"/>
      <c r="E87" s="49"/>
      <c r="F87" s="30"/>
      <c r="G87" s="33"/>
      <c r="H87" s="30">
        <v>139.125</v>
      </c>
      <c r="I87" s="89">
        <v>164.05099999999999</v>
      </c>
      <c r="J87" s="33">
        <v>210.29200000000006</v>
      </c>
      <c r="K87" s="33">
        <v>220.35500000000002</v>
      </c>
      <c r="L87" s="33">
        <v>0</v>
      </c>
      <c r="M87" s="33">
        <v>44.518000000000001</v>
      </c>
    </row>
    <row r="88" spans="2:13" s="68" customFormat="1" ht="15" customHeight="1" x14ac:dyDescent="0.25">
      <c r="B88" s="65" t="s">
        <v>49</v>
      </c>
      <c r="C88" s="65"/>
      <c r="D88" s="65"/>
      <c r="E88" s="65"/>
      <c r="F88" s="69"/>
      <c r="G88" s="67"/>
      <c r="H88" s="69">
        <v>0.82021203884729732</v>
      </c>
      <c r="I88" s="95">
        <v>1.1458232438003699</v>
      </c>
      <c r="J88" s="67">
        <v>1.4587283656755561</v>
      </c>
      <c r="K88" s="67">
        <v>1.6605590200115539</v>
      </c>
      <c r="L88" s="67">
        <v>0</v>
      </c>
      <c r="M88" s="67">
        <v>2.1065189048239903</v>
      </c>
    </row>
    <row r="89" spans="2:13" ht="15" customHeight="1" x14ac:dyDescent="0.25">
      <c r="B89" s="49" t="s">
        <v>100</v>
      </c>
      <c r="C89" s="49"/>
      <c r="D89" s="49"/>
      <c r="E89" s="49"/>
      <c r="F89" s="31">
        <v>55.293999999999997</v>
      </c>
      <c r="G89" s="33">
        <v>74.290999999999983</v>
      </c>
      <c r="H89" s="87">
        <v>61.858000000000118</v>
      </c>
      <c r="I89" s="89">
        <v>69.537000000000006</v>
      </c>
      <c r="J89" s="33">
        <v>26.308999999999944</v>
      </c>
      <c r="K89" s="33">
        <v>35.364000000000011</v>
      </c>
      <c r="L89" s="33"/>
      <c r="M89" s="33"/>
    </row>
    <row r="90" spans="2:13" ht="15" customHeight="1" x14ac:dyDescent="0.25">
      <c r="B90" s="35" t="s">
        <v>50</v>
      </c>
      <c r="C90" s="35"/>
      <c r="D90" s="35"/>
      <c r="E90" s="35"/>
      <c r="F90" s="32"/>
      <c r="G90" s="34"/>
      <c r="H90" s="88">
        <v>0</v>
      </c>
      <c r="I90" s="90">
        <v>0</v>
      </c>
      <c r="J90" s="34">
        <v>87.03</v>
      </c>
      <c r="K90" s="34">
        <v>78</v>
      </c>
      <c r="L90" s="34">
        <v>70</v>
      </c>
      <c r="M90" s="34">
        <v>70</v>
      </c>
    </row>
    <row r="91" spans="2:13" ht="15" customHeight="1" x14ac:dyDescent="0.25">
      <c r="B91" s="22" t="s">
        <v>89</v>
      </c>
      <c r="C91" s="26"/>
      <c r="D91" s="26"/>
      <c r="E91" s="26"/>
      <c r="F91" s="26"/>
      <c r="G91" s="26"/>
      <c r="H91" s="26"/>
      <c r="I91" s="26"/>
      <c r="J91" s="26"/>
      <c r="K91" s="26"/>
      <c r="L91" s="26"/>
      <c r="M91" s="26"/>
    </row>
    <row r="92" spans="2:13" ht="15" customHeight="1" x14ac:dyDescent="0.25">
      <c r="B92" s="22" t="s">
        <v>99</v>
      </c>
      <c r="C92" s="26"/>
      <c r="D92" s="26"/>
      <c r="E92" s="26"/>
      <c r="F92" s="26"/>
      <c r="G92" s="26"/>
      <c r="H92" s="26"/>
      <c r="I92" s="26"/>
      <c r="J92" s="26"/>
      <c r="K92" s="26"/>
      <c r="L92" s="21"/>
      <c r="M92" s="26"/>
    </row>
    <row r="93" spans="2:13" ht="15" customHeight="1" x14ac:dyDescent="0.25">
      <c r="B93" s="22" t="s">
        <v>103</v>
      </c>
      <c r="C93" s="27"/>
      <c r="D93" s="27"/>
      <c r="E93" s="27"/>
      <c r="F93" s="27"/>
      <c r="G93" s="27"/>
      <c r="H93" s="27"/>
      <c r="I93" s="27"/>
      <c r="J93" s="27"/>
      <c r="K93" s="27"/>
      <c r="L93" s="27"/>
      <c r="M93" s="27"/>
    </row>
    <row r="94" spans="2:13" ht="15" customHeight="1" x14ac:dyDescent="0.25">
      <c r="B94" s="22" t="s">
        <v>101</v>
      </c>
      <c r="C94" s="27"/>
      <c r="D94" s="27"/>
      <c r="E94" s="27"/>
      <c r="F94" s="27"/>
      <c r="G94" s="27"/>
      <c r="H94" s="27"/>
      <c r="I94" s="27"/>
      <c r="J94" s="27"/>
      <c r="K94" s="27"/>
      <c r="L94" s="27"/>
      <c r="M94" s="27"/>
    </row>
    <row r="95" spans="2:13" ht="15" customHeight="1" x14ac:dyDescent="0.35">
      <c r="B95" s="10"/>
      <c r="C95" s="10"/>
      <c r="D95" s="10"/>
      <c r="E95" s="10"/>
      <c r="F95" s="10"/>
      <c r="G95" s="10"/>
      <c r="H95" s="10"/>
      <c r="I95" s="10"/>
      <c r="J95" s="10"/>
      <c r="K95" s="10"/>
      <c r="L95" s="10"/>
      <c r="M95" s="10"/>
    </row>
    <row r="96" spans="2:13" x14ac:dyDescent="0.25">
      <c r="B96" s="7"/>
      <c r="C96" s="7"/>
      <c r="D96" s="7"/>
      <c r="E96" s="7"/>
      <c r="F96" s="7"/>
      <c r="G96" s="7"/>
      <c r="H96" s="7"/>
      <c r="I96" s="7"/>
      <c r="J96" s="7"/>
      <c r="K96" s="7"/>
      <c r="L96" s="7"/>
      <c r="M96" s="7"/>
    </row>
    <row r="97" spans="2:13" x14ac:dyDescent="0.25">
      <c r="B97" s="7"/>
      <c r="C97" s="7"/>
      <c r="D97" s="7"/>
      <c r="E97" s="7"/>
      <c r="F97" s="7"/>
      <c r="G97" s="7"/>
      <c r="H97" s="7"/>
      <c r="I97" s="7"/>
      <c r="J97" s="7"/>
      <c r="K97" s="7"/>
      <c r="L97" s="7"/>
      <c r="M97" s="7"/>
    </row>
    <row r="98" spans="2:13" x14ac:dyDescent="0.25">
      <c r="B98" s="7"/>
      <c r="C98" s="7"/>
      <c r="D98" s="7"/>
      <c r="E98" s="7"/>
      <c r="F98" s="7"/>
      <c r="G98" s="7"/>
      <c r="H98" s="7"/>
      <c r="I98" s="7"/>
      <c r="J98" s="7"/>
      <c r="K98" s="7"/>
      <c r="L98" s="7"/>
      <c r="M98" s="7"/>
    </row>
    <row r="99" spans="2:13" x14ac:dyDescent="0.25">
      <c r="B99" s="7"/>
      <c r="C99" s="7"/>
      <c r="D99" s="7"/>
      <c r="E99" s="7"/>
      <c r="F99" s="7"/>
      <c r="G99" s="7"/>
      <c r="H99" s="7"/>
      <c r="I99" s="7"/>
      <c r="J99" s="7"/>
      <c r="K99" s="7"/>
      <c r="L99" s="7"/>
      <c r="M99" s="7"/>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sheetData>
  <mergeCells count="1">
    <mergeCell ref="B1:M1"/>
  </mergeCells>
  <pageMargins left="0.7" right="0.7" top="0.75" bottom="0.75" header="0.3" footer="0.3"/>
  <pageSetup paperSize="9" scale="55" orientation="portrait" r:id="rId1"/>
  <rowBreaks count="1" manualBreakCount="1">
    <brk id="9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Aibel</vt:lpstr>
      <vt:lpstr>airteam</vt:lpstr>
      <vt:lpstr>Bisnode</vt:lpstr>
      <vt:lpstr>Diab</vt:lpstr>
      <vt:lpstr>HENT</vt:lpstr>
      <vt:lpstr>HL Display</vt:lpstr>
      <vt:lpstr>Kvdbil</vt:lpstr>
      <vt:lpstr>Ledil</vt:lpstr>
      <vt:lpstr>Oase Outdoor</vt:lpstr>
      <vt:lpstr>Plantasjen</vt:lpstr>
      <vt:lpstr>Speed Group</vt:lpstr>
      <vt:lpstr>TFS</vt:lpstr>
      <vt:lpstr>Options</vt:lpstr>
      <vt:lpstr>Aibel!Print_Area</vt:lpstr>
      <vt:lpstr>airteam!Print_Area</vt:lpstr>
      <vt:lpstr>Bisnode!Print_Area</vt:lpstr>
      <vt:lpstr>Diab!Print_Area</vt:lpstr>
      <vt:lpstr>HENT!Print_Area</vt:lpstr>
      <vt:lpstr>'HL Display'!Print_Area</vt:lpstr>
      <vt:lpstr>Kvdbil!Print_Area</vt:lpstr>
      <vt:lpstr>Ledil!Print_Area</vt:lpstr>
      <vt:lpstr>'Oase Outdoor'!Print_Area</vt:lpstr>
      <vt:lpstr>Plantasjen!Print_Area</vt:lpstr>
      <vt:lpstr>'Speed Group'!Print_Area</vt:lpstr>
      <vt:lpstr>TFS!Print_Area</vt:lpstr>
      <vt:lpstr>YES</vt:lpstr>
    </vt:vector>
  </TitlesOfParts>
  <Company>ExOpen Systems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Leffler</dc:creator>
  <cp:lastModifiedBy>Martina Kengo</cp:lastModifiedBy>
  <cp:lastPrinted>2018-10-23T11:03:52Z</cp:lastPrinted>
  <dcterms:created xsi:type="dcterms:W3CDTF">2009-05-12T14:09:20Z</dcterms:created>
  <dcterms:modified xsi:type="dcterms:W3CDTF">2018-10-24T11:20:01Z</dcterms:modified>
</cp:coreProperties>
</file>