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6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derlag till delårsrapporter och bokslutskommunikéer\Till hemsidan\2017 kv 2\"/>
    </mc:Choice>
  </mc:AlternateContent>
  <bookViews>
    <workbookView xWindow="-15" yWindow="1245" windowWidth="14280" windowHeight="4500" tabRatio="754"/>
  </bookViews>
  <sheets>
    <sheet name="Aibel" sheetId="63" r:id="rId1"/>
    <sheet name="airteam" sheetId="72" r:id="rId2"/>
    <sheet name="Bisnode" sheetId="49" r:id="rId3"/>
    <sheet name="Diab" sheetId="51" r:id="rId4"/>
    <sheet name="GS Hydro" sheetId="53" r:id="rId5"/>
    <sheet name="Gudrun Sjöden" sheetId="74" r:id="rId6"/>
    <sheet name="HENT" sheetId="55" r:id="rId7"/>
    <sheet name="HL Display" sheetId="56" r:id="rId8"/>
    <sheet name="Jøtul" sheetId="58" r:id="rId9"/>
    <sheet name="KVD" sheetId="59" r:id="rId10"/>
    <sheet name="Ledil" sheetId="65" r:id="rId11"/>
    <sheet name="Oase Outdoor" sheetId="73" r:id="rId12"/>
    <sheet name="Plantasjen" sheetId="75" r:id="rId13"/>
    <sheet name="Speed Group" sheetId="68" r:id="rId14"/>
    <sheet name="TFS" sheetId="69" r:id="rId15"/>
  </sheets>
  <definedNames>
    <definedName name="Bolagskod" localSheetId="1">#REF!</definedName>
    <definedName name="Bolagskod" localSheetId="5">#REF!</definedName>
    <definedName name="Bolagskod" localSheetId="10">#REF!</definedName>
    <definedName name="Bolagskod" localSheetId="11">#REF!</definedName>
    <definedName name="Bolagskod" localSheetId="12">#REF!</definedName>
    <definedName name="Bolagskod" localSheetId="13">#REF!</definedName>
    <definedName name="Bolagskod" localSheetId="14">#REF!</definedName>
    <definedName name="Bolagskod">#REF!</definedName>
    <definedName name="_xlnm.Print_Area" localSheetId="0">Aibel!$A$1:$L$96</definedName>
    <definedName name="_xlnm.Print_Area" localSheetId="1">airteam!$A$1:$L$95</definedName>
    <definedName name="_xlnm.Print_Area" localSheetId="2">Bisnode!$A$1:$L$94</definedName>
    <definedName name="_xlnm.Print_Area" localSheetId="3">Diab!$A$1:$L$95</definedName>
    <definedName name="_xlnm.Print_Area" localSheetId="4">'GS Hydro'!$A$1:$L$94</definedName>
    <definedName name="_xlnm.Print_Area" localSheetId="5">'Gudrun Sjöden'!$A$1:$L$96</definedName>
    <definedName name="_xlnm.Print_Area" localSheetId="6">HENT!$A$1:$M$95</definedName>
    <definedName name="_xlnm.Print_Area" localSheetId="7">'HL Display'!$A$1:$L$95</definedName>
    <definedName name="_xlnm.Print_Area" localSheetId="8">Jøtul!$A$1:$L$96</definedName>
    <definedName name="_xlnm.Print_Area" localSheetId="9">KVD!$A$1:$L$94</definedName>
    <definedName name="_xlnm.Print_Area" localSheetId="10">Ledil!$A$1:$L$94</definedName>
    <definedName name="_xlnm.Print_Area" localSheetId="11">'Oase Outdoor'!$A$1:$L$95</definedName>
    <definedName name="_xlnm.Print_Area" localSheetId="12">Plantasjen!$A$1:$L$95</definedName>
    <definedName name="_xlnm.Print_Area" localSheetId="13">'Speed Group'!$A$1:$L$96</definedName>
    <definedName name="_xlnm.Print_Area" localSheetId="14">TFS!$A$1:$L$98</definedName>
    <definedName name="VMÅN">#REF!</definedName>
  </definedNames>
  <calcPr calcId="171027"/>
</workbook>
</file>

<file path=xl/calcChain.xml><?xml version="1.0" encoding="utf-8"?>
<calcChain xmlns="http://schemas.openxmlformats.org/spreadsheetml/2006/main">
  <c r="L4" i="74" l="1"/>
  <c r="L31" i="74" s="1"/>
  <c r="L57" i="74" s="1"/>
  <c r="L78" i="74" s="1"/>
  <c r="K4" i="74"/>
  <c r="K31" i="74" s="1"/>
  <c r="K57" i="74" s="1"/>
  <c r="K78" i="74" s="1"/>
  <c r="E1" i="69"/>
  <c r="F1" i="69"/>
  <c r="G1" i="69"/>
  <c r="H1" i="69"/>
  <c r="I1" i="69"/>
  <c r="J1" i="69"/>
  <c r="K1" i="69"/>
  <c r="L1" i="69"/>
  <c r="E34" i="69"/>
  <c r="F34" i="69"/>
  <c r="G60" i="69"/>
  <c r="H60" i="69"/>
  <c r="E15" i="69"/>
  <c r="F15" i="69"/>
  <c r="G15" i="69"/>
  <c r="H15" i="69"/>
  <c r="I15" i="69"/>
  <c r="J15" i="69"/>
  <c r="K15" i="69"/>
  <c r="L15" i="69"/>
  <c r="E17" i="69"/>
  <c r="F17" i="69"/>
  <c r="G17" i="69"/>
  <c r="H17" i="69"/>
  <c r="I17" i="69"/>
  <c r="J17" i="69"/>
  <c r="K17" i="69"/>
  <c r="L17" i="69"/>
  <c r="E20" i="69"/>
  <c r="F20" i="69"/>
  <c r="G20" i="69"/>
  <c r="H20" i="69"/>
  <c r="I20" i="69"/>
  <c r="J20" i="69"/>
  <c r="K20" i="69"/>
  <c r="L20" i="69"/>
  <c r="L23" i="69" s="1"/>
  <c r="L26" i="69" s="1"/>
  <c r="E23" i="69"/>
  <c r="E26" i="69" s="1"/>
  <c r="F23" i="69"/>
  <c r="F26" i="69" s="1"/>
  <c r="G23" i="69"/>
  <c r="G26" i="69" s="1"/>
  <c r="H23" i="69"/>
  <c r="H26" i="69" s="1"/>
  <c r="I23" i="69"/>
  <c r="I26" i="69" s="1"/>
  <c r="J23" i="69"/>
  <c r="J26" i="69" s="1"/>
  <c r="K23" i="69"/>
  <c r="K26" i="69"/>
  <c r="G42" i="69"/>
  <c r="H42" i="69"/>
  <c r="I42" i="69"/>
  <c r="J42" i="69"/>
  <c r="K42" i="69"/>
  <c r="L42" i="69"/>
  <c r="G48" i="69"/>
  <c r="H48" i="69"/>
  <c r="I48" i="69"/>
  <c r="J48" i="69"/>
  <c r="K48" i="69"/>
  <c r="L48" i="69"/>
  <c r="F60" i="69"/>
  <c r="E65" i="69"/>
  <c r="F65" i="69"/>
  <c r="G65" i="69"/>
  <c r="H65" i="69"/>
  <c r="I65" i="69"/>
  <c r="J65" i="69"/>
  <c r="K65" i="69"/>
  <c r="L65" i="69"/>
  <c r="E68" i="69"/>
  <c r="F68" i="69"/>
  <c r="F70" i="69" s="1"/>
  <c r="G68" i="69"/>
  <c r="G70" i="69" s="1"/>
  <c r="H68" i="69"/>
  <c r="H70" i="69" s="1"/>
  <c r="I68" i="69"/>
  <c r="I70" i="69" s="1"/>
  <c r="J68" i="69"/>
  <c r="J70" i="69" s="1"/>
  <c r="K68" i="69"/>
  <c r="K70" i="69" s="1"/>
  <c r="L68" i="69"/>
  <c r="L70" i="69" s="1"/>
  <c r="E70" i="69"/>
  <c r="E76" i="69" s="1"/>
  <c r="E75" i="69"/>
  <c r="F75" i="69"/>
  <c r="G75" i="69"/>
  <c r="G76" i="69" s="1"/>
  <c r="H75" i="69"/>
  <c r="I75" i="69"/>
  <c r="J75" i="69"/>
  <c r="K75" i="69"/>
  <c r="K76" i="69" s="1"/>
  <c r="L75" i="69"/>
  <c r="F81" i="69"/>
  <c r="E86" i="69"/>
  <c r="F86" i="69"/>
  <c r="G86" i="69"/>
  <c r="H86" i="69"/>
  <c r="I86" i="69"/>
  <c r="J86" i="69"/>
  <c r="K86" i="69"/>
  <c r="L86" i="69"/>
  <c r="E1" i="68"/>
  <c r="F1" i="68"/>
  <c r="G1" i="68"/>
  <c r="H1" i="68"/>
  <c r="I1" i="68"/>
  <c r="J1" i="68"/>
  <c r="K1" i="68"/>
  <c r="L1" i="68"/>
  <c r="E13" i="68"/>
  <c r="F13" i="68"/>
  <c r="G13" i="68"/>
  <c r="H13" i="68"/>
  <c r="I13" i="68"/>
  <c r="J13" i="68"/>
  <c r="K13" i="68"/>
  <c r="L13" i="68"/>
  <c r="E15" i="68"/>
  <c r="E29" i="68" s="1"/>
  <c r="F15" i="68"/>
  <c r="F29" i="68" s="1"/>
  <c r="G15" i="68"/>
  <c r="G29" i="68" s="1"/>
  <c r="H15" i="68"/>
  <c r="H29" i="68" s="1"/>
  <c r="I15" i="68"/>
  <c r="I29" i="68" s="1"/>
  <c r="J15" i="68"/>
  <c r="J18" i="68" s="1"/>
  <c r="J21" i="68" s="1"/>
  <c r="J24" i="68" s="1"/>
  <c r="K15" i="68"/>
  <c r="K29" i="68" s="1"/>
  <c r="L15" i="68"/>
  <c r="L18" i="68" s="1"/>
  <c r="L21" i="68" s="1"/>
  <c r="L24" i="68" s="1"/>
  <c r="E18" i="68"/>
  <c r="E21" i="68" s="1"/>
  <c r="E24" i="68" s="1"/>
  <c r="F18" i="68"/>
  <c r="F21" i="68" s="1"/>
  <c r="F24" i="68" s="1"/>
  <c r="G18" i="68"/>
  <c r="H18" i="68"/>
  <c r="H21" i="68" s="1"/>
  <c r="H24" i="68" s="1"/>
  <c r="I18" i="68"/>
  <c r="I21" i="68" s="1"/>
  <c r="I24" i="68" s="1"/>
  <c r="K18" i="68"/>
  <c r="K21" i="68" s="1"/>
  <c r="K24" i="68" s="1"/>
  <c r="G21" i="68"/>
  <c r="G24" i="68" s="1"/>
  <c r="G40" i="68"/>
  <c r="H40" i="68"/>
  <c r="I40" i="68"/>
  <c r="J40" i="68"/>
  <c r="L40" i="68"/>
  <c r="G46" i="68"/>
  <c r="H46" i="68"/>
  <c r="I46" i="68"/>
  <c r="J46" i="68"/>
  <c r="L46" i="68"/>
  <c r="I47" i="68"/>
  <c r="G55" i="68"/>
  <c r="H55" i="68"/>
  <c r="I55" i="68"/>
  <c r="J55" i="68"/>
  <c r="L55" i="68"/>
  <c r="E63" i="68"/>
  <c r="E66" i="68" s="1"/>
  <c r="E68" i="68" s="1"/>
  <c r="F63" i="68"/>
  <c r="F66" i="68" s="1"/>
  <c r="F68" i="68" s="1"/>
  <c r="G63" i="68"/>
  <c r="H63" i="68"/>
  <c r="I63" i="68"/>
  <c r="I66" i="68" s="1"/>
  <c r="I68" i="68" s="1"/>
  <c r="L63" i="68"/>
  <c r="L66" i="68" s="1"/>
  <c r="L68" i="68" s="1"/>
  <c r="G66" i="68"/>
  <c r="G68" i="68" s="1"/>
  <c r="H66" i="68"/>
  <c r="H68" i="68" s="1"/>
  <c r="E73" i="68"/>
  <c r="F73" i="68"/>
  <c r="G73" i="68"/>
  <c r="G74" i="68" s="1"/>
  <c r="G76" i="68" s="1"/>
  <c r="H73" i="68"/>
  <c r="H74" i="68" s="1"/>
  <c r="H76" i="68" s="1"/>
  <c r="I73" i="68"/>
  <c r="L73" i="68"/>
  <c r="E1" i="75"/>
  <c r="F1" i="75"/>
  <c r="G1" i="75"/>
  <c r="H1" i="75"/>
  <c r="J1" i="75"/>
  <c r="K1" i="75"/>
  <c r="L1" i="75"/>
  <c r="E13" i="75"/>
  <c r="F13" i="75"/>
  <c r="G13" i="75"/>
  <c r="H13" i="75"/>
  <c r="I13" i="75"/>
  <c r="J13" i="75"/>
  <c r="J15" i="75" s="1"/>
  <c r="K13" i="75"/>
  <c r="L13" i="75"/>
  <c r="L15" i="75" s="1"/>
  <c r="E15" i="75"/>
  <c r="E29" i="75" s="1"/>
  <c r="F15" i="75"/>
  <c r="F29" i="75" s="1"/>
  <c r="G15" i="75"/>
  <c r="G18" i="75" s="1"/>
  <c r="G21" i="75" s="1"/>
  <c r="G24" i="75" s="1"/>
  <c r="H15" i="75"/>
  <c r="H29" i="75" s="1"/>
  <c r="I15" i="75"/>
  <c r="I29" i="75" s="1"/>
  <c r="K15" i="75"/>
  <c r="K18" i="75" s="1"/>
  <c r="K21" i="75" s="1"/>
  <c r="K24" i="75" s="1"/>
  <c r="G29" i="75"/>
  <c r="G55" i="75"/>
  <c r="I55" i="75"/>
  <c r="K55" i="75"/>
  <c r="L55" i="75"/>
  <c r="E63" i="75"/>
  <c r="E66" i="75" s="1"/>
  <c r="E68" i="75" s="1"/>
  <c r="G63" i="75"/>
  <c r="G66" i="75" s="1"/>
  <c r="G68" i="75" s="1"/>
  <c r="K63" i="75"/>
  <c r="K66" i="75" s="1"/>
  <c r="K68" i="75" s="1"/>
  <c r="E73" i="75"/>
  <c r="G73" i="75"/>
  <c r="K73" i="75"/>
  <c r="E1" i="73"/>
  <c r="F1" i="73"/>
  <c r="G1" i="73"/>
  <c r="H1" i="73"/>
  <c r="I1" i="73"/>
  <c r="J1" i="73"/>
  <c r="K1" i="73"/>
  <c r="L1" i="73"/>
  <c r="E13" i="73"/>
  <c r="E15" i="73" s="1"/>
  <c r="F13" i="73"/>
  <c r="F15" i="73" s="1"/>
  <c r="F29" i="73" s="1"/>
  <c r="G13" i="73"/>
  <c r="G15" i="73" s="1"/>
  <c r="H13" i="73"/>
  <c r="H15" i="73" s="1"/>
  <c r="I13" i="73"/>
  <c r="I15" i="73" s="1"/>
  <c r="J13" i="73"/>
  <c r="J15" i="73" s="1"/>
  <c r="J29" i="73" s="1"/>
  <c r="K13" i="73"/>
  <c r="K15" i="73" s="1"/>
  <c r="L21" i="73"/>
  <c r="G40" i="73"/>
  <c r="I40" i="73"/>
  <c r="J40" i="73"/>
  <c r="K40" i="73"/>
  <c r="G46" i="73"/>
  <c r="I46" i="73"/>
  <c r="J46" i="73"/>
  <c r="K46" i="73"/>
  <c r="G47" i="73"/>
  <c r="I47" i="73"/>
  <c r="J47" i="73"/>
  <c r="G55" i="73"/>
  <c r="I55" i="73"/>
  <c r="J55" i="73"/>
  <c r="K55" i="73"/>
  <c r="E63" i="73"/>
  <c r="E66" i="73" s="1"/>
  <c r="E68" i="73" s="1"/>
  <c r="G63" i="73"/>
  <c r="G66" i="73" s="1"/>
  <c r="G68" i="73" s="1"/>
  <c r="E73" i="73"/>
  <c r="G73" i="73"/>
  <c r="E1" i="65"/>
  <c r="F1" i="65"/>
  <c r="G1" i="65"/>
  <c r="H1" i="65"/>
  <c r="I1" i="65"/>
  <c r="J1" i="65"/>
  <c r="K1" i="65"/>
  <c r="L1" i="65"/>
  <c r="E13" i="65"/>
  <c r="F13" i="65"/>
  <c r="G13" i="65"/>
  <c r="H13" i="65"/>
  <c r="I13" i="65"/>
  <c r="J13" i="65"/>
  <c r="K13" i="65"/>
  <c r="L13" i="65"/>
  <c r="E15" i="65"/>
  <c r="E29" i="65" s="1"/>
  <c r="F15" i="65"/>
  <c r="F29" i="65" s="1"/>
  <c r="G15" i="65"/>
  <c r="H15" i="65"/>
  <c r="H18" i="65" s="1"/>
  <c r="H21" i="65" s="1"/>
  <c r="H24" i="65" s="1"/>
  <c r="I15" i="65"/>
  <c r="I29" i="65" s="1"/>
  <c r="J15" i="65"/>
  <c r="J18" i="65" s="1"/>
  <c r="J21" i="65" s="1"/>
  <c r="J24" i="65" s="1"/>
  <c r="K15" i="65"/>
  <c r="L15" i="65"/>
  <c r="L18" i="65" s="1"/>
  <c r="L21" i="65" s="1"/>
  <c r="L24" i="65" s="1"/>
  <c r="E18" i="65"/>
  <c r="E21" i="65" s="1"/>
  <c r="E24" i="65" s="1"/>
  <c r="F18" i="65"/>
  <c r="F21" i="65" s="1"/>
  <c r="F24" i="65" s="1"/>
  <c r="G18" i="65"/>
  <c r="K18" i="65"/>
  <c r="G21" i="65"/>
  <c r="G24" i="65" s="1"/>
  <c r="K21" i="65"/>
  <c r="K24" i="65" s="1"/>
  <c r="G29" i="65"/>
  <c r="J29" i="65"/>
  <c r="K29" i="65"/>
  <c r="G40" i="65"/>
  <c r="H40" i="65"/>
  <c r="I40" i="65"/>
  <c r="J40" i="65"/>
  <c r="K40" i="65"/>
  <c r="G46" i="65"/>
  <c r="H46" i="65"/>
  <c r="I46" i="65"/>
  <c r="J46" i="65"/>
  <c r="K46" i="65"/>
  <c r="G55" i="65"/>
  <c r="H55" i="65"/>
  <c r="I55" i="65"/>
  <c r="J55" i="65"/>
  <c r="K55" i="65"/>
  <c r="E63" i="65"/>
  <c r="E66" i="65" s="1"/>
  <c r="E68" i="65" s="1"/>
  <c r="F63" i="65"/>
  <c r="F66" i="65" s="1"/>
  <c r="F68" i="65" s="1"/>
  <c r="G63" i="65"/>
  <c r="G66" i="65" s="1"/>
  <c r="G68" i="65" s="1"/>
  <c r="H63" i="65"/>
  <c r="H66" i="65" s="1"/>
  <c r="H68" i="65" s="1"/>
  <c r="I63" i="65"/>
  <c r="I66" i="65" s="1"/>
  <c r="I68" i="65" s="1"/>
  <c r="J63" i="65"/>
  <c r="J66" i="65" s="1"/>
  <c r="J68" i="65" s="1"/>
  <c r="E73" i="65"/>
  <c r="F73" i="65"/>
  <c r="G73" i="65"/>
  <c r="H73" i="65"/>
  <c r="I73" i="65"/>
  <c r="J73" i="65"/>
  <c r="E1" i="59"/>
  <c r="F1" i="59"/>
  <c r="G1" i="59"/>
  <c r="H1" i="59"/>
  <c r="I1" i="59"/>
  <c r="J1" i="59"/>
  <c r="K1" i="59"/>
  <c r="L1" i="59"/>
  <c r="E13" i="59"/>
  <c r="F13" i="59"/>
  <c r="G13" i="59"/>
  <c r="G15" i="59" s="1"/>
  <c r="H13" i="59"/>
  <c r="H15" i="59" s="1"/>
  <c r="I13" i="59"/>
  <c r="J13" i="59"/>
  <c r="K13" i="59"/>
  <c r="L13" i="59"/>
  <c r="L15" i="59" s="1"/>
  <c r="E15" i="59"/>
  <c r="F15" i="59"/>
  <c r="I15" i="59"/>
  <c r="I18" i="59" s="1"/>
  <c r="I21" i="59" s="1"/>
  <c r="I24" i="59" s="1"/>
  <c r="J15" i="59"/>
  <c r="K15" i="59"/>
  <c r="E18" i="59"/>
  <c r="E21" i="59" s="1"/>
  <c r="E24" i="59" s="1"/>
  <c r="F18" i="59"/>
  <c r="J18" i="59"/>
  <c r="J21" i="59" s="1"/>
  <c r="J24" i="59" s="1"/>
  <c r="K18" i="59"/>
  <c r="F21" i="59"/>
  <c r="F24" i="59" s="1"/>
  <c r="K21" i="59"/>
  <c r="K24" i="59" s="1"/>
  <c r="E29" i="59"/>
  <c r="F29" i="59"/>
  <c r="J29" i="59"/>
  <c r="K29" i="59"/>
  <c r="G40" i="59"/>
  <c r="H40" i="59"/>
  <c r="I40" i="59"/>
  <c r="J40" i="59"/>
  <c r="K40" i="59"/>
  <c r="L40" i="59"/>
  <c r="G46" i="59"/>
  <c r="H46" i="59"/>
  <c r="I46" i="59"/>
  <c r="J46" i="59"/>
  <c r="K46" i="59"/>
  <c r="L46" i="59"/>
  <c r="G55" i="59"/>
  <c r="H55" i="59"/>
  <c r="I55" i="59"/>
  <c r="J55" i="59"/>
  <c r="K55" i="59"/>
  <c r="L55" i="59"/>
  <c r="E63" i="59"/>
  <c r="F63" i="59"/>
  <c r="G63" i="59"/>
  <c r="H63" i="59"/>
  <c r="H66" i="59" s="1"/>
  <c r="H68" i="59" s="1"/>
  <c r="I63" i="59"/>
  <c r="J63" i="59"/>
  <c r="K63" i="59"/>
  <c r="L63" i="59"/>
  <c r="L66" i="59" s="1"/>
  <c r="L68" i="59" s="1"/>
  <c r="E66" i="59"/>
  <c r="F66" i="59"/>
  <c r="F68" i="59" s="1"/>
  <c r="G66" i="59"/>
  <c r="G68" i="59" s="1"/>
  <c r="I66" i="59"/>
  <c r="I68" i="59" s="1"/>
  <c r="J66" i="59"/>
  <c r="J68" i="59" s="1"/>
  <c r="K66" i="59"/>
  <c r="K68" i="59" s="1"/>
  <c r="E68" i="59"/>
  <c r="E73" i="59"/>
  <c r="F73" i="59"/>
  <c r="G73" i="59"/>
  <c r="H73" i="59"/>
  <c r="I73" i="59"/>
  <c r="J73" i="59"/>
  <c r="K73" i="59"/>
  <c r="L73" i="59"/>
  <c r="E74" i="59"/>
  <c r="E76" i="59" s="1"/>
  <c r="E1" i="58"/>
  <c r="F1" i="58"/>
  <c r="G1" i="58"/>
  <c r="H1" i="58"/>
  <c r="I1" i="58"/>
  <c r="J1" i="58"/>
  <c r="K1" i="58"/>
  <c r="L1" i="58"/>
  <c r="E13" i="58"/>
  <c r="F13" i="58"/>
  <c r="G13" i="58"/>
  <c r="H13" i="58"/>
  <c r="H15" i="58" s="1"/>
  <c r="I13" i="58"/>
  <c r="J13" i="58"/>
  <c r="K13" i="58"/>
  <c r="L13" i="58"/>
  <c r="E15" i="58"/>
  <c r="F15" i="58"/>
  <c r="F29" i="58" s="1"/>
  <c r="G15" i="58"/>
  <c r="I15" i="58"/>
  <c r="J15" i="58"/>
  <c r="J18" i="58" s="1"/>
  <c r="J21" i="58" s="1"/>
  <c r="J24" i="58" s="1"/>
  <c r="K15" i="58"/>
  <c r="L15" i="58"/>
  <c r="L18" i="58" s="1"/>
  <c r="L21" i="58" s="1"/>
  <c r="L24" i="58" s="1"/>
  <c r="E18" i="58"/>
  <c r="E21" i="58" s="1"/>
  <c r="E24" i="58" s="1"/>
  <c r="F18" i="58"/>
  <c r="F21" i="58" s="1"/>
  <c r="F24" i="58" s="1"/>
  <c r="G18" i="58"/>
  <c r="I18" i="58"/>
  <c r="I21" i="58" s="1"/>
  <c r="I24" i="58" s="1"/>
  <c r="K18" i="58"/>
  <c r="K21" i="58" s="1"/>
  <c r="K24" i="58" s="1"/>
  <c r="G21" i="58"/>
  <c r="G24" i="58" s="1"/>
  <c r="E29" i="58"/>
  <c r="G29" i="58"/>
  <c r="I29" i="58"/>
  <c r="K29" i="58"/>
  <c r="G40" i="58"/>
  <c r="H40" i="58"/>
  <c r="I40" i="58"/>
  <c r="J40" i="58"/>
  <c r="K40" i="58"/>
  <c r="L40" i="58"/>
  <c r="G46" i="58"/>
  <c r="H46" i="58"/>
  <c r="I46" i="58"/>
  <c r="J46" i="58"/>
  <c r="K46" i="58"/>
  <c r="L46" i="58"/>
  <c r="G55" i="58"/>
  <c r="H55" i="58"/>
  <c r="I55" i="58"/>
  <c r="J55" i="58"/>
  <c r="K55" i="58"/>
  <c r="L55" i="58"/>
  <c r="E63" i="58"/>
  <c r="F63" i="58"/>
  <c r="F66" i="58" s="1"/>
  <c r="F68" i="58" s="1"/>
  <c r="G63" i="58"/>
  <c r="H63" i="58"/>
  <c r="H66" i="58" s="1"/>
  <c r="H68" i="58" s="1"/>
  <c r="I63" i="58"/>
  <c r="I66" i="58" s="1"/>
  <c r="I68" i="58" s="1"/>
  <c r="J63" i="58"/>
  <c r="J66" i="58" s="1"/>
  <c r="J68" i="58" s="1"/>
  <c r="K63" i="58"/>
  <c r="L63" i="58"/>
  <c r="L66" i="58" s="1"/>
  <c r="L68" i="58" s="1"/>
  <c r="E66" i="58"/>
  <c r="E68" i="58" s="1"/>
  <c r="G66" i="58"/>
  <c r="G68" i="58" s="1"/>
  <c r="K66" i="58"/>
  <c r="K68" i="58" s="1"/>
  <c r="E73" i="58"/>
  <c r="F73" i="58"/>
  <c r="G73" i="58"/>
  <c r="H73" i="58"/>
  <c r="I73" i="58"/>
  <c r="J73" i="58"/>
  <c r="J74" i="58" s="1"/>
  <c r="J76" i="58" s="1"/>
  <c r="K73" i="58"/>
  <c r="L73" i="58"/>
  <c r="E1" i="56"/>
  <c r="F1" i="56"/>
  <c r="G1" i="56"/>
  <c r="H1" i="56"/>
  <c r="I1" i="56"/>
  <c r="J1" i="56"/>
  <c r="K1" i="56"/>
  <c r="L1" i="56"/>
  <c r="E13" i="56"/>
  <c r="E15" i="56" s="1"/>
  <c r="F13" i="56"/>
  <c r="F15" i="56" s="1"/>
  <c r="G13" i="56"/>
  <c r="H13" i="56"/>
  <c r="H15" i="56" s="1"/>
  <c r="I13" i="56"/>
  <c r="J13" i="56"/>
  <c r="J15" i="56" s="1"/>
  <c r="K13" i="56"/>
  <c r="L13" i="56"/>
  <c r="L15" i="56" s="1"/>
  <c r="G15" i="56"/>
  <c r="G18" i="56" s="1"/>
  <c r="G21" i="56" s="1"/>
  <c r="G24" i="56" s="1"/>
  <c r="I15" i="56"/>
  <c r="I29" i="56" s="1"/>
  <c r="K15" i="56"/>
  <c r="K18" i="56" s="1"/>
  <c r="K21" i="56" s="1"/>
  <c r="K24" i="56" s="1"/>
  <c r="G40" i="56"/>
  <c r="H40" i="56"/>
  <c r="I40" i="56"/>
  <c r="J40" i="56"/>
  <c r="K40" i="56"/>
  <c r="L40" i="56"/>
  <c r="G46" i="56"/>
  <c r="H46" i="56"/>
  <c r="I46" i="56"/>
  <c r="J46" i="56"/>
  <c r="K46" i="56"/>
  <c r="L46" i="56"/>
  <c r="G55" i="56"/>
  <c r="H55" i="56"/>
  <c r="I55" i="56"/>
  <c r="J55" i="56"/>
  <c r="K55" i="56"/>
  <c r="L55" i="56"/>
  <c r="E63" i="56"/>
  <c r="F63" i="56"/>
  <c r="G63" i="56"/>
  <c r="H63" i="56"/>
  <c r="H66" i="56" s="1"/>
  <c r="H68" i="56" s="1"/>
  <c r="I63" i="56"/>
  <c r="J63" i="56"/>
  <c r="K63" i="56"/>
  <c r="L63" i="56"/>
  <c r="L66" i="56" s="1"/>
  <c r="L68" i="56" s="1"/>
  <c r="E66" i="56"/>
  <c r="E68" i="56" s="1"/>
  <c r="F66" i="56"/>
  <c r="G66" i="56"/>
  <c r="G68" i="56" s="1"/>
  <c r="I66" i="56"/>
  <c r="I68" i="56" s="1"/>
  <c r="J66" i="56"/>
  <c r="K66" i="56"/>
  <c r="F68" i="56"/>
  <c r="J68" i="56"/>
  <c r="K68" i="56"/>
  <c r="E73" i="56"/>
  <c r="F73" i="56"/>
  <c r="G73" i="56"/>
  <c r="G74" i="56" s="1"/>
  <c r="G76" i="56" s="1"/>
  <c r="H73" i="56"/>
  <c r="I73" i="56"/>
  <c r="J73" i="56"/>
  <c r="J74" i="56" s="1"/>
  <c r="J76" i="56" s="1"/>
  <c r="K73" i="56"/>
  <c r="K74" i="56" s="1"/>
  <c r="K76" i="56" s="1"/>
  <c r="L73" i="56"/>
  <c r="E1" i="55"/>
  <c r="F1" i="55"/>
  <c r="G1" i="55"/>
  <c r="H1" i="55"/>
  <c r="I1" i="55"/>
  <c r="J1" i="55"/>
  <c r="K1" i="55"/>
  <c r="L1" i="55"/>
  <c r="E13" i="55"/>
  <c r="E15" i="55" s="1"/>
  <c r="F13" i="55"/>
  <c r="F15" i="55" s="1"/>
  <c r="G13" i="55"/>
  <c r="G15" i="55" s="1"/>
  <c r="H13" i="55"/>
  <c r="H15" i="55" s="1"/>
  <c r="I13" i="55"/>
  <c r="I15" i="55" s="1"/>
  <c r="J13" i="55"/>
  <c r="J15" i="55" s="1"/>
  <c r="K13" i="55"/>
  <c r="K15" i="55" s="1"/>
  <c r="L13" i="55"/>
  <c r="L15" i="55" s="1"/>
  <c r="M13" i="55"/>
  <c r="M15" i="55" s="1"/>
  <c r="M18" i="55" s="1"/>
  <c r="M21" i="55" s="1"/>
  <c r="M24" i="55" s="1"/>
  <c r="G40" i="55"/>
  <c r="H40" i="55"/>
  <c r="I40" i="55"/>
  <c r="J40" i="55"/>
  <c r="K40" i="55"/>
  <c r="L40" i="55"/>
  <c r="M40" i="55"/>
  <c r="G46" i="55"/>
  <c r="H46" i="55"/>
  <c r="I46" i="55"/>
  <c r="J46" i="55"/>
  <c r="K46" i="55"/>
  <c r="L46" i="55"/>
  <c r="M46" i="55"/>
  <c r="G55" i="55"/>
  <c r="H55" i="55"/>
  <c r="I55" i="55"/>
  <c r="J55" i="55"/>
  <c r="K55" i="55"/>
  <c r="L55" i="55"/>
  <c r="M55" i="55"/>
  <c r="E63" i="55"/>
  <c r="E66" i="55" s="1"/>
  <c r="E68" i="55" s="1"/>
  <c r="F63" i="55"/>
  <c r="F66" i="55" s="1"/>
  <c r="F68" i="55" s="1"/>
  <c r="G63" i="55"/>
  <c r="G66" i="55" s="1"/>
  <c r="G68" i="55" s="1"/>
  <c r="H63" i="55"/>
  <c r="H66" i="55" s="1"/>
  <c r="H68" i="55" s="1"/>
  <c r="I63" i="55"/>
  <c r="I66" i="55" s="1"/>
  <c r="I68" i="55" s="1"/>
  <c r="J63" i="55"/>
  <c r="J66" i="55" s="1"/>
  <c r="J68" i="55" s="1"/>
  <c r="K63" i="55"/>
  <c r="K66" i="55" s="1"/>
  <c r="K68" i="55" s="1"/>
  <c r="E73" i="55"/>
  <c r="F73" i="55"/>
  <c r="G73" i="55"/>
  <c r="H73" i="55"/>
  <c r="I73" i="55"/>
  <c r="J73" i="55"/>
  <c r="K73" i="55"/>
  <c r="E1" i="74"/>
  <c r="F1" i="74"/>
  <c r="G1" i="74"/>
  <c r="H1" i="74"/>
  <c r="I1" i="74"/>
  <c r="J1" i="74"/>
  <c r="K1" i="74"/>
  <c r="L1" i="74"/>
  <c r="E13" i="74"/>
  <c r="F13" i="74"/>
  <c r="G13" i="74"/>
  <c r="H13" i="74"/>
  <c r="I13" i="74"/>
  <c r="J13" i="74"/>
  <c r="K13" i="74"/>
  <c r="K15" i="74" s="1"/>
  <c r="L13" i="74"/>
  <c r="E15" i="74"/>
  <c r="E29" i="74" s="1"/>
  <c r="F15" i="74"/>
  <c r="F29" i="74" s="1"/>
  <c r="G15" i="74"/>
  <c r="G18" i="74" s="1"/>
  <c r="G21" i="74" s="1"/>
  <c r="G24" i="74" s="1"/>
  <c r="H15" i="74"/>
  <c r="H18" i="74" s="1"/>
  <c r="H21" i="74" s="1"/>
  <c r="H24" i="74" s="1"/>
  <c r="I15" i="74"/>
  <c r="I29" i="74" s="1"/>
  <c r="J15" i="74"/>
  <c r="L15" i="74"/>
  <c r="L18" i="74" s="1"/>
  <c r="L21" i="74" s="1"/>
  <c r="L24" i="74" s="1"/>
  <c r="J18" i="74"/>
  <c r="J21" i="74" s="1"/>
  <c r="J24" i="74" s="1"/>
  <c r="G29" i="74"/>
  <c r="J29" i="74"/>
  <c r="G40" i="74"/>
  <c r="I40" i="74"/>
  <c r="K40" i="74"/>
  <c r="L40" i="74"/>
  <c r="G46" i="74"/>
  <c r="I46" i="74"/>
  <c r="K46" i="74"/>
  <c r="L46" i="74"/>
  <c r="G55" i="74"/>
  <c r="I55" i="74"/>
  <c r="K55" i="74"/>
  <c r="L55" i="74"/>
  <c r="E63" i="74"/>
  <c r="G63" i="74"/>
  <c r="K63" i="74"/>
  <c r="K66" i="74" s="1"/>
  <c r="K68" i="74" s="1"/>
  <c r="L63" i="74"/>
  <c r="L66" i="74" s="1"/>
  <c r="L68" i="74" s="1"/>
  <c r="E66" i="74"/>
  <c r="G66" i="74"/>
  <c r="G68" i="74" s="1"/>
  <c r="H66" i="74"/>
  <c r="E68" i="74"/>
  <c r="E73" i="74"/>
  <c r="G73" i="74"/>
  <c r="K73" i="74"/>
  <c r="L73" i="74"/>
  <c r="E1" i="53"/>
  <c r="F1" i="53"/>
  <c r="G1" i="53"/>
  <c r="H1" i="53"/>
  <c r="I1" i="53"/>
  <c r="J1" i="53"/>
  <c r="K1" i="53"/>
  <c r="L1" i="53"/>
  <c r="E13" i="53"/>
  <c r="F13" i="53"/>
  <c r="G13" i="53"/>
  <c r="G15" i="53" s="1"/>
  <c r="H13" i="53"/>
  <c r="I13" i="53"/>
  <c r="J13" i="53"/>
  <c r="J15" i="53" s="1"/>
  <c r="K13" i="53"/>
  <c r="K15" i="53" s="1"/>
  <c r="L13" i="53"/>
  <c r="E15" i="53"/>
  <c r="E29" i="53" s="1"/>
  <c r="F15" i="53"/>
  <c r="F29" i="53" s="1"/>
  <c r="H15" i="53"/>
  <c r="H29" i="53" s="1"/>
  <c r="I15" i="53"/>
  <c r="I29" i="53" s="1"/>
  <c r="L15" i="53"/>
  <c r="L29" i="53" s="1"/>
  <c r="E18" i="53"/>
  <c r="E21" i="53" s="1"/>
  <c r="E24" i="53" s="1"/>
  <c r="L18" i="53"/>
  <c r="L21" i="53" s="1"/>
  <c r="L24" i="53" s="1"/>
  <c r="G40" i="53"/>
  <c r="H40" i="53"/>
  <c r="I40" i="53"/>
  <c r="J40" i="53"/>
  <c r="K40" i="53"/>
  <c r="L40" i="53"/>
  <c r="G46" i="53"/>
  <c r="H46" i="53"/>
  <c r="I46" i="53"/>
  <c r="J46" i="53"/>
  <c r="K46" i="53"/>
  <c r="L46" i="53"/>
  <c r="G55" i="53"/>
  <c r="H55" i="53"/>
  <c r="I55" i="53"/>
  <c r="J55" i="53"/>
  <c r="K55" i="53"/>
  <c r="L55" i="53"/>
  <c r="E63" i="53"/>
  <c r="F63" i="53"/>
  <c r="G63" i="53"/>
  <c r="G66" i="53" s="1"/>
  <c r="G68" i="53" s="1"/>
  <c r="H63" i="53"/>
  <c r="I63" i="53"/>
  <c r="J63" i="53"/>
  <c r="K63" i="53"/>
  <c r="L63" i="53"/>
  <c r="E66" i="53"/>
  <c r="E68" i="53" s="1"/>
  <c r="F66" i="53"/>
  <c r="H66" i="53"/>
  <c r="I66" i="53"/>
  <c r="J66" i="53"/>
  <c r="K66" i="53"/>
  <c r="L66" i="53"/>
  <c r="L68" i="53" s="1"/>
  <c r="F68" i="53"/>
  <c r="H68" i="53"/>
  <c r="I68" i="53"/>
  <c r="I74" i="53" s="1"/>
  <c r="I76" i="53" s="1"/>
  <c r="J68" i="53"/>
  <c r="K68" i="53"/>
  <c r="E73" i="53"/>
  <c r="F73" i="53"/>
  <c r="G73" i="53"/>
  <c r="H73" i="53"/>
  <c r="H74" i="53" s="1"/>
  <c r="H76" i="53" s="1"/>
  <c r="I73" i="53"/>
  <c r="J73" i="53"/>
  <c r="J74" i="53" s="1"/>
  <c r="J76" i="53" s="1"/>
  <c r="K73" i="53"/>
  <c r="K74" i="53" s="1"/>
  <c r="K76" i="53" s="1"/>
  <c r="L73" i="53"/>
  <c r="E1" i="51"/>
  <c r="F1" i="51"/>
  <c r="G1" i="51"/>
  <c r="H1" i="51"/>
  <c r="I1" i="51"/>
  <c r="J1" i="51"/>
  <c r="K1" i="51"/>
  <c r="L1" i="51"/>
  <c r="E13" i="51"/>
  <c r="F13" i="51"/>
  <c r="G13" i="51"/>
  <c r="H13" i="51"/>
  <c r="I13" i="51"/>
  <c r="J13" i="51"/>
  <c r="K13" i="51"/>
  <c r="L13" i="51"/>
  <c r="E15" i="51"/>
  <c r="F15" i="51"/>
  <c r="F29" i="51" s="1"/>
  <c r="G15" i="51"/>
  <c r="G29" i="51" s="1"/>
  <c r="H15" i="51"/>
  <c r="H29" i="51" s="1"/>
  <c r="I15" i="51"/>
  <c r="I29" i="51" s="1"/>
  <c r="J15" i="51"/>
  <c r="J29" i="51" s="1"/>
  <c r="K15" i="51"/>
  <c r="K29" i="51" s="1"/>
  <c r="L15" i="51"/>
  <c r="L29" i="51" s="1"/>
  <c r="E18" i="51"/>
  <c r="G18" i="51"/>
  <c r="H18" i="51"/>
  <c r="I18" i="51"/>
  <c r="J18" i="51"/>
  <c r="K18" i="51"/>
  <c r="K21" i="51" s="1"/>
  <c r="K24" i="51" s="1"/>
  <c r="L18" i="51"/>
  <c r="L21" i="51" s="1"/>
  <c r="L24" i="51" s="1"/>
  <c r="E21" i="51"/>
  <c r="E24" i="51" s="1"/>
  <c r="G21" i="51"/>
  <c r="G24" i="51" s="1"/>
  <c r="H21" i="51"/>
  <c r="H24" i="51" s="1"/>
  <c r="I21" i="51"/>
  <c r="I24" i="51" s="1"/>
  <c r="J21" i="51"/>
  <c r="J24" i="51" s="1"/>
  <c r="E29" i="51"/>
  <c r="G40" i="51"/>
  <c r="H40" i="51"/>
  <c r="I40" i="51"/>
  <c r="J40" i="51"/>
  <c r="K40" i="51"/>
  <c r="L40" i="51"/>
  <c r="G46" i="51"/>
  <c r="H46" i="51"/>
  <c r="H47" i="51" s="1"/>
  <c r="I46" i="51"/>
  <c r="J46" i="51"/>
  <c r="K46" i="51"/>
  <c r="L46" i="51"/>
  <c r="G55" i="51"/>
  <c r="H55" i="51"/>
  <c r="I55" i="51"/>
  <c r="J55" i="51"/>
  <c r="K55" i="51"/>
  <c r="L55" i="51"/>
  <c r="E63" i="51"/>
  <c r="F63" i="51"/>
  <c r="G63" i="51"/>
  <c r="G66" i="51" s="1"/>
  <c r="G68" i="51" s="1"/>
  <c r="H63" i="51"/>
  <c r="I63" i="51"/>
  <c r="J63" i="51"/>
  <c r="K63" i="51"/>
  <c r="K66" i="51" s="1"/>
  <c r="K68" i="51" s="1"/>
  <c r="L63" i="51"/>
  <c r="E66" i="51"/>
  <c r="E68" i="51" s="1"/>
  <c r="F66" i="51"/>
  <c r="F68" i="51" s="1"/>
  <c r="H66" i="51"/>
  <c r="H68" i="51" s="1"/>
  <c r="I66" i="51"/>
  <c r="I68" i="51" s="1"/>
  <c r="J66" i="51"/>
  <c r="J68" i="51" s="1"/>
  <c r="L66" i="51"/>
  <c r="L68" i="51" s="1"/>
  <c r="E73" i="51"/>
  <c r="F73" i="51"/>
  <c r="G73" i="51"/>
  <c r="H73" i="51"/>
  <c r="I73" i="51"/>
  <c r="J73" i="51"/>
  <c r="K73" i="51"/>
  <c r="L73" i="51"/>
  <c r="L74" i="51" s="1"/>
  <c r="L76" i="51" s="1"/>
  <c r="E1" i="49"/>
  <c r="F1" i="49"/>
  <c r="G1" i="49"/>
  <c r="H1" i="49"/>
  <c r="I1" i="49"/>
  <c r="J1" i="49"/>
  <c r="K1" i="49"/>
  <c r="L1" i="49"/>
  <c r="E13" i="49"/>
  <c r="F13" i="49"/>
  <c r="G13" i="49"/>
  <c r="H13" i="49"/>
  <c r="I13" i="49"/>
  <c r="J13" i="49"/>
  <c r="K13" i="49"/>
  <c r="L13" i="49"/>
  <c r="E15" i="49"/>
  <c r="E29" i="49" s="1"/>
  <c r="F15" i="49"/>
  <c r="F29" i="49" s="1"/>
  <c r="G15" i="49"/>
  <c r="G29" i="49" s="1"/>
  <c r="H15" i="49"/>
  <c r="I15" i="49"/>
  <c r="I29" i="49" s="1"/>
  <c r="J15" i="49"/>
  <c r="J29" i="49" s="1"/>
  <c r="K15" i="49"/>
  <c r="K29" i="49" s="1"/>
  <c r="L15" i="49"/>
  <c r="L18" i="49" s="1"/>
  <c r="L21" i="49" s="1"/>
  <c r="L24" i="49" s="1"/>
  <c r="E18" i="49"/>
  <c r="E21" i="49" s="1"/>
  <c r="E24" i="49" s="1"/>
  <c r="G18" i="49"/>
  <c r="G21" i="49" s="1"/>
  <c r="G24" i="49" s="1"/>
  <c r="H18" i="49"/>
  <c r="H21" i="49" s="1"/>
  <c r="H24" i="49" s="1"/>
  <c r="I18" i="49"/>
  <c r="I21" i="49" s="1"/>
  <c r="I24" i="49" s="1"/>
  <c r="H29" i="49"/>
  <c r="L29" i="49"/>
  <c r="G40" i="49"/>
  <c r="H40" i="49"/>
  <c r="I40" i="49"/>
  <c r="J40" i="49"/>
  <c r="K40" i="49"/>
  <c r="L40" i="49"/>
  <c r="G46" i="49"/>
  <c r="H46" i="49"/>
  <c r="I46" i="49"/>
  <c r="J46" i="49"/>
  <c r="K46" i="49"/>
  <c r="L46" i="49"/>
  <c r="G55" i="49"/>
  <c r="H55" i="49"/>
  <c r="I55" i="49"/>
  <c r="J55" i="49"/>
  <c r="K55" i="49"/>
  <c r="L55" i="49"/>
  <c r="E63" i="49"/>
  <c r="F63" i="49"/>
  <c r="G63" i="49"/>
  <c r="G66" i="49" s="1"/>
  <c r="G68" i="49" s="1"/>
  <c r="H63" i="49"/>
  <c r="I63" i="49"/>
  <c r="J63" i="49"/>
  <c r="K63" i="49"/>
  <c r="L63" i="49"/>
  <c r="E66" i="49"/>
  <c r="E68" i="49" s="1"/>
  <c r="F66" i="49"/>
  <c r="F68" i="49" s="1"/>
  <c r="H66" i="49"/>
  <c r="H68" i="49" s="1"/>
  <c r="I66" i="49"/>
  <c r="I68" i="49" s="1"/>
  <c r="J66" i="49"/>
  <c r="K66" i="49"/>
  <c r="K68" i="49" s="1"/>
  <c r="K74" i="49" s="1"/>
  <c r="K76" i="49" s="1"/>
  <c r="L66" i="49"/>
  <c r="L68" i="49" s="1"/>
  <c r="J68" i="49"/>
  <c r="E73" i="49"/>
  <c r="F73" i="49"/>
  <c r="G73" i="49"/>
  <c r="H73" i="49"/>
  <c r="I73" i="49"/>
  <c r="J73" i="49"/>
  <c r="J74" i="49" s="1"/>
  <c r="J76" i="49" s="1"/>
  <c r="K73" i="49"/>
  <c r="L73" i="49"/>
  <c r="E1" i="72"/>
  <c r="F1" i="72"/>
  <c r="G1" i="72"/>
  <c r="H1" i="72"/>
  <c r="I1" i="72"/>
  <c r="J1" i="72"/>
  <c r="K1" i="72"/>
  <c r="L1" i="72"/>
  <c r="E13" i="72"/>
  <c r="E15" i="72" s="1"/>
  <c r="E18" i="72" s="1"/>
  <c r="E21" i="72" s="1"/>
  <c r="E24" i="72" s="1"/>
  <c r="F13" i="72"/>
  <c r="F15" i="72" s="1"/>
  <c r="G13" i="72"/>
  <c r="G15" i="72" s="1"/>
  <c r="H13" i="72"/>
  <c r="H15" i="72" s="1"/>
  <c r="I13" i="72"/>
  <c r="I15" i="72" s="1"/>
  <c r="I29" i="72" s="1"/>
  <c r="J13" i="72"/>
  <c r="J15" i="72" s="1"/>
  <c r="J18" i="72" s="1"/>
  <c r="J21" i="72" s="1"/>
  <c r="J24" i="72" s="1"/>
  <c r="K13" i="72"/>
  <c r="K15" i="72" s="1"/>
  <c r="L21" i="72"/>
  <c r="G40" i="72"/>
  <c r="H40" i="72"/>
  <c r="I40" i="72"/>
  <c r="J40" i="72"/>
  <c r="K40" i="72"/>
  <c r="K47" i="72" s="1"/>
  <c r="G46" i="72"/>
  <c r="H46" i="72"/>
  <c r="I46" i="72"/>
  <c r="J46" i="72"/>
  <c r="K46" i="72"/>
  <c r="G55" i="72"/>
  <c r="H55" i="72"/>
  <c r="I55" i="72"/>
  <c r="J55" i="72"/>
  <c r="K55" i="72"/>
  <c r="E63" i="72"/>
  <c r="E66" i="72" s="1"/>
  <c r="E68" i="72" s="1"/>
  <c r="G63" i="72"/>
  <c r="G66" i="72" s="1"/>
  <c r="G68" i="72" s="1"/>
  <c r="E73" i="72"/>
  <c r="G73" i="72"/>
  <c r="E1" i="63"/>
  <c r="F1" i="63"/>
  <c r="G1" i="63"/>
  <c r="H1" i="63"/>
  <c r="I1" i="63"/>
  <c r="J1" i="63"/>
  <c r="E13" i="63"/>
  <c r="F13" i="63"/>
  <c r="G13" i="63"/>
  <c r="H13" i="63"/>
  <c r="I13" i="63"/>
  <c r="J13" i="63"/>
  <c r="K13" i="63"/>
  <c r="L13" i="63"/>
  <c r="E15" i="63"/>
  <c r="E29" i="63" s="1"/>
  <c r="F15" i="63"/>
  <c r="G15" i="63"/>
  <c r="G29" i="63" s="1"/>
  <c r="H15" i="63"/>
  <c r="H29" i="63" s="1"/>
  <c r="I15" i="63"/>
  <c r="I29" i="63" s="1"/>
  <c r="J15" i="63"/>
  <c r="K15" i="63"/>
  <c r="K29" i="63" s="1"/>
  <c r="L15" i="63"/>
  <c r="E18" i="63"/>
  <c r="F18" i="63"/>
  <c r="G18" i="63"/>
  <c r="H18" i="63"/>
  <c r="I18" i="63"/>
  <c r="J18" i="63"/>
  <c r="K18" i="63"/>
  <c r="K21" i="63" s="1"/>
  <c r="K24" i="63" s="1"/>
  <c r="L18" i="63"/>
  <c r="L21" i="63" s="1"/>
  <c r="L24" i="63" s="1"/>
  <c r="E21" i="63"/>
  <c r="F21" i="63"/>
  <c r="F24" i="63" s="1"/>
  <c r="G21" i="63"/>
  <c r="G24" i="63" s="1"/>
  <c r="H21" i="63"/>
  <c r="H24" i="63" s="1"/>
  <c r="I21" i="63"/>
  <c r="I24" i="63" s="1"/>
  <c r="J21" i="63"/>
  <c r="J24" i="63" s="1"/>
  <c r="E24" i="63"/>
  <c r="F29" i="63"/>
  <c r="J29" i="63"/>
  <c r="L29" i="63"/>
  <c r="G40" i="63"/>
  <c r="H40" i="63"/>
  <c r="I40" i="63"/>
  <c r="J40" i="63"/>
  <c r="K40" i="63"/>
  <c r="L40" i="63"/>
  <c r="G46" i="63"/>
  <c r="H46" i="63"/>
  <c r="I46" i="63"/>
  <c r="J46" i="63"/>
  <c r="K46" i="63"/>
  <c r="L46" i="63"/>
  <c r="G55" i="63"/>
  <c r="H55" i="63"/>
  <c r="I55" i="63"/>
  <c r="J55" i="63"/>
  <c r="K55" i="63"/>
  <c r="L55" i="63"/>
  <c r="E63" i="63"/>
  <c r="E66" i="63" s="1"/>
  <c r="E68" i="63" s="1"/>
  <c r="F63" i="63"/>
  <c r="F66" i="63" s="1"/>
  <c r="F68" i="63" s="1"/>
  <c r="G63" i="63"/>
  <c r="G66" i="63" s="1"/>
  <c r="G68" i="63" s="1"/>
  <c r="H63" i="63"/>
  <c r="H66" i="63" s="1"/>
  <c r="H68" i="63" s="1"/>
  <c r="I63" i="63"/>
  <c r="I66" i="63" s="1"/>
  <c r="I68" i="63" s="1"/>
  <c r="J63" i="63"/>
  <c r="J66" i="63" s="1"/>
  <c r="J68" i="63" s="1"/>
  <c r="K63" i="63"/>
  <c r="K66" i="63" s="1"/>
  <c r="K68" i="63" s="1"/>
  <c r="E73" i="63"/>
  <c r="F73" i="63"/>
  <c r="G73" i="63"/>
  <c r="H73" i="63"/>
  <c r="I73" i="63"/>
  <c r="J73" i="63"/>
  <c r="K73" i="63"/>
  <c r="J47" i="59" l="1"/>
  <c r="G47" i="72"/>
  <c r="K29" i="56"/>
  <c r="I47" i="58"/>
  <c r="G74" i="58"/>
  <c r="G76" i="58" s="1"/>
  <c r="F74" i="53"/>
  <c r="F76" i="53" s="1"/>
  <c r="H74" i="56"/>
  <c r="H76" i="56" s="1"/>
  <c r="J29" i="68"/>
  <c r="L74" i="56"/>
  <c r="L76" i="56" s="1"/>
  <c r="L18" i="59"/>
  <c r="L21" i="59" s="1"/>
  <c r="L24" i="59" s="1"/>
  <c r="L29" i="59"/>
  <c r="H18" i="59"/>
  <c r="H21" i="59" s="1"/>
  <c r="H24" i="59" s="1"/>
  <c r="H29" i="59"/>
  <c r="H29" i="58"/>
  <c r="H18" i="58"/>
  <c r="H21" i="58" s="1"/>
  <c r="H24" i="58" s="1"/>
  <c r="J29" i="75"/>
  <c r="J18" i="75"/>
  <c r="J21" i="75" s="1"/>
  <c r="J24" i="75" s="1"/>
  <c r="F18" i="49"/>
  <c r="F21" i="49" s="1"/>
  <c r="F24" i="49" s="1"/>
  <c r="F18" i="51"/>
  <c r="F21" i="51" s="1"/>
  <c r="F24" i="51" s="1"/>
  <c r="J74" i="51"/>
  <c r="J76" i="51" s="1"/>
  <c r="F74" i="51"/>
  <c r="F76" i="51" s="1"/>
  <c r="G74" i="53"/>
  <c r="G76" i="53" s="1"/>
  <c r="G47" i="74"/>
  <c r="E18" i="74"/>
  <c r="E21" i="74" s="1"/>
  <c r="E24" i="74" s="1"/>
  <c r="L74" i="59"/>
  <c r="L76" i="59" s="1"/>
  <c r="H74" i="59"/>
  <c r="H76" i="59" s="1"/>
  <c r="I29" i="59"/>
  <c r="G74" i="49"/>
  <c r="G76" i="49" s="1"/>
  <c r="L47" i="74"/>
  <c r="L47" i="56"/>
  <c r="H47" i="56"/>
  <c r="L74" i="58"/>
  <c r="L76" i="58" s="1"/>
  <c r="H74" i="58"/>
  <c r="H76" i="58" s="1"/>
  <c r="J47" i="58"/>
  <c r="J74" i="65"/>
  <c r="J76" i="65" s="1"/>
  <c r="G47" i="65"/>
  <c r="K29" i="75"/>
  <c r="F18" i="75"/>
  <c r="F21" i="75" s="1"/>
  <c r="F24" i="75" s="1"/>
  <c r="J47" i="68"/>
  <c r="G74" i="51"/>
  <c r="G76" i="51" s="1"/>
  <c r="I74" i="56"/>
  <c r="I76" i="56" s="1"/>
  <c r="K74" i="58"/>
  <c r="K76" i="58" s="1"/>
  <c r="K18" i="53"/>
  <c r="K21" i="53" s="1"/>
  <c r="K24" i="53" s="1"/>
  <c r="K29" i="53"/>
  <c r="L29" i="56"/>
  <c r="L18" i="56"/>
  <c r="L21" i="56" s="1"/>
  <c r="L24" i="56" s="1"/>
  <c r="J29" i="56"/>
  <c r="J18" i="56"/>
  <c r="J21" i="56" s="1"/>
  <c r="J24" i="56" s="1"/>
  <c r="F29" i="56"/>
  <c r="F18" i="56"/>
  <c r="F21" i="56" s="1"/>
  <c r="F24" i="56" s="1"/>
  <c r="H18" i="56"/>
  <c r="H21" i="56" s="1"/>
  <c r="H24" i="56" s="1"/>
  <c r="H29" i="56"/>
  <c r="G29" i="59"/>
  <c r="G18" i="59"/>
  <c r="G21" i="59" s="1"/>
  <c r="G24" i="59" s="1"/>
  <c r="K18" i="49"/>
  <c r="K21" i="49" s="1"/>
  <c r="K24" i="49" s="1"/>
  <c r="F74" i="58"/>
  <c r="F76" i="58" s="1"/>
  <c r="I74" i="51"/>
  <c r="I76" i="51" s="1"/>
  <c r="E74" i="51"/>
  <c r="E76" i="51" s="1"/>
  <c r="G47" i="51"/>
  <c r="L47" i="53"/>
  <c r="H47" i="53"/>
  <c r="I18" i="53"/>
  <c r="I21" i="53" s="1"/>
  <c r="I24" i="53" s="1"/>
  <c r="F18" i="74"/>
  <c r="F21" i="74" s="1"/>
  <c r="F24" i="74" s="1"/>
  <c r="J47" i="55"/>
  <c r="M47" i="55"/>
  <c r="F74" i="56"/>
  <c r="F76" i="56" s="1"/>
  <c r="I18" i="56"/>
  <c r="I21" i="56" s="1"/>
  <c r="I24" i="56" s="1"/>
  <c r="L29" i="58"/>
  <c r="L47" i="59"/>
  <c r="I76" i="69"/>
  <c r="J49" i="69"/>
  <c r="G34" i="69"/>
  <c r="I74" i="59"/>
  <c r="I76" i="59" s="1"/>
  <c r="I74" i="63"/>
  <c r="I76" i="63" s="1"/>
  <c r="E74" i="63"/>
  <c r="E76" i="63" s="1"/>
  <c r="F74" i="49"/>
  <c r="F76" i="49" s="1"/>
  <c r="E74" i="53"/>
  <c r="E76" i="53" s="1"/>
  <c r="G47" i="53"/>
  <c r="H18" i="53"/>
  <c r="H21" i="53" s="1"/>
  <c r="H24" i="53" s="1"/>
  <c r="I47" i="56"/>
  <c r="K74" i="59"/>
  <c r="K76" i="59" s="1"/>
  <c r="G74" i="59"/>
  <c r="G76" i="59" s="1"/>
  <c r="L76" i="69"/>
  <c r="K49" i="69"/>
  <c r="G49" i="69"/>
  <c r="I49" i="69"/>
  <c r="J47" i="56"/>
  <c r="G29" i="56"/>
  <c r="L47" i="58"/>
  <c r="H47" i="58"/>
  <c r="J29" i="58"/>
  <c r="J29" i="53"/>
  <c r="J18" i="53"/>
  <c r="J21" i="53" s="1"/>
  <c r="J24" i="53" s="1"/>
  <c r="K18" i="74"/>
  <c r="K21" i="74" s="1"/>
  <c r="K24" i="74" s="1"/>
  <c r="K29" i="74"/>
  <c r="E29" i="56"/>
  <c r="E18" i="56"/>
  <c r="E21" i="56" s="1"/>
  <c r="E24" i="56" s="1"/>
  <c r="I47" i="74"/>
  <c r="K47" i="73"/>
  <c r="L74" i="49"/>
  <c r="L76" i="49" s="1"/>
  <c r="H74" i="51"/>
  <c r="H76" i="51" s="1"/>
  <c r="L74" i="53"/>
  <c r="L76" i="53" s="1"/>
  <c r="F18" i="53"/>
  <c r="F21" i="53" s="1"/>
  <c r="F24" i="53" s="1"/>
  <c r="E74" i="74"/>
  <c r="E76" i="74" s="1"/>
  <c r="K74" i="74"/>
  <c r="K76" i="74" s="1"/>
  <c r="E74" i="56"/>
  <c r="E76" i="56" s="1"/>
  <c r="I74" i="58"/>
  <c r="I76" i="58" s="1"/>
  <c r="F74" i="59"/>
  <c r="F76" i="59" s="1"/>
  <c r="I18" i="65"/>
  <c r="I21" i="65" s="1"/>
  <c r="I24" i="65" s="1"/>
  <c r="G74" i="75"/>
  <c r="G76" i="75" s="1"/>
  <c r="J18" i="49"/>
  <c r="J21" i="49" s="1"/>
  <c r="J24" i="49" s="1"/>
  <c r="E74" i="49"/>
  <c r="E76" i="49" s="1"/>
  <c r="I47" i="49"/>
  <c r="K74" i="51"/>
  <c r="K76" i="51" s="1"/>
  <c r="L74" i="74"/>
  <c r="L76" i="74" s="1"/>
  <c r="G74" i="55"/>
  <c r="G76" i="55" s="1"/>
  <c r="J47" i="72"/>
  <c r="K74" i="55"/>
  <c r="K76" i="55" s="1"/>
  <c r="H47" i="59"/>
  <c r="H29" i="72"/>
  <c r="H18" i="72"/>
  <c r="H21" i="72" s="1"/>
  <c r="H24" i="72" s="1"/>
  <c r="E29" i="72"/>
  <c r="I74" i="49"/>
  <c r="I76" i="49" s="1"/>
  <c r="E74" i="58"/>
  <c r="E76" i="58" s="1"/>
  <c r="G74" i="72"/>
  <c r="G76" i="72" s="1"/>
  <c r="H74" i="49"/>
  <c r="H76" i="49" s="1"/>
  <c r="I18" i="72"/>
  <c r="I21" i="72" s="1"/>
  <c r="I24" i="72" s="1"/>
  <c r="F18" i="72"/>
  <c r="F21" i="72" s="1"/>
  <c r="F24" i="72" s="1"/>
  <c r="F29" i="72"/>
  <c r="F18" i="55"/>
  <c r="F21" i="55" s="1"/>
  <c r="F24" i="55" s="1"/>
  <c r="F29" i="55"/>
  <c r="G29" i="53"/>
  <c r="G18" i="53"/>
  <c r="G21" i="53" s="1"/>
  <c r="G24" i="53" s="1"/>
  <c r="I29" i="55"/>
  <c r="I18" i="55"/>
  <c r="I21" i="55" s="1"/>
  <c r="I24" i="55" s="1"/>
  <c r="E18" i="55"/>
  <c r="E21" i="55" s="1"/>
  <c r="E24" i="55" s="1"/>
  <c r="E29" i="55"/>
  <c r="J74" i="59"/>
  <c r="J76" i="59" s="1"/>
  <c r="J47" i="65"/>
  <c r="L29" i="65"/>
  <c r="H29" i="65"/>
  <c r="G74" i="73"/>
  <c r="G76" i="73" s="1"/>
  <c r="I18" i="75"/>
  <c r="I21" i="75" s="1"/>
  <c r="I24" i="75" s="1"/>
  <c r="E18" i="75"/>
  <c r="E21" i="75" s="1"/>
  <c r="E24" i="75" s="1"/>
  <c r="L47" i="68"/>
  <c r="H76" i="69"/>
  <c r="G74" i="63"/>
  <c r="G76" i="63" s="1"/>
  <c r="I18" i="74"/>
  <c r="I21" i="74" s="1"/>
  <c r="I24" i="74" s="1"/>
  <c r="I47" i="55"/>
  <c r="F74" i="63"/>
  <c r="F76" i="63" s="1"/>
  <c r="L47" i="63"/>
  <c r="H47" i="63"/>
  <c r="J47" i="49"/>
  <c r="L47" i="49"/>
  <c r="J47" i="51"/>
  <c r="L47" i="51"/>
  <c r="J47" i="53"/>
  <c r="L29" i="74"/>
  <c r="H29" i="74"/>
  <c r="H47" i="55"/>
  <c r="K47" i="55"/>
  <c r="G47" i="55"/>
  <c r="K47" i="56"/>
  <c r="G47" i="56"/>
  <c r="H18" i="75"/>
  <c r="H21" i="75" s="1"/>
  <c r="H24" i="75" s="1"/>
  <c r="L29" i="68"/>
  <c r="E81" i="69"/>
  <c r="E60" i="69"/>
  <c r="K74" i="63"/>
  <c r="K76" i="63" s="1"/>
  <c r="J74" i="63"/>
  <c r="J76" i="63" s="1"/>
  <c r="G47" i="63"/>
  <c r="H47" i="72"/>
  <c r="I47" i="51"/>
  <c r="K47" i="51"/>
  <c r="K47" i="74"/>
  <c r="I74" i="55"/>
  <c r="I76" i="55" s="1"/>
  <c r="E74" i="55"/>
  <c r="E76" i="55" s="1"/>
  <c r="K47" i="58"/>
  <c r="G47" i="58"/>
  <c r="K47" i="59"/>
  <c r="G47" i="59"/>
  <c r="E74" i="65"/>
  <c r="E76" i="65" s="1"/>
  <c r="F74" i="65"/>
  <c r="F76" i="65" s="1"/>
  <c r="K47" i="65"/>
  <c r="J76" i="69"/>
  <c r="F76" i="69"/>
  <c r="L49" i="69"/>
  <c r="H49" i="69"/>
  <c r="H34" i="69"/>
  <c r="L74" i="68"/>
  <c r="L76" i="68" s="1"/>
  <c r="F74" i="68"/>
  <c r="F76" i="68" s="1"/>
  <c r="I74" i="68"/>
  <c r="I76" i="68" s="1"/>
  <c r="E74" i="68"/>
  <c r="E76" i="68" s="1"/>
  <c r="H47" i="68"/>
  <c r="G47" i="68"/>
  <c r="L18" i="75"/>
  <c r="L21" i="75" s="1"/>
  <c r="L24" i="75" s="1"/>
  <c r="L29" i="75"/>
  <c r="E74" i="75"/>
  <c r="E76" i="75" s="1"/>
  <c r="K74" i="75"/>
  <c r="K76" i="75" s="1"/>
  <c r="K18" i="73"/>
  <c r="K21" i="73" s="1"/>
  <c r="K24" i="73" s="1"/>
  <c r="K29" i="73"/>
  <c r="G29" i="73"/>
  <c r="G18" i="73"/>
  <c r="G21" i="73" s="1"/>
  <c r="G24" i="73" s="1"/>
  <c r="E74" i="73"/>
  <c r="E76" i="73" s="1"/>
  <c r="I47" i="65"/>
  <c r="G74" i="65"/>
  <c r="G76" i="65" s="1"/>
  <c r="I47" i="59"/>
  <c r="J18" i="55"/>
  <c r="J21" i="55" s="1"/>
  <c r="J24" i="55" s="1"/>
  <c r="J29" i="55"/>
  <c r="M29" i="55"/>
  <c r="H74" i="55"/>
  <c r="H76" i="55" s="1"/>
  <c r="J74" i="55"/>
  <c r="J76" i="55" s="1"/>
  <c r="L47" i="55"/>
  <c r="F74" i="55"/>
  <c r="F76" i="55" s="1"/>
  <c r="G74" i="74"/>
  <c r="G76" i="74" s="1"/>
  <c r="I47" i="53"/>
  <c r="K47" i="53"/>
  <c r="K47" i="49"/>
  <c r="G47" i="49"/>
  <c r="H47" i="49"/>
  <c r="I47" i="72"/>
  <c r="H74" i="63"/>
  <c r="H76" i="63" s="1"/>
  <c r="J47" i="63"/>
  <c r="I47" i="63"/>
  <c r="K47" i="63"/>
  <c r="J29" i="72"/>
  <c r="G29" i="72"/>
  <c r="G18" i="72"/>
  <c r="G21" i="72" s="1"/>
  <c r="G24" i="72" s="1"/>
  <c r="L29" i="55"/>
  <c r="L18" i="55"/>
  <c r="L21" i="55" s="1"/>
  <c r="L24" i="55" s="1"/>
  <c r="H47" i="65"/>
  <c r="I74" i="65"/>
  <c r="I76" i="65" s="1"/>
  <c r="H74" i="65"/>
  <c r="H76" i="65" s="1"/>
  <c r="I18" i="73"/>
  <c r="I21" i="73" s="1"/>
  <c r="I24" i="73" s="1"/>
  <c r="I29" i="73"/>
  <c r="E18" i="73"/>
  <c r="E21" i="73" s="1"/>
  <c r="E24" i="73" s="1"/>
  <c r="E29" i="73"/>
  <c r="H29" i="55"/>
  <c r="H18" i="55"/>
  <c r="H21" i="55" s="1"/>
  <c r="H24" i="55" s="1"/>
  <c r="E74" i="72"/>
  <c r="E76" i="72" s="1"/>
  <c r="K29" i="72"/>
  <c r="K18" i="72"/>
  <c r="K21" i="72" s="1"/>
  <c r="K24" i="72" s="1"/>
  <c r="K29" i="55"/>
  <c r="K18" i="55"/>
  <c r="K21" i="55" s="1"/>
  <c r="K24" i="55" s="1"/>
  <c r="G29" i="55"/>
  <c r="G18" i="55"/>
  <c r="G21" i="55" s="1"/>
  <c r="G24" i="55" s="1"/>
  <c r="H18" i="73"/>
  <c r="H21" i="73" s="1"/>
  <c r="H24" i="73" s="1"/>
  <c r="H29" i="73"/>
  <c r="J18" i="73"/>
  <c r="J21" i="73" s="1"/>
  <c r="J24" i="73" s="1"/>
  <c r="F18" i="73"/>
  <c r="F21" i="73" s="1"/>
  <c r="F24" i="73" s="1"/>
  <c r="H81" i="69"/>
  <c r="G81" i="69"/>
</calcChain>
</file>

<file path=xl/sharedStrings.xml><?xml version="1.0" encoding="utf-8"?>
<sst xmlns="http://schemas.openxmlformats.org/spreadsheetml/2006/main" count="2142" uniqueCount="149">
  <si>
    <t>SEKm</t>
  </si>
  <si>
    <t>INCOME STATEMENT</t>
  </si>
  <si>
    <t>Net sales</t>
  </si>
  <si>
    <t>Operating expenses</t>
  </si>
  <si>
    <t>Other income/expenses</t>
  </si>
  <si>
    <t>Share of profits of associates</t>
  </si>
  <si>
    <t>Divestment result</t>
  </si>
  <si>
    <t>EBITDA</t>
  </si>
  <si>
    <t>EBITA</t>
  </si>
  <si>
    <t xml:space="preserve">Amortisation and impairment of intangible assets </t>
  </si>
  <si>
    <t>Impairment of goodwill</t>
  </si>
  <si>
    <t>EBIT</t>
  </si>
  <si>
    <t>Financial income</t>
  </si>
  <si>
    <t>Financial expenses</t>
  </si>
  <si>
    <t xml:space="preserve">EBT </t>
  </si>
  <si>
    <t>Tax</t>
  </si>
  <si>
    <t>Profit/loss from discontinued operations</t>
  </si>
  <si>
    <t>Goodwill</t>
  </si>
  <si>
    <t>Other intangible assets</t>
  </si>
  <si>
    <t>Financial assets, interest-bearing</t>
  </si>
  <si>
    <t>Financial assets, non-interest bearing</t>
  </si>
  <si>
    <t>Total non-current assets</t>
  </si>
  <si>
    <t>Inventories</t>
  </si>
  <si>
    <t>Receivables, interest-bearing</t>
  </si>
  <si>
    <t>Receivables, non-interest bearing</t>
  </si>
  <si>
    <t>Cash, bank, other short term investments</t>
  </si>
  <si>
    <t>Assets classified as held for sale</t>
  </si>
  <si>
    <t>Total current assets</t>
  </si>
  <si>
    <t xml:space="preserve">Provisions, interest bearing </t>
  </si>
  <si>
    <t xml:space="preserve">Provisions, non-interest bearing </t>
  </si>
  <si>
    <t>Liabilities, interest-bearing</t>
  </si>
  <si>
    <t>Liabilities, non-interest bearing</t>
  </si>
  <si>
    <t>Cash flow from operating activities before changes in working capital</t>
  </si>
  <si>
    <t>Changes in working capital</t>
  </si>
  <si>
    <t>Cash flow from operating activities</t>
  </si>
  <si>
    <t>Net investments in companies</t>
  </si>
  <si>
    <t>Cash flow after investing activities</t>
  </si>
  <si>
    <t>Change in loans</t>
  </si>
  <si>
    <t>New issues</t>
  </si>
  <si>
    <t>Dividend paid</t>
  </si>
  <si>
    <t xml:space="preserve">Others </t>
  </si>
  <si>
    <t>Cash flow from financing activities</t>
  </si>
  <si>
    <t>Cash flow for the year</t>
  </si>
  <si>
    <t>EBITA margin (%)</t>
  </si>
  <si>
    <t>EBT margin (%)</t>
  </si>
  <si>
    <t>Return on equity (%)</t>
  </si>
  <si>
    <t>Return on capital employed (%)</t>
  </si>
  <si>
    <t>Equity ratio (%)</t>
  </si>
  <si>
    <t>Interest-bearing net debt</t>
  </si>
  <si>
    <t>Debt/equity ratio, times</t>
  </si>
  <si>
    <t>Average number of employees</t>
  </si>
  <si>
    <t>HL Display</t>
  </si>
  <si>
    <t>1)</t>
  </si>
  <si>
    <t>-</t>
  </si>
  <si>
    <t>2)</t>
  </si>
  <si>
    <t>DKKm</t>
  </si>
  <si>
    <t>NOKm</t>
  </si>
  <si>
    <t>EURm</t>
  </si>
  <si>
    <t>Bisnode</t>
  </si>
  <si>
    <t>DIAB</t>
  </si>
  <si>
    <t>Depreciation and impairment</t>
  </si>
  <si>
    <t>Items affecting comparability in EBITA</t>
  </si>
  <si>
    <t>Aibel</t>
  </si>
  <si>
    <t>HENT</t>
  </si>
  <si>
    <t>KVD</t>
  </si>
  <si>
    <t xml:space="preserve">    according to final purchase price allocation and provisions.</t>
  </si>
  <si>
    <t>Jøtul</t>
  </si>
  <si>
    <t>AIBEL</t>
  </si>
  <si>
    <t>BISNODE</t>
  </si>
  <si>
    <t>GSHYDRO</t>
  </si>
  <si>
    <t>GS Hydro</t>
  </si>
  <si>
    <t>HLDISP</t>
  </si>
  <si>
    <t>JOTUL</t>
  </si>
  <si>
    <t>MLOC</t>
  </si>
  <si>
    <t>Q2</t>
  </si>
  <si>
    <t>Note</t>
  </si>
  <si>
    <t>KEY FIGURES</t>
  </si>
  <si>
    <t>1212P12120</t>
  </si>
  <si>
    <t>1)2)</t>
  </si>
  <si>
    <t>Soliditet 100 på 2012 då BR ej redovisas - ska ej visas</t>
  </si>
  <si>
    <t>LEDIL</t>
  </si>
  <si>
    <t>Ledil</t>
  </si>
  <si>
    <t>Discontinued operations</t>
  </si>
  <si>
    <t>Cash flow for the year, adjusted for discontinued operations</t>
  </si>
  <si>
    <t>1312P</t>
  </si>
  <si>
    <t>1) Earnings for 2014 and 2013 are pro forma taking into account Ratos's acquisition and new financing.</t>
  </si>
  <si>
    <t>1) Earnings for 2013 are pro forma taking into account Ratos's acquisition, new financing, amortisation of intangible assets</t>
  </si>
  <si>
    <t>1) Financial expenses excluding interest on shareholder loan.</t>
  </si>
  <si>
    <t>STATEMENT OF FINANCIAL POSITION</t>
  </si>
  <si>
    <t>TOTAL ASSETS</t>
  </si>
  <si>
    <t>TOTAL EQUITY &amp; LIABILITIES</t>
  </si>
  <si>
    <t>Profit for the year/period</t>
  </si>
  <si>
    <t>1) The operations in France are recognised as discontinued operations for 2014 and 2013 in accordance with IFRS.</t>
  </si>
  <si>
    <t>SPEED</t>
  </si>
  <si>
    <t>Speed Group</t>
  </si>
  <si>
    <t>Investments in non-current assets</t>
  </si>
  <si>
    <t>Disposal of non-current assets</t>
  </si>
  <si>
    <t>Property, plant and equipment</t>
  </si>
  <si>
    <t>Attributable to non-controlling interests</t>
  </si>
  <si>
    <t>Equity attributable to non-controlling interests</t>
  </si>
  <si>
    <t>Cash flow before acquisition and divestment of companies</t>
  </si>
  <si>
    <t>STATEMENT OF CASH FLOWS</t>
  </si>
  <si>
    <t>Liabilities attributable to Assets held for sale</t>
  </si>
  <si>
    <t>Attributable to owners of the parent</t>
  </si>
  <si>
    <t>Equity attributable to owners of the parent</t>
  </si>
  <si>
    <t>TFS</t>
  </si>
  <si>
    <t>1) Earnings for 2015 and 2014 are pro forma taking into accounts Ratos´s acquisition and eversed goodwill amortisation.</t>
  </si>
  <si>
    <t xml:space="preserve">  - Professional fee revenue</t>
  </si>
  <si>
    <t xml:space="preserve">  - Reimbursable revenue</t>
  </si>
  <si>
    <t>1) Earnings for 2016 and 2015 are pro forma taking into accounts Ratos´s acquisition, new financing and a new group structure.</t>
  </si>
  <si>
    <t>3)</t>
  </si>
  <si>
    <t>AIRTEAM</t>
  </si>
  <si>
    <t>airteam</t>
  </si>
  <si>
    <t>Diab</t>
  </si>
  <si>
    <t>OASE</t>
  </si>
  <si>
    <t>Oase Outdoors</t>
  </si>
  <si>
    <t>GUDRUN</t>
  </si>
  <si>
    <t>Gudrun Sjöden Group</t>
  </si>
  <si>
    <t>2) Earnings for 2015 and 2014 are pro forma taking into accounts Ratos´s acquisition.</t>
  </si>
  <si>
    <t>2) Financial year 2014 relate to and cover the period 1 January to 31 December and are reported according to Danish accounting practice.</t>
  </si>
  <si>
    <t>PLANT</t>
  </si>
  <si>
    <t xml:space="preserve">  Operating EBITA-margin (%), calculated on net sales Professional fee</t>
  </si>
  <si>
    <t>1612P</t>
  </si>
  <si>
    <t>2) Financial year 2013-2015 for Plant Topco Grupp in accordance with IFRS.</t>
  </si>
  <si>
    <t>Plantasjen</t>
  </si>
  <si>
    <t>1412P</t>
  </si>
  <si>
    <t>ok</t>
  </si>
  <si>
    <t>3) 2013 is shown in accordance with the annual report for Speed Management AB</t>
  </si>
  <si>
    <t>1) In complete final acquisition analysis intangible assets are valued in accordance with IFRS.</t>
  </si>
  <si>
    <t>2) Financial year 2014 relate to and cover the period 1 January to 31 December in accordance with Danish accounting practice.</t>
  </si>
  <si>
    <t>.</t>
  </si>
  <si>
    <t>2) Earnings for 2013 is pro forma taking into account Ratos's acquisition and new financing.</t>
  </si>
  <si>
    <t>Operating cash flow</t>
  </si>
  <si>
    <t>2) 2013 is shown in accordance with the annual report for Trial Form Support International AB, adjusted for reversed goodwill amortisation.</t>
  </si>
  <si>
    <t xml:space="preserve">    Historical figures have not been updated correspondingly, affecting comparability. </t>
  </si>
  <si>
    <t xml:space="preserve">2) From first quarter 2017, paid and received interest, previously included in cash flow from operating activities, are included in financing and investing activities respectively. </t>
  </si>
  <si>
    <t xml:space="preserve">3) From first quarter 2017, paid and received interest, previously included in cash flow from operating activities, are included in financing and investing activities respectively. </t>
  </si>
  <si>
    <t xml:space="preserve">1) From first quarter 2017, paid and received interest, previously included in cash flow from operating activities, are included in financing and investing activities respectively. </t>
  </si>
  <si>
    <t>2) Financial years 2013/2014 and 2014/2015 relate to and cover the period 1 May to 30 April and are reported in accordance with annual reports for Sjödén Holding AB.</t>
  </si>
  <si>
    <t xml:space="preserve">4) From first quarter 2017, paid and received interest, previously included in cash flow from operating activities, are included in financing and investing activities respectively. </t>
  </si>
  <si>
    <t>4)</t>
  </si>
  <si>
    <t>Adjusted EBITA-margin (%)</t>
  </si>
  <si>
    <t xml:space="preserve">Adjusted EBITA </t>
  </si>
  <si>
    <t>2) Equity at 30 June 2017 includes shareholder loan of SEK 49m.</t>
  </si>
  <si>
    <t>2) Equity at 30 June 2017 includes shareholder loan of NOK 91m.</t>
  </si>
  <si>
    <t>2) Equity at 30 June 2017 includes shareholder loan of SEK 20m.</t>
  </si>
  <si>
    <t>2) Equity at 30 June 2017 includes shareholder loan of SEK 195m.</t>
  </si>
  <si>
    <t>Q1-2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</si>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</sst>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k_r_-;\-* #,##0\ _k_r_-;_-* &quot;-&quot;\ _k_r_-;_-@_-"/>
    <numFmt numFmtId="164" formatCode="0.0"/>
    <numFmt numFmtId="165" formatCode="#,##0.0"/>
    <numFmt numFmtId="166" formatCode="#,##0.000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4"/>
      <color indexed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9"/>
      <color indexed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sz val="8"/>
      <color rgb="FFFF0000"/>
      <name val="Verdana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rgb="FF4C6178"/>
        <bgColor indexed="64"/>
      </patternFill>
    </fill>
    <fill>
      <patternFill patternType="solid">
        <fgColor rgb="FFC5C5C7"/>
        <bgColor indexed="46"/>
      </patternFill>
    </fill>
    <fill>
      <patternFill patternType="solid">
        <fgColor rgb="FFC5C5C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C5C5C7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3" fontId="9" fillId="0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 wrapText="1"/>
    </xf>
    <xf numFmtId="165" fontId="9" fillId="3" borderId="0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5" fontId="9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/>
    <xf numFmtId="3" fontId="7" fillId="2" borderId="0" xfId="0" applyNumberFormat="1" applyFont="1" applyFill="1"/>
    <xf numFmtId="0" fontId="10" fillId="2" borderId="3" xfId="0" applyFont="1" applyFill="1" applyBorder="1" applyAlignment="1"/>
    <xf numFmtId="0" fontId="7" fillId="2" borderId="0" xfId="0" applyFont="1" applyFill="1"/>
    <xf numFmtId="0" fontId="10" fillId="2" borderId="1" xfId="0" applyFont="1" applyFill="1" applyBorder="1"/>
    <xf numFmtId="0" fontId="8" fillId="4" borderId="0" xfId="0" applyFont="1" applyFill="1" applyBorder="1"/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right" vertical="center"/>
    </xf>
    <xf numFmtId="1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/>
    </xf>
    <xf numFmtId="1" fontId="8" fillId="4" borderId="0" xfId="0" applyNumberFormat="1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 vertical="top"/>
    </xf>
    <xf numFmtId="3" fontId="8" fillId="4" borderId="0" xfId="0" applyNumberFormat="1" applyFont="1" applyFill="1" applyBorder="1" applyAlignment="1">
      <alignment horizontal="right" vertical="top" wrapText="1"/>
    </xf>
    <xf numFmtId="0" fontId="8" fillId="4" borderId="0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9" fillId="2" borderId="0" xfId="0" applyFont="1" applyFill="1" applyBorder="1"/>
    <xf numFmtId="0" fontId="10" fillId="2" borderId="0" xfId="0" applyNumberFormat="1" applyFont="1" applyFill="1" applyBorder="1" applyAlignment="1">
      <alignment horizontal="right" vertical="center" wrapText="1"/>
    </xf>
    <xf numFmtId="3" fontId="9" fillId="5" borderId="0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>
      <alignment horizontal="right" vertical="center" wrapText="1"/>
    </xf>
    <xf numFmtId="3" fontId="10" fillId="5" borderId="1" xfId="0" applyNumberFormat="1" applyFont="1" applyFill="1" applyBorder="1" applyAlignment="1">
      <alignment horizontal="right" vertical="center" wrapText="1"/>
    </xf>
    <xf numFmtId="165" fontId="9" fillId="5" borderId="0" xfId="0" applyNumberFormat="1" applyFont="1" applyFill="1" applyBorder="1" applyAlignment="1">
      <alignment horizontal="right" vertical="center" wrapText="1"/>
    </xf>
    <xf numFmtId="165" fontId="10" fillId="5" borderId="0" xfId="0" applyNumberFormat="1" applyFont="1" applyFill="1" applyBorder="1" applyAlignment="1">
      <alignment horizontal="right" vertical="center" wrapText="1"/>
    </xf>
    <xf numFmtId="165" fontId="10" fillId="5" borderId="1" xfId="0" applyNumberFormat="1" applyFont="1" applyFill="1" applyBorder="1" applyAlignment="1">
      <alignment horizontal="right" vertical="center" wrapText="1"/>
    </xf>
    <xf numFmtId="41" fontId="9" fillId="5" borderId="0" xfId="0" applyNumberFormat="1" applyFont="1" applyFill="1" applyBorder="1" applyAlignment="1">
      <alignment horizontal="right" vertical="center" wrapText="1"/>
    </xf>
    <xf numFmtId="41" fontId="9" fillId="5" borderId="1" xfId="0" applyNumberFormat="1" applyFont="1" applyFill="1" applyBorder="1" applyAlignment="1">
      <alignment horizontal="right" vertical="center" wrapText="1"/>
    </xf>
    <xf numFmtId="3" fontId="9" fillId="6" borderId="0" xfId="0" applyNumberFormat="1" applyFont="1" applyFill="1" applyBorder="1" applyAlignment="1">
      <alignment horizontal="right" vertical="center" wrapText="1"/>
    </xf>
    <xf numFmtId="3" fontId="9" fillId="5" borderId="1" xfId="0" applyNumberFormat="1" applyFont="1" applyFill="1" applyBorder="1" applyAlignment="1">
      <alignment horizontal="right" vertical="center" wrapText="1"/>
    </xf>
    <xf numFmtId="165" fontId="9" fillId="5" borderId="1" xfId="0" applyNumberFormat="1" applyFont="1" applyFill="1" applyBorder="1" applyAlignment="1">
      <alignment horizontal="right" vertical="center" wrapText="1"/>
    </xf>
    <xf numFmtId="164" fontId="10" fillId="5" borderId="0" xfId="0" applyNumberFormat="1" applyFont="1" applyFill="1" applyBorder="1" applyAlignment="1">
      <alignment horizontal="right" vertical="center"/>
    </xf>
    <xf numFmtId="1" fontId="10" fillId="5" borderId="0" xfId="0" applyNumberFormat="1" applyFont="1" applyFill="1" applyBorder="1" applyAlignment="1">
      <alignment horizontal="right" vertical="center"/>
    </xf>
    <xf numFmtId="3" fontId="10" fillId="5" borderId="0" xfId="0" applyNumberFormat="1" applyFont="1" applyFill="1" applyBorder="1" applyAlignment="1">
      <alignment horizontal="right" vertical="center"/>
    </xf>
    <xf numFmtId="165" fontId="10" fillId="5" borderId="0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9" fillId="2" borderId="0" xfId="0" applyNumberFormat="1" applyFont="1" applyFill="1"/>
    <xf numFmtId="3" fontId="9" fillId="2" borderId="0" xfId="0" applyNumberFormat="1" applyFont="1" applyFill="1" applyBorder="1" applyAlignment="1">
      <alignment horizontal="left"/>
    </xf>
    <xf numFmtId="1" fontId="8" fillId="2" borderId="0" xfId="0" applyNumberFormat="1" applyFont="1" applyFill="1" applyBorder="1" applyAlignment="1">
      <alignment horizontal="right" vertical="top" wrapText="1"/>
    </xf>
    <xf numFmtId="0" fontId="10" fillId="2" borderId="0" xfId="0" applyNumberFormat="1" applyFont="1" applyFill="1"/>
    <xf numFmtId="0" fontId="10" fillId="2" borderId="0" xfId="0" applyFont="1" applyFill="1"/>
    <xf numFmtId="0" fontId="10" fillId="2" borderId="1" xfId="0" applyNumberFormat="1" applyFont="1" applyFill="1" applyBorder="1"/>
    <xf numFmtId="3" fontId="9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9" fillId="2" borderId="0" xfId="0" applyNumberFormat="1" applyFont="1" applyFill="1" applyBorder="1"/>
    <xf numFmtId="3" fontId="9" fillId="2" borderId="0" xfId="0" applyNumberFormat="1" applyFont="1" applyFill="1" applyBorder="1" applyAlignment="1">
      <alignment horizontal="left" vertical="center"/>
    </xf>
    <xf numFmtId="3" fontId="10" fillId="2" borderId="0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/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/>
    <xf numFmtId="0" fontId="9" fillId="2" borderId="3" xfId="0" applyFont="1" applyFill="1" applyBorder="1" applyAlignment="1">
      <alignment wrapText="1"/>
    </xf>
    <xf numFmtId="0" fontId="9" fillId="2" borderId="0" xfId="0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0" xfId="0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/>
    </xf>
    <xf numFmtId="0" fontId="9" fillId="2" borderId="2" xfId="0" applyFont="1" applyFill="1" applyBorder="1"/>
    <xf numFmtId="0" fontId="6" fillId="2" borderId="0" xfId="0" applyFont="1" applyFill="1" applyBorder="1" applyAlignment="1"/>
    <xf numFmtId="0" fontId="7" fillId="2" borderId="0" xfId="0" applyFont="1" applyFill="1" applyAlignment="1"/>
    <xf numFmtId="0" fontId="3" fillId="2" borderId="0" xfId="0" applyFont="1" applyFill="1" applyAlignment="1"/>
    <xf numFmtId="3" fontId="0" fillId="2" borderId="0" xfId="0" applyNumberFormat="1" applyFill="1"/>
    <xf numFmtId="165" fontId="9" fillId="2" borderId="1" xfId="0" applyNumberFormat="1" applyFont="1" applyFill="1" applyBorder="1" applyAlignment="1">
      <alignment horizontal="right" vertical="center" wrapText="1"/>
    </xf>
    <xf numFmtId="165" fontId="9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3" fontId="10" fillId="3" borderId="5" xfId="0" applyNumberFormat="1" applyFont="1" applyFill="1" applyBorder="1" applyAlignment="1">
      <alignment horizontal="right" vertical="center" wrapText="1"/>
    </xf>
    <xf numFmtId="3" fontId="10" fillId="5" borderId="4" xfId="0" applyNumberFormat="1" applyFont="1" applyFill="1" applyBorder="1" applyAlignment="1">
      <alignment horizontal="right" vertical="center" wrapText="1"/>
    </xf>
    <xf numFmtId="3" fontId="10" fillId="3" borderId="4" xfId="0" applyNumberFormat="1" applyFont="1" applyFill="1" applyBorder="1" applyAlignment="1">
      <alignment horizontal="right" vertical="center" wrapText="1"/>
    </xf>
    <xf numFmtId="165" fontId="10" fillId="5" borderId="1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 wrapText="1"/>
    </xf>
    <xf numFmtId="0" fontId="10" fillId="2" borderId="0" xfId="0" applyNumberFormat="1" applyFont="1" applyFill="1" applyBorder="1"/>
    <xf numFmtId="0" fontId="9" fillId="2" borderId="6" xfId="0" applyNumberFormat="1" applyFont="1" applyFill="1" applyBorder="1"/>
    <xf numFmtId="0" fontId="10" fillId="2" borderId="6" xfId="0" applyFont="1" applyFill="1" applyBorder="1"/>
    <xf numFmtId="3" fontId="10" fillId="5" borderId="6" xfId="0" applyNumberFormat="1" applyFont="1" applyFill="1" applyBorder="1" applyAlignment="1">
      <alignment horizontal="right" vertical="center" wrapText="1"/>
    </xf>
    <xf numFmtId="3" fontId="10" fillId="3" borderId="6" xfId="0" applyNumberFormat="1" applyFont="1" applyFill="1" applyBorder="1" applyAlignment="1">
      <alignment horizontal="right" vertical="center" wrapText="1"/>
    </xf>
    <xf numFmtId="0" fontId="13" fillId="2" borderId="0" xfId="0" applyFont="1" applyFill="1"/>
    <xf numFmtId="166" fontId="0" fillId="2" borderId="0" xfId="0" applyNumberFormat="1" applyFill="1"/>
    <xf numFmtId="0" fontId="14" fillId="2" borderId="0" xfId="0" applyFont="1" applyFill="1"/>
    <xf numFmtId="3" fontId="9" fillId="5" borderId="6" xfId="0" applyNumberFormat="1" applyFont="1" applyFill="1" applyBorder="1" applyAlignment="1">
      <alignment horizontal="right" vertical="center" wrapText="1"/>
    </xf>
    <xf numFmtId="3" fontId="9" fillId="3" borderId="6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3" fontId="9" fillId="3" borderId="5" xfId="0" applyNumberFormat="1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vertical="top"/>
    </xf>
    <xf numFmtId="0" fontId="9" fillId="2" borderId="2" xfId="0" applyNumberFormat="1" applyFont="1" applyFill="1" applyBorder="1" applyAlignment="1">
      <alignment horizontal="left"/>
    </xf>
    <xf numFmtId="0" fontId="9" fillId="2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49" fontId="10" fillId="3" borderId="0" xfId="0" applyNumberFormat="1" applyFont="1" applyFill="1" applyBorder="1" applyAlignment="1">
      <alignment horizontal="right" vertical="center" wrapText="1"/>
    </xf>
    <xf numFmtId="165" fontId="9" fillId="5" borderId="6" xfId="0" applyNumberFormat="1" applyFont="1" applyFill="1" applyBorder="1" applyAlignment="1">
      <alignment horizontal="right" vertical="center" wrapText="1"/>
    </xf>
    <xf numFmtId="165" fontId="9" fillId="3" borderId="6" xfId="0" applyNumberFormat="1" applyFont="1" applyFill="1" applyBorder="1" applyAlignment="1">
      <alignment horizontal="right" vertical="center" wrapText="1"/>
    </xf>
    <xf numFmtId="165" fontId="10" fillId="5" borderId="6" xfId="0" applyNumberFormat="1" applyFont="1" applyFill="1" applyBorder="1" applyAlignment="1">
      <alignment horizontal="right" vertical="center" wrapText="1"/>
    </xf>
    <xf numFmtId="165" fontId="10" fillId="3" borderId="6" xfId="0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left" vertical="center"/>
    </xf>
    <xf numFmtId="0" fontId="15" fillId="2" borderId="0" xfId="0" applyFont="1" applyFill="1"/>
    <xf numFmtId="0" fontId="0" fillId="2" borderId="0" xfId="0" quotePrefix="1" applyFill="1"/>
    <xf numFmtId="165" fontId="9" fillId="3" borderId="1" xfId="0" applyNumberFormat="1" applyFont="1" applyFill="1" applyBorder="1" applyAlignment="1">
      <alignment horizontal="right" vertical="center" wrapText="1"/>
    </xf>
    <xf numFmtId="41" fontId="9" fillId="3" borderId="0" xfId="0" applyNumberFormat="1" applyFont="1" applyFill="1" applyBorder="1" applyAlignment="1">
      <alignment horizontal="right" vertical="center" wrapText="1"/>
    </xf>
    <xf numFmtId="41" fontId="9" fillId="3" borderId="1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10" fillId="3" borderId="7" xfId="0" applyNumberFormat="1" applyFont="1" applyFill="1" applyBorder="1" applyAlignment="1">
      <alignment horizontal="right" vertical="center" wrapText="1"/>
    </xf>
    <xf numFmtId="165" fontId="10" fillId="3" borderId="8" xfId="0" applyNumberFormat="1" applyFont="1" applyFill="1" applyBorder="1" applyAlignment="1">
      <alignment horizontal="right" vertical="center" wrapText="1"/>
    </xf>
    <xf numFmtId="165" fontId="10" fillId="3" borderId="7" xfId="0" applyNumberFormat="1" applyFont="1" applyFill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9" fillId="6" borderId="2" xfId="0" applyNumberFormat="1" applyFont="1" applyFill="1" applyBorder="1" applyAlignment="1">
      <alignment horizontal="right" vertical="center" wrapText="1"/>
    </xf>
    <xf numFmtId="3" fontId="9" fillId="6" borderId="2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/>
    <xf numFmtId="3" fontId="10" fillId="5" borderId="2" xfId="0" applyNumberFormat="1" applyFont="1" applyFill="1" applyBorder="1" applyAlignment="1">
      <alignment horizontal="right" vertical="center" wrapText="1"/>
    </xf>
    <xf numFmtId="3" fontId="9" fillId="3" borderId="2" xfId="0" applyNumberFormat="1" applyFont="1" applyFill="1" applyBorder="1" applyAlignment="1">
      <alignment horizontal="right" vertical="center" wrapText="1"/>
    </xf>
    <xf numFmtId="164" fontId="0" fillId="2" borderId="0" xfId="2" applyNumberFormat="1" applyFont="1" applyFill="1"/>
    <xf numFmtId="164" fontId="0" fillId="2" borderId="0" xfId="0" applyNumberFormat="1" applyFill="1"/>
    <xf numFmtId="168" fontId="0" fillId="2" borderId="0" xfId="2" applyNumberFormat="1" applyFont="1" applyFill="1"/>
    <xf numFmtId="0" fontId="3" fillId="2" borderId="0" xfId="0" applyFont="1" applyFill="1" applyAlignment="1">
      <alignment horizontal="right"/>
    </xf>
    <xf numFmtId="3" fontId="10" fillId="3" borderId="1" xfId="0" applyNumberFormat="1" applyFont="1" applyFill="1" applyBorder="1" applyAlignment="1">
      <alignment horizontal="right" vertical="center"/>
    </xf>
    <xf numFmtId="0" fontId="16" fillId="2" borderId="0" xfId="0" applyFont="1" applyFill="1"/>
    <xf numFmtId="166" fontId="10" fillId="3" borderId="0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left"/>
    </xf>
    <xf numFmtId="0" fontId="10" fillId="2" borderId="0" xfId="0" applyFont="1" applyFill="1" applyAlignment="1">
      <alignment wrapText="1"/>
    </xf>
    <xf numFmtId="0" fontId="0" fillId="0" borderId="2" xfId="0" applyBorder="1" applyAlignment="1"/>
    <xf numFmtId="0" fontId="0" fillId="0" borderId="0" xfId="0" applyAlignment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colors>
    <mruColors>
      <color rgb="FFC5C5C7"/>
      <color rgb="FF4C6178"/>
      <color rgb="FFE5E0EC"/>
      <color rgb="FFA7A7A7"/>
      <color rgb="FFCDC6B9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showZeros="0" tabSelected="1" topLeftCell="A2" zoomScaleNormal="100" zoomScaleSheetLayoutView="8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4" ht="16.5" hidden="1" outlineLevel="1" x14ac:dyDescent="0.35">
      <c r="A1" s="55" t="s">
        <v>67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s">
        <v>125</v>
      </c>
      <c r="L1" s="56" t="s">
        <v>84</v>
      </c>
    </row>
    <row r="2" spans="1:14" ht="21.75" collapsed="1" x14ac:dyDescent="0.25">
      <c r="A2" s="143" t="s">
        <v>62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4" ht="16.5" x14ac:dyDescent="0.35">
      <c r="A3" s="57" t="s">
        <v>56</v>
      </c>
      <c r="C3" s="58"/>
      <c r="D3" s="58"/>
      <c r="E3" s="58"/>
      <c r="F3" s="54"/>
      <c r="G3" s="54"/>
      <c r="H3" s="54"/>
      <c r="I3" s="138"/>
      <c r="J3" s="138"/>
      <c r="K3" s="138"/>
      <c r="L3" s="138"/>
    </row>
    <row r="4" spans="1:14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  <c r="N4" s="99"/>
    </row>
    <row r="5" spans="1:14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  <c r="N5" s="53"/>
    </row>
    <row r="6" spans="1:14" ht="16.5" x14ac:dyDescent="0.35">
      <c r="A6" s="23" t="s">
        <v>1</v>
      </c>
      <c r="B6" s="26"/>
      <c r="C6" s="23"/>
      <c r="D6" s="23" t="s">
        <v>75</v>
      </c>
      <c r="E6" s="27"/>
      <c r="F6" s="27"/>
      <c r="G6" s="27"/>
      <c r="H6" s="27"/>
      <c r="I6" s="27"/>
      <c r="J6" s="27"/>
      <c r="K6" s="27"/>
      <c r="L6" s="27" t="s">
        <v>52</v>
      </c>
    </row>
    <row r="7" spans="1:14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4" ht="15" customHeight="1" x14ac:dyDescent="0.35">
      <c r="A8" s="60" t="s">
        <v>2</v>
      </c>
      <c r="B8" s="61"/>
      <c r="C8" s="61"/>
      <c r="D8" s="61"/>
      <c r="E8" s="35">
        <v>2368.3019999999997</v>
      </c>
      <c r="F8" s="2">
        <v>3041.5279999999993</v>
      </c>
      <c r="G8" s="35">
        <v>4834.2039999999997</v>
      </c>
      <c r="H8" s="2">
        <v>4924.9309999999996</v>
      </c>
      <c r="I8" s="35">
        <v>10678.867</v>
      </c>
      <c r="J8" s="2">
        <v>7384.8909999999996</v>
      </c>
      <c r="K8" s="2">
        <v>8553.9410000000007</v>
      </c>
      <c r="L8" s="2">
        <v>12645.227999999999</v>
      </c>
    </row>
    <row r="9" spans="1:14" ht="15" customHeight="1" x14ac:dyDescent="0.35">
      <c r="A9" s="60" t="s">
        <v>3</v>
      </c>
      <c r="B9" s="17"/>
      <c r="C9" s="17"/>
      <c r="D9" s="17"/>
      <c r="E9" s="36">
        <v>-2288.8720000000003</v>
      </c>
      <c r="F9" s="5">
        <v>-3027.8589999999999</v>
      </c>
      <c r="G9" s="36">
        <v>-4598.286000000001</v>
      </c>
      <c r="H9" s="5">
        <v>-4821.7860000000001</v>
      </c>
      <c r="I9" s="36">
        <v>-10490.43</v>
      </c>
      <c r="J9" s="5">
        <v>-7003.8710000000001</v>
      </c>
      <c r="K9" s="5">
        <v>-8378.1829999999991</v>
      </c>
      <c r="L9" s="5">
        <v>-11870.886</v>
      </c>
    </row>
    <row r="10" spans="1:14" ht="15" customHeight="1" x14ac:dyDescent="0.35">
      <c r="A10" s="60" t="s">
        <v>4</v>
      </c>
      <c r="B10" s="17"/>
      <c r="C10" s="17"/>
      <c r="D10" s="17"/>
      <c r="E10" s="36">
        <v>5.1509999999999998</v>
      </c>
      <c r="F10" s="5">
        <v>-1.8859999999999999</v>
      </c>
      <c r="G10" s="36">
        <v>7.9640000000000004</v>
      </c>
      <c r="H10" s="5">
        <v>0.35299999999999998</v>
      </c>
      <c r="I10" s="36">
        <v>-15.693999999999999</v>
      </c>
      <c r="J10" s="5">
        <v>10.131</v>
      </c>
      <c r="K10" s="5">
        <v>7.92</v>
      </c>
      <c r="L10" s="5">
        <v>3.698</v>
      </c>
    </row>
    <row r="11" spans="1:14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36">
        <v>0</v>
      </c>
      <c r="J11" s="5">
        <v>0</v>
      </c>
      <c r="K11" s="5">
        <v>0</v>
      </c>
      <c r="L11" s="5">
        <v>-0.05</v>
      </c>
    </row>
    <row r="12" spans="1:14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37">
        <v>0.44600000000000001</v>
      </c>
      <c r="J12" s="7">
        <v>0</v>
      </c>
      <c r="K12" s="7">
        <v>0</v>
      </c>
      <c r="L12" s="7">
        <v>0</v>
      </c>
    </row>
    <row r="13" spans="1:14" ht="15" customHeight="1" x14ac:dyDescent="0.25">
      <c r="A13" s="63" t="s">
        <v>7</v>
      </c>
      <c r="B13" s="63"/>
      <c r="C13" s="63"/>
      <c r="D13" s="63"/>
      <c r="E13" s="35">
        <f>SUM(E8:E12)</f>
        <v>84.580999999999378</v>
      </c>
      <c r="F13" s="123">
        <f>SUM(F8:F12)</f>
        <v>11.782999999999415</v>
      </c>
      <c r="G13" s="35">
        <f>SUM(G8:G12)</f>
        <v>243.88199999999875</v>
      </c>
      <c r="H13" s="2">
        <f>SUM(H8:H12)</f>
        <v>103.49799999999952</v>
      </c>
      <c r="I13" s="35">
        <f>SUM(I8:I12)</f>
        <v>173.18899999999991</v>
      </c>
      <c r="J13" s="3">
        <f>SUM(J8:J12)</f>
        <v>391.1509999999995</v>
      </c>
      <c r="K13" s="3">
        <f>SUM(K8:K12)</f>
        <v>183.67800000000162</v>
      </c>
      <c r="L13" s="3">
        <f>SUM(L8:L12)</f>
        <v>777.98999999999876</v>
      </c>
    </row>
    <row r="14" spans="1:14" ht="15" customHeight="1" x14ac:dyDescent="0.35">
      <c r="A14" s="62" t="s">
        <v>60</v>
      </c>
      <c r="B14" s="21"/>
      <c r="C14" s="21"/>
      <c r="D14" s="21"/>
      <c r="E14" s="37">
        <v>-23.920999999999996</v>
      </c>
      <c r="F14" s="124">
        <v>-26.882000000000001</v>
      </c>
      <c r="G14" s="37">
        <v>-48.351999999999997</v>
      </c>
      <c r="H14" s="7">
        <v>-54.006</v>
      </c>
      <c r="I14" s="37">
        <v>-127.679</v>
      </c>
      <c r="J14" s="7">
        <v>-124.389</v>
      </c>
      <c r="K14" s="7">
        <v>-163.18899999999999</v>
      </c>
      <c r="L14" s="7">
        <v>-159.29400000000001</v>
      </c>
    </row>
    <row r="15" spans="1:14" ht="15" customHeight="1" x14ac:dyDescent="0.25">
      <c r="A15" s="63" t="s">
        <v>8</v>
      </c>
      <c r="B15" s="63"/>
      <c r="C15" s="63"/>
      <c r="D15" s="63"/>
      <c r="E15" s="35">
        <f>SUM(E13:E14)</f>
        <v>60.659999999999386</v>
      </c>
      <c r="F15" s="123">
        <f>SUM(F13:F14)</f>
        <v>-15.099000000000586</v>
      </c>
      <c r="G15" s="35">
        <f>SUM(G13:G14)</f>
        <v>195.52999999999875</v>
      </c>
      <c r="H15" s="2">
        <f>SUM(H13:H14)</f>
        <v>49.491999999999521</v>
      </c>
      <c r="I15" s="35">
        <f>SUM(I13:I14)</f>
        <v>45.509999999999906</v>
      </c>
      <c r="J15" s="3">
        <f>SUM(J13:J14)</f>
        <v>266.76199999999949</v>
      </c>
      <c r="K15" s="3">
        <f>SUM(K13:K14)</f>
        <v>20.489000000001624</v>
      </c>
      <c r="L15" s="3">
        <f>SUM(L13:L14)</f>
        <v>618.69599999999878</v>
      </c>
    </row>
    <row r="16" spans="1:14" ht="15" customHeight="1" x14ac:dyDescent="0.35">
      <c r="A16" s="60" t="s">
        <v>9</v>
      </c>
      <c r="B16" s="64"/>
      <c r="C16" s="64"/>
      <c r="D16" s="64"/>
      <c r="E16" s="36">
        <v>-19.855999999999998</v>
      </c>
      <c r="F16" s="5">
        <v>-22.285000000000004</v>
      </c>
      <c r="G16" s="36">
        <v>-39.720999999999997</v>
      </c>
      <c r="H16" s="5">
        <v>-44.569000000000003</v>
      </c>
      <c r="I16" s="36">
        <v>-89.135000000000005</v>
      </c>
      <c r="J16" s="5">
        <v>-89.135000000000005</v>
      </c>
      <c r="K16" s="5">
        <v>-89.135000000000005</v>
      </c>
      <c r="L16" s="5">
        <v>-80.843000000000004</v>
      </c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37">
        <v>-700</v>
      </c>
      <c r="J17" s="7">
        <v>-375</v>
      </c>
      <c r="K17" s="7">
        <v>0</v>
      </c>
      <c r="L17" s="7">
        <v>0</v>
      </c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40.803999999999391</v>
      </c>
      <c r="F18" s="123">
        <f>SUM(F15:F17)</f>
        <v>-37.38400000000059</v>
      </c>
      <c r="G18" s="35">
        <f>SUM(G15:G17)</f>
        <v>155.80899999999875</v>
      </c>
      <c r="H18" s="2">
        <f>SUM(H15:H17)</f>
        <v>4.9229999999995186</v>
      </c>
      <c r="I18" s="35">
        <f>SUM(I15:I17)</f>
        <v>-743.62500000000011</v>
      </c>
      <c r="J18" s="3">
        <f>SUM(J15:J17)</f>
        <v>-197.3730000000005</v>
      </c>
      <c r="K18" s="3">
        <f>SUM(K15:K17)</f>
        <v>-68.645999999998381</v>
      </c>
      <c r="L18" s="3">
        <f>SUM(L15:L17)</f>
        <v>537.85299999999881</v>
      </c>
    </row>
    <row r="19" spans="1:12" ht="15" customHeight="1" x14ac:dyDescent="0.35">
      <c r="A19" s="60" t="s">
        <v>12</v>
      </c>
      <c r="B19" s="17"/>
      <c r="C19" s="17"/>
      <c r="D19" s="17"/>
      <c r="E19" s="36">
        <v>-7.9549999999999992</v>
      </c>
      <c r="F19" s="5">
        <v>22.898</v>
      </c>
      <c r="G19" s="36">
        <v>2.77</v>
      </c>
      <c r="H19" s="5">
        <v>22.898</v>
      </c>
      <c r="I19" s="36">
        <v>32.4</v>
      </c>
      <c r="J19" s="5">
        <v>38.744999999999997</v>
      </c>
      <c r="K19" s="5">
        <v>75.135000000000005</v>
      </c>
      <c r="L19" s="5">
        <v>5.2110000000000003</v>
      </c>
    </row>
    <row r="20" spans="1:12" ht="15" customHeight="1" x14ac:dyDescent="0.35">
      <c r="A20" s="62" t="s">
        <v>13</v>
      </c>
      <c r="B20" s="21"/>
      <c r="C20" s="21"/>
      <c r="D20" s="21"/>
      <c r="E20" s="37">
        <v>-72.564999999999998</v>
      </c>
      <c r="F20" s="7">
        <v>-102.10699999999999</v>
      </c>
      <c r="G20" s="37">
        <v>-156.62299999999999</v>
      </c>
      <c r="H20" s="7">
        <v>-227.947</v>
      </c>
      <c r="I20" s="37">
        <v>-422.58800000000002</v>
      </c>
      <c r="J20" s="7">
        <v>-411.61099999999993</v>
      </c>
      <c r="K20" s="7">
        <v>-444.459</v>
      </c>
      <c r="L20" s="7">
        <v>-475.26699999999994</v>
      </c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-39.716000000000605</v>
      </c>
      <c r="F21" s="123">
        <f>SUM(F18:F20)</f>
        <v>-116.59300000000057</v>
      </c>
      <c r="G21" s="35">
        <f>SUM(G18:G20)</f>
        <v>1.9559999999987667</v>
      </c>
      <c r="H21" s="2">
        <f>SUM(H18:H20)</f>
        <v>-200.12600000000049</v>
      </c>
      <c r="I21" s="35">
        <f>SUM(I18:I20)</f>
        <v>-1133.8130000000001</v>
      </c>
      <c r="J21" s="3">
        <f>SUM(J18:J20)</f>
        <v>-570.23900000000049</v>
      </c>
      <c r="K21" s="3">
        <f>SUM(K18:K20)</f>
        <v>-437.96999999999838</v>
      </c>
      <c r="L21" s="3">
        <f>SUM(L18:L20)</f>
        <v>67.796999999998889</v>
      </c>
    </row>
    <row r="22" spans="1:12" ht="15" customHeight="1" x14ac:dyDescent="0.35">
      <c r="A22" s="60" t="s">
        <v>15</v>
      </c>
      <c r="B22" s="17"/>
      <c r="C22" s="17"/>
      <c r="D22" s="17"/>
      <c r="E22" s="36">
        <v>9.9220000000000006</v>
      </c>
      <c r="F22" s="5">
        <v>30.313999999999993</v>
      </c>
      <c r="G22" s="36">
        <v>-0.48899999999999988</v>
      </c>
      <c r="H22" s="5">
        <v>52.033000000000001</v>
      </c>
      <c r="I22" s="36">
        <v>62.524000000000001</v>
      </c>
      <c r="J22" s="5">
        <v>86.287999999999997</v>
      </c>
      <c r="K22" s="5">
        <v>74.246000000000009</v>
      </c>
      <c r="L22" s="5">
        <v>-58.341999999999999</v>
      </c>
    </row>
    <row r="23" spans="1:12" ht="15" customHeight="1" x14ac:dyDescent="0.35">
      <c r="A23" s="62" t="s">
        <v>16</v>
      </c>
      <c r="B23" s="65"/>
      <c r="C23" s="65"/>
      <c r="D23" s="65"/>
      <c r="E23" s="37">
        <v>18.286000000000001</v>
      </c>
      <c r="F23" s="7">
        <v>21.975000000000001</v>
      </c>
      <c r="G23" s="37">
        <v>27.591999999999999</v>
      </c>
      <c r="H23" s="7">
        <v>26.42</v>
      </c>
      <c r="I23" s="37">
        <v>6.6050000000000004</v>
      </c>
      <c r="J23" s="7">
        <v>49.106999999999999</v>
      </c>
      <c r="K23" s="7">
        <v>34.396000000000001</v>
      </c>
      <c r="L23" s="7">
        <v>36.917999999999999</v>
      </c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-11.508000000000603</v>
      </c>
      <c r="F24" s="123">
        <f>SUM(F21:F23)</f>
        <v>-64.30400000000057</v>
      </c>
      <c r="G24" s="35">
        <f>SUM(G21:G23)</f>
        <v>29.058999999998765</v>
      </c>
      <c r="H24" s="2">
        <f>SUM(H21:H23)</f>
        <v>-121.67300000000047</v>
      </c>
      <c r="I24" s="35">
        <f>SUM(I21:I23)</f>
        <v>-1064.6840000000002</v>
      </c>
      <c r="J24" s="3">
        <f>SUM(J21:J23)</f>
        <v>-434.84400000000051</v>
      </c>
      <c r="K24" s="3">
        <f>SUM(K21:K23)</f>
        <v>-329.32799999999833</v>
      </c>
      <c r="L24" s="3">
        <f>SUM(L21:L23)</f>
        <v>46.372999999998889</v>
      </c>
    </row>
    <row r="25" spans="1:12" ht="15" customHeight="1" x14ac:dyDescent="0.35">
      <c r="A25" s="60" t="s">
        <v>103</v>
      </c>
      <c r="B25" s="17"/>
      <c r="C25" s="17"/>
      <c r="D25" s="17"/>
      <c r="E25" s="36">
        <v>-11.508000000000639</v>
      </c>
      <c r="F25" s="5">
        <v>-64.304000000000443</v>
      </c>
      <c r="G25" s="36">
        <v>29.058999999999408</v>
      </c>
      <c r="H25" s="5">
        <v>-121.67299999999929</v>
      </c>
      <c r="I25" s="36">
        <v>-1064.6839999999997</v>
      </c>
      <c r="J25" s="5">
        <v>-434.84400000000102</v>
      </c>
      <c r="K25" s="5">
        <v>-329.32799999999918</v>
      </c>
      <c r="L25" s="5">
        <v>46.372999999999266</v>
      </c>
    </row>
    <row r="26" spans="1:12" ht="15" customHeight="1" x14ac:dyDescent="0.35">
      <c r="A26" s="60" t="s">
        <v>98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36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5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0</v>
      </c>
      <c r="F28" s="5">
        <v>-157.4</v>
      </c>
      <c r="G28" s="36">
        <v>0</v>
      </c>
      <c r="H28" s="5">
        <v>-206.4</v>
      </c>
      <c r="I28" s="36">
        <v>-262</v>
      </c>
      <c r="J28" s="5">
        <v>-192</v>
      </c>
      <c r="K28" s="5">
        <v>-424</v>
      </c>
      <c r="L28" s="5">
        <v>-4</v>
      </c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60.659999999999386</v>
      </c>
      <c r="F29" s="101">
        <f>F15-F28</f>
        <v>142.30099999999942</v>
      </c>
      <c r="G29" s="100">
        <f>G15-G28</f>
        <v>195.52999999999875</v>
      </c>
      <c r="H29" s="101">
        <f>H15-H28</f>
        <v>255.89199999999954</v>
      </c>
      <c r="I29" s="100">
        <f>I15-I28</f>
        <v>307.50999999999988</v>
      </c>
      <c r="J29" s="101">
        <f>J15-J28</f>
        <v>458.76199999999949</v>
      </c>
      <c r="K29" s="101">
        <f>K15-K28</f>
        <v>444.48900000000162</v>
      </c>
      <c r="L29" s="101">
        <f>L15-L28</f>
        <v>622.69599999999878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6">
        <v>6994.0450000000001</v>
      </c>
      <c r="H35" s="5">
        <v>7694.0460000000003</v>
      </c>
      <c r="I35" s="36">
        <v>6994.0519999999997</v>
      </c>
      <c r="J35" s="5">
        <v>7694.0519999999997</v>
      </c>
      <c r="K35" s="5">
        <v>8048.87</v>
      </c>
      <c r="L35" s="5">
        <v>8048.87</v>
      </c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6">
        <v>1026.6120000000001</v>
      </c>
      <c r="H36" s="5">
        <v>1110.9639999999999</v>
      </c>
      <c r="I36" s="36">
        <v>1066.375</v>
      </c>
      <c r="J36" s="5">
        <v>1155.52</v>
      </c>
      <c r="K36" s="5">
        <v>1244.644</v>
      </c>
      <c r="L36" s="5">
        <v>1304.682</v>
      </c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6">
        <v>187.447</v>
      </c>
      <c r="H37" s="5">
        <v>238.78300000000002</v>
      </c>
      <c r="I37" s="36">
        <v>221.14100000000002</v>
      </c>
      <c r="J37" s="5">
        <v>263.13400000000001</v>
      </c>
      <c r="K37" s="5">
        <v>274.21999999999997</v>
      </c>
      <c r="L37" s="5">
        <v>364.57900000000001</v>
      </c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6">
        <v>25</v>
      </c>
      <c r="H38" s="5">
        <v>37.53</v>
      </c>
      <c r="I38" s="36">
        <v>25</v>
      </c>
      <c r="J38" s="5">
        <v>37.512999999999998</v>
      </c>
      <c r="K38" s="5">
        <v>36.19</v>
      </c>
      <c r="L38" s="5">
        <v>34.200000000000003</v>
      </c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37">
        <v>599.70100000000002</v>
      </c>
      <c r="H39" s="7">
        <v>589.68599999999992</v>
      </c>
      <c r="I39" s="37">
        <v>596.67599999999993</v>
      </c>
      <c r="J39" s="7">
        <v>532.10299999999995</v>
      </c>
      <c r="K39" s="7">
        <v>633.48599999999999</v>
      </c>
      <c r="L39" s="7">
        <v>525.57899999999995</v>
      </c>
    </row>
    <row r="40" spans="1:12" ht="15" customHeight="1" x14ac:dyDescent="0.35">
      <c r="A40" s="57" t="s">
        <v>21</v>
      </c>
      <c r="B40" s="63"/>
      <c r="C40" s="63"/>
      <c r="D40" s="63"/>
      <c r="E40" s="41"/>
      <c r="F40" s="123"/>
      <c r="G40" s="41">
        <f>SUM(G35:G39)</f>
        <v>8832.8050000000003</v>
      </c>
      <c r="H40" s="123">
        <f>SUM(H35:H39)</f>
        <v>9671.009</v>
      </c>
      <c r="I40" s="41">
        <f>SUM(I35:I39)</f>
        <v>8903.2439999999988</v>
      </c>
      <c r="J40" s="3">
        <f>SUM(J35:J39)</f>
        <v>9682.3220000000001</v>
      </c>
      <c r="K40" s="3">
        <f>SUM(K35:K39)</f>
        <v>10237.41</v>
      </c>
      <c r="L40" s="3">
        <f>SUM(L35:L39)</f>
        <v>10277.91</v>
      </c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6">
        <v>40.686999999999998</v>
      </c>
      <c r="H41" s="5">
        <v>62.301000000000002</v>
      </c>
      <c r="I41" s="36">
        <v>55.384999999999998</v>
      </c>
      <c r="J41" s="5">
        <v>123.982</v>
      </c>
      <c r="K41" s="5">
        <v>61.822000000000003</v>
      </c>
      <c r="L41" s="5">
        <v>92.873000000000005</v>
      </c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6">
        <v>4.9260000000000002</v>
      </c>
      <c r="H42" s="5">
        <v>0</v>
      </c>
      <c r="I42" s="36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6">
        <v>1929.0369999999998</v>
      </c>
      <c r="H43" s="5">
        <v>2113.3690000000001</v>
      </c>
      <c r="I43" s="36">
        <v>1871.7949999999998</v>
      </c>
      <c r="J43" s="5">
        <v>1475.4989999999998</v>
      </c>
      <c r="K43" s="5">
        <v>1651.1289999999999</v>
      </c>
      <c r="L43" s="5">
        <v>1729.3629999999998</v>
      </c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6">
        <v>1180.203</v>
      </c>
      <c r="H44" s="5">
        <v>349.45399999999995</v>
      </c>
      <c r="I44" s="36">
        <v>727.20600000000002</v>
      </c>
      <c r="J44" s="5">
        <v>389.93499999999995</v>
      </c>
      <c r="K44" s="5">
        <v>336.67899999999997</v>
      </c>
      <c r="L44" s="5">
        <v>325.31099999999998</v>
      </c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37">
        <v>169.90700000000001</v>
      </c>
      <c r="H45" s="7">
        <v>208.21799999999999</v>
      </c>
      <c r="I45" s="37">
        <v>162.81</v>
      </c>
      <c r="J45" s="7">
        <v>204.67099999999999</v>
      </c>
      <c r="K45" s="7">
        <v>169.25299999999999</v>
      </c>
      <c r="L45" s="7">
        <v>135.15899999999999</v>
      </c>
    </row>
    <row r="46" spans="1:12" ht="15" customHeight="1" x14ac:dyDescent="0.35">
      <c r="A46" s="69" t="s">
        <v>27</v>
      </c>
      <c r="B46" s="32"/>
      <c r="C46" s="32"/>
      <c r="D46" s="32"/>
      <c r="E46" s="42"/>
      <c r="F46" s="128"/>
      <c r="G46" s="42">
        <f>SUM(G41:G45)</f>
        <v>3324.76</v>
      </c>
      <c r="H46" s="8">
        <f>SUM(H41:H45)</f>
        <v>2733.3419999999996</v>
      </c>
      <c r="I46" s="42">
        <f>SUM(I41:I45)</f>
        <v>2817.1959999999999</v>
      </c>
      <c r="J46" s="9">
        <f>SUM(J41:J45)</f>
        <v>2194.0869999999995</v>
      </c>
      <c r="K46" s="9">
        <f>SUM(K41:K45)</f>
        <v>2218.8830000000003</v>
      </c>
      <c r="L46" s="9">
        <f>SUM(L41:L45)</f>
        <v>2282.7060000000001</v>
      </c>
    </row>
    <row r="47" spans="1:12" ht="15" customHeight="1" x14ac:dyDescent="0.35">
      <c r="A47" s="57" t="s">
        <v>89</v>
      </c>
      <c r="B47" s="33"/>
      <c r="C47" s="33"/>
      <c r="D47" s="33"/>
      <c r="E47" s="41"/>
      <c r="F47" s="123"/>
      <c r="G47" s="41">
        <f>G40+G46</f>
        <v>12157.565000000001</v>
      </c>
      <c r="H47" s="123">
        <f>H40+H46</f>
        <v>12404.350999999999</v>
      </c>
      <c r="I47" s="41">
        <f>I40+I46</f>
        <v>11720.439999999999</v>
      </c>
      <c r="J47" s="3">
        <f>J40+J46</f>
        <v>11876.409</v>
      </c>
      <c r="K47" s="3">
        <f>K40+K46</f>
        <v>12456.293</v>
      </c>
      <c r="L47" s="3">
        <f>L40+L46</f>
        <v>12560.616</v>
      </c>
    </row>
    <row r="48" spans="1:12" ht="15" customHeight="1" x14ac:dyDescent="0.35">
      <c r="A48" s="60" t="s">
        <v>104</v>
      </c>
      <c r="B48" s="17"/>
      <c r="C48" s="17"/>
      <c r="D48" s="17"/>
      <c r="E48" s="36"/>
      <c r="F48" s="5"/>
      <c r="G48" s="36">
        <v>3906.7910000000002</v>
      </c>
      <c r="H48" s="5">
        <v>3870.5210000000002</v>
      </c>
      <c r="I48" s="36">
        <v>3862.6819999999998</v>
      </c>
      <c r="J48" s="5">
        <v>4000.3780000000002</v>
      </c>
      <c r="K48" s="5">
        <v>4342.1459999999997</v>
      </c>
      <c r="L48" s="5">
        <v>4742.1189999999997</v>
      </c>
    </row>
    <row r="49" spans="1:14" ht="15" customHeight="1" x14ac:dyDescent="0.35">
      <c r="A49" s="60" t="s">
        <v>99</v>
      </c>
      <c r="B49" s="17"/>
      <c r="C49" s="17"/>
      <c r="D49" s="17"/>
      <c r="E49" s="36"/>
      <c r="F49" s="5"/>
      <c r="G49" s="36">
        <v>0</v>
      </c>
      <c r="H49" s="5">
        <v>0</v>
      </c>
      <c r="I49" s="36">
        <v>0</v>
      </c>
      <c r="J49" s="5">
        <v>0</v>
      </c>
      <c r="K49" s="5">
        <v>0</v>
      </c>
      <c r="L49" s="5">
        <v>0</v>
      </c>
      <c r="N49" s="98"/>
    </row>
    <row r="50" spans="1:14" ht="15" customHeight="1" x14ac:dyDescent="0.35">
      <c r="A50" s="60" t="s">
        <v>28</v>
      </c>
      <c r="B50" s="17"/>
      <c r="C50" s="17"/>
      <c r="D50" s="17"/>
      <c r="E50" s="36"/>
      <c r="F50" s="5"/>
      <c r="G50" s="36">
        <v>137.32499999999999</v>
      </c>
      <c r="H50" s="5">
        <v>172.31200000000001</v>
      </c>
      <c r="I50" s="36">
        <v>135.672</v>
      </c>
      <c r="J50" s="5">
        <v>171.37100000000001</v>
      </c>
      <c r="K50" s="5">
        <v>308.90600000000001</v>
      </c>
      <c r="L50" s="5">
        <v>135.69800000000001</v>
      </c>
    </row>
    <row r="51" spans="1:14" ht="15" customHeight="1" x14ac:dyDescent="0.35">
      <c r="A51" s="60" t="s">
        <v>29</v>
      </c>
      <c r="B51" s="17"/>
      <c r="C51" s="17"/>
      <c r="D51" s="17"/>
      <c r="E51" s="36"/>
      <c r="F51" s="5"/>
      <c r="G51" s="36">
        <v>566.21600000000001</v>
      </c>
      <c r="H51" s="5">
        <v>500.85599999999999</v>
      </c>
      <c r="I51" s="36">
        <v>532.38700000000006</v>
      </c>
      <c r="J51" s="5">
        <v>502.178</v>
      </c>
      <c r="K51" s="5">
        <v>663.48</v>
      </c>
      <c r="L51" s="5">
        <v>662.2170000000001</v>
      </c>
    </row>
    <row r="52" spans="1:14" ht="15" customHeight="1" x14ac:dyDescent="0.35">
      <c r="A52" s="60" t="s">
        <v>30</v>
      </c>
      <c r="B52" s="17"/>
      <c r="C52" s="17"/>
      <c r="D52" s="17"/>
      <c r="E52" s="36"/>
      <c r="F52" s="5"/>
      <c r="G52" s="36">
        <v>3104.9180000000001</v>
      </c>
      <c r="H52" s="5">
        <v>4396.3510000000006</v>
      </c>
      <c r="I52" s="36">
        <v>3069.5439999999999</v>
      </c>
      <c r="J52" s="5">
        <v>4316.0069999999996</v>
      </c>
      <c r="K52" s="5">
        <v>4616.8909999999996</v>
      </c>
      <c r="L52" s="5">
        <v>3812.6320000000001</v>
      </c>
    </row>
    <row r="53" spans="1:14" ht="15" customHeight="1" x14ac:dyDescent="0.35">
      <c r="A53" s="60" t="s">
        <v>31</v>
      </c>
      <c r="B53" s="17"/>
      <c r="C53" s="17"/>
      <c r="D53" s="17"/>
      <c r="E53" s="36"/>
      <c r="F53" s="5"/>
      <c r="G53" s="36">
        <v>4435.6349999999993</v>
      </c>
      <c r="H53" s="5">
        <v>3452.9710000000005</v>
      </c>
      <c r="I53" s="36">
        <v>4106.9660000000003</v>
      </c>
      <c r="J53" s="5">
        <v>2873.2939999999999</v>
      </c>
      <c r="K53" s="5">
        <v>2518.1669999999999</v>
      </c>
      <c r="L53" s="5">
        <v>3178.6179999999999</v>
      </c>
      <c r="N53" s="98"/>
    </row>
    <row r="54" spans="1:14" ht="15" customHeight="1" x14ac:dyDescent="0.35">
      <c r="A54" s="62" t="s">
        <v>102</v>
      </c>
      <c r="B54" s="21"/>
      <c r="C54" s="21"/>
      <c r="D54" s="21"/>
      <c r="E54" s="37"/>
      <c r="F54" s="7"/>
      <c r="G54" s="37">
        <v>6.68</v>
      </c>
      <c r="H54" s="7">
        <v>11.34</v>
      </c>
      <c r="I54" s="37">
        <v>13.189</v>
      </c>
      <c r="J54" s="7">
        <v>13.180999999999999</v>
      </c>
      <c r="K54" s="7">
        <v>6.7030000000000003</v>
      </c>
      <c r="L54" s="7">
        <v>29.332000000000001</v>
      </c>
    </row>
    <row r="55" spans="1:14" ht="15" customHeight="1" x14ac:dyDescent="0.35">
      <c r="A55" s="57" t="s">
        <v>90</v>
      </c>
      <c r="B55" s="33"/>
      <c r="C55" s="33"/>
      <c r="D55" s="33"/>
      <c r="E55" s="41"/>
      <c r="F55" s="1"/>
      <c r="G55" s="41">
        <f>SUM(G48:G54)</f>
        <v>12157.564999999999</v>
      </c>
      <c r="H55" s="1">
        <f>SUM(H48:H54)</f>
        <v>12404.351000000002</v>
      </c>
      <c r="I55" s="41">
        <f>SUM(I48:I54)</f>
        <v>11720.44</v>
      </c>
      <c r="J55" s="3">
        <f>SUM(J48:J54)</f>
        <v>11876.409</v>
      </c>
      <c r="K55" s="3">
        <f>SUM(K48:K54)</f>
        <v>12456.292999999998</v>
      </c>
      <c r="L55" s="3">
        <f>SUM(L48:L54)</f>
        <v>12560.616</v>
      </c>
    </row>
    <row r="56" spans="1:14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4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4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4" ht="16.5" x14ac:dyDescent="0.35">
      <c r="A59" s="23" t="s">
        <v>101</v>
      </c>
      <c r="B59" s="29"/>
      <c r="C59" s="23"/>
      <c r="D59" s="23"/>
      <c r="E59" s="30" t="s">
        <v>54</v>
      </c>
      <c r="F59" s="30"/>
      <c r="G59" s="30" t="s">
        <v>54</v>
      </c>
      <c r="H59" s="30"/>
      <c r="I59" s="30"/>
      <c r="J59" s="30"/>
      <c r="K59" s="30"/>
      <c r="L59" s="30"/>
    </row>
    <row r="60" spans="1:14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4" ht="34.9" customHeight="1" x14ac:dyDescent="0.35">
      <c r="A61" s="70" t="s">
        <v>32</v>
      </c>
      <c r="B61" s="70"/>
      <c r="C61" s="70"/>
      <c r="D61" s="70"/>
      <c r="E61" s="36">
        <v>80.859873199999427</v>
      </c>
      <c r="F61" s="5">
        <v>-45.357999999999997</v>
      </c>
      <c r="G61" s="36">
        <v>242.10099999999963</v>
      </c>
      <c r="H61" s="5">
        <v>-2.452</v>
      </c>
      <c r="I61" s="36">
        <v>-17.949000000000002</v>
      </c>
      <c r="J61" s="5">
        <v>152.68899999999999</v>
      </c>
      <c r="K61" s="5">
        <v>-236.96799999999999</v>
      </c>
      <c r="L61" s="5"/>
    </row>
    <row r="62" spans="1:14" ht="15" customHeight="1" x14ac:dyDescent="0.35">
      <c r="A62" s="71" t="s">
        <v>33</v>
      </c>
      <c r="B62" s="71"/>
      <c r="C62" s="72"/>
      <c r="D62" s="72"/>
      <c r="E62" s="37">
        <v>-43.700000000000074</v>
      </c>
      <c r="F62" s="7">
        <v>12.031000000000001</v>
      </c>
      <c r="G62" s="37">
        <v>341.10399999999998</v>
      </c>
      <c r="H62" s="7">
        <v>-30.678000000000001</v>
      </c>
      <c r="I62" s="37">
        <v>712.94600000000003</v>
      </c>
      <c r="J62" s="7">
        <v>319.71300000000002</v>
      </c>
      <c r="K62" s="7">
        <v>-489.70499999999998</v>
      </c>
      <c r="L62" s="7">
        <v>0</v>
      </c>
    </row>
    <row r="63" spans="1:14" ht="15" customHeight="1" x14ac:dyDescent="0.35">
      <c r="A63" s="110" t="s">
        <v>34</v>
      </c>
      <c r="B63" s="73"/>
      <c r="C63" s="74"/>
      <c r="D63" s="74"/>
      <c r="E63" s="43">
        <f>SUM(E61:E62)</f>
        <v>37.159873199999353</v>
      </c>
      <c r="F63" s="2">
        <f>SUM(F61:F62)</f>
        <v>-33.326999999999998</v>
      </c>
      <c r="G63" s="35">
        <f>SUM(G61:G62)</f>
        <v>583.20499999999959</v>
      </c>
      <c r="H63" s="2">
        <f>SUM(H61:H62)</f>
        <v>-33.130000000000003</v>
      </c>
      <c r="I63" s="35">
        <f>SUM(I61:I62)</f>
        <v>694.99700000000007</v>
      </c>
      <c r="J63" s="2">
        <f>SUM(J61:J62)</f>
        <v>472.40200000000004</v>
      </c>
      <c r="K63" s="2">
        <f>SUM(K61:K62)</f>
        <v>-726.673</v>
      </c>
      <c r="L63" s="3" t="s">
        <v>53</v>
      </c>
    </row>
    <row r="64" spans="1:14" ht="15" customHeight="1" x14ac:dyDescent="0.35">
      <c r="A64" s="70" t="s">
        <v>95</v>
      </c>
      <c r="B64" s="70"/>
      <c r="C64" s="17"/>
      <c r="D64" s="17"/>
      <c r="E64" s="36">
        <v>-4.4837000000000007</v>
      </c>
      <c r="F64" s="5">
        <v>-13.292</v>
      </c>
      <c r="G64" s="36">
        <v>-13.199</v>
      </c>
      <c r="H64" s="5">
        <v>-34.277000000000001</v>
      </c>
      <c r="I64" s="36">
        <v>-86.673000000000002</v>
      </c>
      <c r="J64" s="5">
        <v>-112.792</v>
      </c>
      <c r="K64" s="5">
        <v>-100.959</v>
      </c>
      <c r="L64" s="5">
        <v>0</v>
      </c>
    </row>
    <row r="65" spans="1:12" ht="15" customHeight="1" x14ac:dyDescent="0.35">
      <c r="A65" s="71" t="s">
        <v>96</v>
      </c>
      <c r="B65" s="71"/>
      <c r="C65" s="21"/>
      <c r="D65" s="21"/>
      <c r="E65" s="37">
        <v>0</v>
      </c>
      <c r="F65" s="7">
        <v>3.7130000000000001</v>
      </c>
      <c r="G65" s="37">
        <v>0</v>
      </c>
      <c r="H65" s="7">
        <v>4.6150000000000002</v>
      </c>
      <c r="I65" s="37">
        <v>0</v>
      </c>
      <c r="J65" s="7">
        <v>-0.52100000000000002</v>
      </c>
      <c r="K65" s="7">
        <v>0</v>
      </c>
      <c r="L65" s="7">
        <v>0</v>
      </c>
    </row>
    <row r="66" spans="1:12" ht="15" customHeight="1" x14ac:dyDescent="0.35">
      <c r="A66" s="75" t="s">
        <v>100</v>
      </c>
      <c r="B66" s="75"/>
      <c r="C66" s="76"/>
      <c r="D66" s="76"/>
      <c r="E66" s="43">
        <f>SUM(E63:E65)</f>
        <v>32.676173199999354</v>
      </c>
      <c r="F66" s="2">
        <f>SUM(F63:F65)</f>
        <v>-42.905999999999999</v>
      </c>
      <c r="G66" s="35">
        <f>SUM(G63:G65)</f>
        <v>570.00599999999963</v>
      </c>
      <c r="H66" s="2">
        <f>SUM(H63:H65)</f>
        <v>-62.792000000000009</v>
      </c>
      <c r="I66" s="35">
        <f>SUM(I63:I65)</f>
        <v>608.32400000000007</v>
      </c>
      <c r="J66" s="2">
        <f>SUM(J63:J65)</f>
        <v>359.089</v>
      </c>
      <c r="K66" s="2">
        <f>SUM(K63:K65)</f>
        <v>-827.63200000000006</v>
      </c>
      <c r="L66" s="3" t="s">
        <v>53</v>
      </c>
    </row>
    <row r="67" spans="1:12" ht="15" customHeight="1" x14ac:dyDescent="0.35">
      <c r="A67" s="71" t="s">
        <v>35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37">
        <v>0</v>
      </c>
      <c r="J67" s="7">
        <v>-20.181999999999999</v>
      </c>
      <c r="K67" s="7">
        <v>0</v>
      </c>
      <c r="L67" s="7">
        <v>0</v>
      </c>
    </row>
    <row r="68" spans="1:12" ht="15" customHeight="1" x14ac:dyDescent="0.35">
      <c r="A68" s="110" t="s">
        <v>36</v>
      </c>
      <c r="B68" s="73"/>
      <c r="C68" s="33"/>
      <c r="D68" s="33"/>
      <c r="E68" s="43">
        <f>SUM(E66:E67)</f>
        <v>32.676173199999354</v>
      </c>
      <c r="F68" s="2">
        <f>SUM(F66:F67)</f>
        <v>-42.905999999999999</v>
      </c>
      <c r="G68" s="35">
        <f>SUM(G66:G67)</f>
        <v>570.00599999999963</v>
      </c>
      <c r="H68" s="2">
        <f>SUM(H66:H67)</f>
        <v>-62.792000000000009</v>
      </c>
      <c r="I68" s="35">
        <f>SUM(I66:I67)</f>
        <v>608.32400000000007</v>
      </c>
      <c r="J68" s="2">
        <f>SUM(J66:J67)</f>
        <v>338.90699999999998</v>
      </c>
      <c r="K68" s="2">
        <f>SUM(K66:K67)</f>
        <v>-827.63200000000006</v>
      </c>
      <c r="L68" s="3" t="s">
        <v>53</v>
      </c>
    </row>
    <row r="69" spans="1:12" ht="15" customHeight="1" x14ac:dyDescent="0.35">
      <c r="A69" s="70" t="s">
        <v>37</v>
      </c>
      <c r="B69" s="70"/>
      <c r="C69" s="17"/>
      <c r="D69" s="17"/>
      <c r="E69" s="36">
        <v>-54.499143200000006</v>
      </c>
      <c r="F69" s="5">
        <v>144.47800000000001</v>
      </c>
      <c r="G69" s="36">
        <v>-112.12400000000001</v>
      </c>
      <c r="H69" s="5">
        <v>40.250999999999998</v>
      </c>
      <c r="I69" s="36">
        <v>-1287.5</v>
      </c>
      <c r="J69" s="5">
        <v>-294.96300000000002</v>
      </c>
      <c r="K69" s="5">
        <v>750</v>
      </c>
      <c r="L69" s="5">
        <v>0</v>
      </c>
    </row>
    <row r="70" spans="1:12" ht="15" customHeight="1" x14ac:dyDescent="0.35">
      <c r="A70" s="70" t="s">
        <v>38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36">
        <v>987.5</v>
      </c>
      <c r="J70" s="5">
        <v>0</v>
      </c>
      <c r="K70" s="5">
        <v>100</v>
      </c>
      <c r="L70" s="5">
        <v>0</v>
      </c>
    </row>
    <row r="71" spans="1:12" ht="15" customHeight="1" x14ac:dyDescent="0.35">
      <c r="A71" s="70" t="s">
        <v>39</v>
      </c>
      <c r="B71" s="70"/>
      <c r="C71" s="17"/>
      <c r="D71" s="17"/>
      <c r="E71" s="36">
        <v>0</v>
      </c>
      <c r="F71" s="5">
        <v>0</v>
      </c>
      <c r="G71" s="36">
        <v>0</v>
      </c>
      <c r="H71" s="5">
        <v>0</v>
      </c>
      <c r="I71" s="36">
        <v>0</v>
      </c>
      <c r="J71" s="5">
        <v>0</v>
      </c>
      <c r="K71" s="5">
        <v>0</v>
      </c>
      <c r="L71" s="5">
        <v>0</v>
      </c>
    </row>
    <row r="72" spans="1:12" ht="15" customHeight="1" x14ac:dyDescent="0.35">
      <c r="A72" s="71" t="s">
        <v>40</v>
      </c>
      <c r="B72" s="71"/>
      <c r="C72" s="21"/>
      <c r="D72" s="21"/>
      <c r="E72" s="37">
        <v>-7.0960000000000001</v>
      </c>
      <c r="F72" s="7">
        <v>0</v>
      </c>
      <c r="G72" s="37">
        <v>-12.853</v>
      </c>
      <c r="H72" s="7">
        <v>0</v>
      </c>
      <c r="I72" s="37"/>
      <c r="J72" s="7">
        <v>0</v>
      </c>
      <c r="K72" s="7">
        <v>0</v>
      </c>
      <c r="L72" s="7">
        <v>0</v>
      </c>
    </row>
    <row r="73" spans="1:12" ht="15" customHeight="1" x14ac:dyDescent="0.35">
      <c r="A73" s="144" t="s">
        <v>41</v>
      </c>
      <c r="B73" s="146"/>
      <c r="C73" s="79"/>
      <c r="D73" s="79"/>
      <c r="E73" s="44">
        <f>SUM(E69:E72)</f>
        <v>-61.59514320000001</v>
      </c>
      <c r="F73" s="8">
        <f>SUM(F69:F72)</f>
        <v>144.47800000000001</v>
      </c>
      <c r="G73" s="44">
        <f>SUM(G69:G72)</f>
        <v>-124.977</v>
      </c>
      <c r="H73" s="8">
        <f>SUM(H69:H72)</f>
        <v>40.250999999999998</v>
      </c>
      <c r="I73" s="44">
        <f>SUM(I69:I72)</f>
        <v>-300</v>
      </c>
      <c r="J73" s="91">
        <f>SUM(J69:J72)</f>
        <v>-294.96300000000002</v>
      </c>
      <c r="K73" s="91">
        <f>SUM(K69:K72)</f>
        <v>850</v>
      </c>
      <c r="L73" s="104" t="s">
        <v>53</v>
      </c>
    </row>
    <row r="74" spans="1:12" ht="15" customHeight="1" x14ac:dyDescent="0.35">
      <c r="A74" s="73" t="s">
        <v>42</v>
      </c>
      <c r="B74" s="73"/>
      <c r="C74" s="33"/>
      <c r="D74" s="33"/>
      <c r="E74" s="43">
        <f>SUM(E73+E68)</f>
        <v>-28.918970000000655</v>
      </c>
      <c r="F74" s="2">
        <f>SUM(F73+F68)</f>
        <v>101.572</v>
      </c>
      <c r="G74" s="35">
        <f>SUM(G73+G68)</f>
        <v>445.02899999999966</v>
      </c>
      <c r="H74" s="2">
        <f>SUM(H73+H68)</f>
        <v>-22.541000000000011</v>
      </c>
      <c r="I74" s="35">
        <f>SUM(I73+I68)</f>
        <v>308.32400000000007</v>
      </c>
      <c r="J74" s="2">
        <f>SUM(J73+J68)</f>
        <v>43.94399999999996</v>
      </c>
      <c r="K74" s="2">
        <f>SUM(K73+K68)</f>
        <v>22.367999999999938</v>
      </c>
      <c r="L74" s="3" t="s">
        <v>53</v>
      </c>
    </row>
    <row r="75" spans="1:12" ht="15" customHeight="1" x14ac:dyDescent="0.35">
      <c r="A75" s="71" t="s">
        <v>82</v>
      </c>
      <c r="B75" s="71"/>
      <c r="C75" s="21"/>
      <c r="D75" s="21"/>
      <c r="E75" s="37">
        <v>9.7089999999999996</v>
      </c>
      <c r="F75" s="7">
        <v>-1.724</v>
      </c>
      <c r="G75" s="37">
        <v>5.7439999999999998</v>
      </c>
      <c r="H75" s="7">
        <v>-4.492</v>
      </c>
      <c r="I75" s="37">
        <v>10.441000000000001</v>
      </c>
      <c r="J75" s="7">
        <v>-1.5640000000000001</v>
      </c>
      <c r="K75" s="7">
        <v>-11</v>
      </c>
      <c r="L75" s="7">
        <v>0</v>
      </c>
    </row>
    <row r="76" spans="1:12" ht="15" customHeight="1" x14ac:dyDescent="0.35">
      <c r="A76" s="110" t="s">
        <v>83</v>
      </c>
      <c r="B76" s="76"/>
      <c r="C76" s="33"/>
      <c r="D76" s="33"/>
      <c r="E76" s="43">
        <f>SUM(E74:E75)</f>
        <v>-19.209970000000656</v>
      </c>
      <c r="F76" s="2">
        <f>SUM(F74:F75)</f>
        <v>99.847999999999999</v>
      </c>
      <c r="G76" s="35">
        <f>SUM(G74:G75)</f>
        <v>450.77299999999968</v>
      </c>
      <c r="H76" s="2">
        <f>SUM(H74:H75)</f>
        <v>-27.033000000000012</v>
      </c>
      <c r="I76" s="35">
        <f>SUM(I74:I75)</f>
        <v>318.76500000000004</v>
      </c>
      <c r="J76" s="2">
        <f>SUM(J74:J75)</f>
        <v>42.37999999999996</v>
      </c>
      <c r="K76" s="2">
        <f>SUM(K74:K75)</f>
        <v>11.367999999999938</v>
      </c>
      <c r="L76" s="3" t="s">
        <v>53</v>
      </c>
    </row>
    <row r="77" spans="1:12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2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2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2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2.25" customHeight="1" x14ac:dyDescent="0.35">
      <c r="A81" s="107"/>
      <c r="B81" s="108"/>
      <c r="C81" s="107"/>
      <c r="D81" s="107"/>
      <c r="E81" s="59"/>
      <c r="F81" s="59"/>
      <c r="G81" s="59"/>
      <c r="H81" s="59"/>
      <c r="I81" s="59"/>
      <c r="J81" s="59"/>
      <c r="K81" s="59"/>
      <c r="L81" s="59"/>
    </row>
    <row r="82" spans="1:12" ht="15" customHeight="1" x14ac:dyDescent="0.35">
      <c r="A82" s="92" t="s">
        <v>43</v>
      </c>
      <c r="B82" s="70"/>
      <c r="C82" s="61"/>
      <c r="D82" s="61"/>
      <c r="E82" s="39">
        <v>2.5613287494584571</v>
      </c>
      <c r="F82" s="13">
        <v>-0.49642811113364593</v>
      </c>
      <c r="G82" s="39">
        <v>4.0447196684293738</v>
      </c>
      <c r="H82" s="13">
        <v>1.004927784775046</v>
      </c>
      <c r="I82" s="39">
        <v>0.42616880611024993</v>
      </c>
      <c r="J82" s="13">
        <v>3.6122672629832833</v>
      </c>
      <c r="K82" s="13">
        <v>0.23952702035237361</v>
      </c>
      <c r="L82" s="13">
        <v>4.8927231679808347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2.5613287494584571</v>
      </c>
      <c r="F83" s="13">
        <v>4.678602334089943</v>
      </c>
      <c r="G83" s="39">
        <v>4.0447196684293738</v>
      </c>
      <c r="H83" s="13">
        <v>5.1958494443881476</v>
      </c>
      <c r="I83" s="39">
        <v>2.8796126030973284</v>
      </c>
      <c r="J83" s="13">
        <v>6.2121702270216153</v>
      </c>
      <c r="K83" s="13">
        <v>5.1963065913127116</v>
      </c>
      <c r="L83" s="13">
        <v>4.9243556541645548</v>
      </c>
    </row>
    <row r="84" spans="1:12" ht="15" customHeight="1" x14ac:dyDescent="0.35">
      <c r="A84" s="60" t="s">
        <v>44</v>
      </c>
      <c r="B84" s="70"/>
      <c r="C84" s="61"/>
      <c r="D84" s="61"/>
      <c r="E84" s="39">
        <v>-1.6769820740767141</v>
      </c>
      <c r="F84" s="13">
        <v>-3.8333692801776289</v>
      </c>
      <c r="G84" s="39">
        <v>4.0461676834478828E-2</v>
      </c>
      <c r="H84" s="13">
        <v>-4.0635290118785559</v>
      </c>
      <c r="I84" s="39">
        <v>-10.617352945775975</v>
      </c>
      <c r="J84" s="13">
        <v>-7.7216982620325822</v>
      </c>
      <c r="K84" s="13">
        <v>-5.1200961054091918</v>
      </c>
      <c r="L84" s="13">
        <v>0.53614691644942503</v>
      </c>
    </row>
    <row r="85" spans="1:12" ht="15" customHeight="1" x14ac:dyDescent="0.35">
      <c r="A85" s="60" t="s">
        <v>45</v>
      </c>
      <c r="B85" s="70"/>
      <c r="C85" s="68"/>
      <c r="D85" s="68"/>
      <c r="E85" s="39" t="s">
        <v>53</v>
      </c>
      <c r="F85" s="13" t="s">
        <v>53</v>
      </c>
      <c r="G85" s="39" t="s">
        <v>53</v>
      </c>
      <c r="H85" s="13" t="s">
        <v>53</v>
      </c>
      <c r="I85" s="39">
        <v>-24.049888626131402</v>
      </c>
      <c r="J85" s="13">
        <v>-10.424758742078536</v>
      </c>
      <c r="K85" s="13">
        <v>-7.2505150389161805</v>
      </c>
      <c r="L85" s="13" t="s">
        <v>53</v>
      </c>
    </row>
    <row r="86" spans="1:12" ht="15" customHeight="1" x14ac:dyDescent="0.35">
      <c r="A86" s="60" t="s">
        <v>46</v>
      </c>
      <c r="B86" s="70"/>
      <c r="C86" s="68"/>
      <c r="D86" s="68"/>
      <c r="E86" s="39" t="s">
        <v>53</v>
      </c>
      <c r="F86" s="13" t="s">
        <v>53</v>
      </c>
      <c r="G86" s="39" t="s">
        <v>53</v>
      </c>
      <c r="H86" s="13" t="s">
        <v>53</v>
      </c>
      <c r="I86" s="39">
        <v>-8.5347238972269022</v>
      </c>
      <c r="J86" s="13">
        <v>-1.7867840629648044</v>
      </c>
      <c r="K86" s="13">
        <v>7.2267049299289038E-2</v>
      </c>
      <c r="L86" s="13" t="s">
        <v>53</v>
      </c>
    </row>
    <row r="87" spans="1:12" ht="15" customHeight="1" x14ac:dyDescent="0.35">
      <c r="A87" s="60" t="s">
        <v>47</v>
      </c>
      <c r="B87" s="70"/>
      <c r="C87" s="61"/>
      <c r="D87" s="61"/>
      <c r="E87" s="36" t="s">
        <v>53</v>
      </c>
      <c r="F87" s="5" t="s">
        <v>53</v>
      </c>
      <c r="G87" s="36">
        <v>32.134650318546512</v>
      </c>
      <c r="H87" s="5">
        <v>31.202930326624923</v>
      </c>
      <c r="I87" s="36">
        <v>32.956800256645671</v>
      </c>
      <c r="J87" s="5">
        <v>33.683397060508767</v>
      </c>
      <c r="K87" s="5">
        <v>34.85905477656955</v>
      </c>
      <c r="L87" s="5" t="s">
        <v>53</v>
      </c>
    </row>
    <row r="88" spans="1:12" ht="15" customHeight="1" x14ac:dyDescent="0.35">
      <c r="A88" s="60" t="s">
        <v>48</v>
      </c>
      <c r="B88" s="70"/>
      <c r="C88" s="61"/>
      <c r="D88" s="61"/>
      <c r="E88" s="36" t="s">
        <v>53</v>
      </c>
      <c r="F88" s="5" t="s">
        <v>53</v>
      </c>
      <c r="G88" s="36">
        <v>2032.114</v>
      </c>
      <c r="H88" s="5">
        <v>4181.6790000000001</v>
      </c>
      <c r="I88" s="36">
        <v>2453.0100000000002</v>
      </c>
      <c r="J88" s="5">
        <v>4059.93</v>
      </c>
      <c r="K88" s="5">
        <v>4552.9279999999999</v>
      </c>
      <c r="L88" s="5">
        <v>3588.819</v>
      </c>
    </row>
    <row r="89" spans="1:12" ht="15" customHeight="1" x14ac:dyDescent="0.35">
      <c r="A89" s="60" t="s">
        <v>49</v>
      </c>
      <c r="B89" s="70"/>
      <c r="C89" s="17"/>
      <c r="D89" s="17"/>
      <c r="E89" s="39" t="s">
        <v>53</v>
      </c>
      <c r="F89" s="13" t="s">
        <v>53</v>
      </c>
      <c r="G89" s="39">
        <v>0.82989927027066479</v>
      </c>
      <c r="H89" s="13">
        <v>1.1803741666819532</v>
      </c>
      <c r="I89" s="39">
        <v>0.82979028560984236</v>
      </c>
      <c r="J89" s="13">
        <v>1.1217384957121559</v>
      </c>
      <c r="K89" s="13">
        <v>1.1344153328791797</v>
      </c>
      <c r="L89" s="13">
        <v>0.83260879788128506</v>
      </c>
    </row>
    <row r="90" spans="1:12" ht="15" customHeight="1" x14ac:dyDescent="0.35">
      <c r="A90" s="60" t="s">
        <v>132</v>
      </c>
      <c r="B90" s="70"/>
      <c r="C90" s="17"/>
      <c r="D90" s="17"/>
      <c r="E90" s="36">
        <v>40.676173199999454</v>
      </c>
      <c r="F90" s="5" t="s">
        <v>53</v>
      </c>
      <c r="G90" s="36">
        <v>578.27499999999964</v>
      </c>
      <c r="H90" s="13" t="s">
        <v>53</v>
      </c>
      <c r="I90" s="39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36" t="s">
        <v>53</v>
      </c>
      <c r="F91" s="5" t="s">
        <v>53</v>
      </c>
      <c r="G91" s="36" t="s">
        <v>53</v>
      </c>
      <c r="H91" s="5" t="s">
        <v>53</v>
      </c>
      <c r="I91" s="36">
        <v>4073</v>
      </c>
      <c r="J91" s="5">
        <v>4631</v>
      </c>
      <c r="K91" s="5">
        <v>5493</v>
      </c>
      <c r="L91" s="5">
        <v>5794</v>
      </c>
    </row>
    <row r="92" spans="1:12" ht="15" customHeight="1" x14ac:dyDescent="0.35">
      <c r="A92" s="64" t="s">
        <v>86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65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135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134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ht="39" customHeight="1" x14ac:dyDescent="0.25"/>
    <row r="97" spans="1:12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</row>
    <row r="98" spans="1:12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</row>
    <row r="99" spans="1:12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1:12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</row>
    <row r="101" spans="1:12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64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64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0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/>
      <c r="F6" s="27"/>
      <c r="G6" s="27"/>
      <c r="H6" s="27"/>
      <c r="I6" s="27"/>
      <c r="J6" s="27"/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5">
        <v>89.823999999999998</v>
      </c>
      <c r="F8" s="2">
        <v>86.669000000000011</v>
      </c>
      <c r="G8" s="35">
        <v>170.798</v>
      </c>
      <c r="H8" s="2">
        <v>164.58</v>
      </c>
      <c r="I8" s="2">
        <v>321.30200000000002</v>
      </c>
      <c r="J8" s="2">
        <v>317.14299999999997</v>
      </c>
      <c r="K8" s="2">
        <v>315.41199999999998</v>
      </c>
      <c r="L8" s="2">
        <v>296.55700000000002</v>
      </c>
    </row>
    <row r="9" spans="1:12" ht="15" customHeight="1" x14ac:dyDescent="0.35">
      <c r="A9" s="60" t="s">
        <v>3</v>
      </c>
      <c r="B9" s="17"/>
      <c r="C9" s="17"/>
      <c r="D9" s="17"/>
      <c r="E9" s="36">
        <v>-77.149000000000001</v>
      </c>
      <c r="F9" s="5">
        <v>-72.694000000000003</v>
      </c>
      <c r="G9" s="36">
        <v>-150.51200000000003</v>
      </c>
      <c r="H9" s="5">
        <v>-140.88</v>
      </c>
      <c r="I9" s="5">
        <v>-275.48500000000001</v>
      </c>
      <c r="J9" s="5">
        <v>-283.84899999999999</v>
      </c>
      <c r="K9" s="5">
        <v>-274.16699999999997</v>
      </c>
      <c r="L9" s="5">
        <v>-256.49200000000002</v>
      </c>
    </row>
    <row r="10" spans="1:12" ht="15" customHeight="1" x14ac:dyDescent="0.35">
      <c r="A10" s="60" t="s">
        <v>4</v>
      </c>
      <c r="B10" s="17"/>
      <c r="C10" s="17"/>
      <c r="D10" s="17"/>
      <c r="E10" s="36">
        <v>0.34399999999999997</v>
      </c>
      <c r="F10" s="5">
        <v>0.121</v>
      </c>
      <c r="G10" s="36">
        <v>0.44400000000000001</v>
      </c>
      <c r="H10" s="5">
        <v>-0.18400000000000002</v>
      </c>
      <c r="I10" s="5">
        <v>-0.17599999999999999</v>
      </c>
      <c r="J10" s="5">
        <v>0.752</v>
      </c>
      <c r="K10" s="5">
        <v>6.2869999999999999</v>
      </c>
      <c r="L10" s="5">
        <v>6.3709999999999996</v>
      </c>
    </row>
    <row r="11" spans="1:12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7</v>
      </c>
      <c r="B13" s="63"/>
      <c r="C13" s="63"/>
      <c r="D13" s="63"/>
      <c r="E13" s="35">
        <f>SUM(E8:E12)</f>
        <v>13.018999999999997</v>
      </c>
      <c r="F13" s="123">
        <f>SUM(F8:F12)</f>
        <v>14.096000000000009</v>
      </c>
      <c r="G13" s="35">
        <f>SUM(G8:G12)</f>
        <v>20.729999999999972</v>
      </c>
      <c r="H13" s="2">
        <f>SUM(H8:H12)</f>
        <v>23.516000000000016</v>
      </c>
      <c r="I13" s="2">
        <f>SUM(I8:I12)</f>
        <v>45.641000000000005</v>
      </c>
      <c r="J13" s="3">
        <f>SUM(J8:J12)</f>
        <v>34.045999999999985</v>
      </c>
      <c r="K13" s="3">
        <f>SUM(K8:K12)</f>
        <v>47.532000000000004</v>
      </c>
      <c r="L13" s="3">
        <f>SUM(L8:L12)</f>
        <v>46.436</v>
      </c>
    </row>
    <row r="14" spans="1:12" ht="15" customHeight="1" x14ac:dyDescent="0.35">
      <c r="A14" s="62" t="s">
        <v>60</v>
      </c>
      <c r="B14" s="21"/>
      <c r="C14" s="21"/>
      <c r="D14" s="21"/>
      <c r="E14" s="37">
        <v>-1.7729999999999997</v>
      </c>
      <c r="F14" s="124">
        <v>-1.423</v>
      </c>
      <c r="G14" s="37">
        <v>-3.4649999999999999</v>
      </c>
      <c r="H14" s="7">
        <v>-5.4079999999999995</v>
      </c>
      <c r="I14" s="7">
        <v>-8.4290000000000003</v>
      </c>
      <c r="J14" s="7">
        <v>-4.6909999999999998</v>
      </c>
      <c r="K14" s="7">
        <v>-3.327</v>
      </c>
      <c r="L14" s="7">
        <v>-2.4289999999999998</v>
      </c>
    </row>
    <row r="15" spans="1:12" ht="15" customHeight="1" x14ac:dyDescent="0.25">
      <c r="A15" s="63" t="s">
        <v>8</v>
      </c>
      <c r="B15" s="63"/>
      <c r="C15" s="63"/>
      <c r="D15" s="63"/>
      <c r="E15" s="35">
        <f>SUM(E13:E14)</f>
        <v>11.245999999999997</v>
      </c>
      <c r="F15" s="123">
        <f>SUM(F13:F14)</f>
        <v>12.673000000000009</v>
      </c>
      <c r="G15" s="35">
        <f>SUM(G13:G14)</f>
        <v>17.264999999999972</v>
      </c>
      <c r="H15" s="2">
        <f>SUM(H13:H14)</f>
        <v>18.108000000000018</v>
      </c>
      <c r="I15" s="2">
        <f>SUM(I13:I14)</f>
        <v>37.212000000000003</v>
      </c>
      <c r="J15" s="3">
        <f>SUM(J13:J14)</f>
        <v>29.354999999999986</v>
      </c>
      <c r="K15" s="3">
        <f>SUM(K13:K14)</f>
        <v>44.205000000000005</v>
      </c>
      <c r="L15" s="3">
        <f>SUM(L13:L14)</f>
        <v>44.006999999999998</v>
      </c>
    </row>
    <row r="16" spans="1:12" ht="15" customHeight="1" x14ac:dyDescent="0.35">
      <c r="A16" s="60" t="s">
        <v>9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11.245999999999997</v>
      </c>
      <c r="F18" s="123">
        <f>SUM(F15:F17)</f>
        <v>12.673000000000009</v>
      </c>
      <c r="G18" s="35">
        <f>SUM(G15:G17)</f>
        <v>17.264999999999972</v>
      </c>
      <c r="H18" s="2">
        <f>SUM(H15:H17)</f>
        <v>18.108000000000018</v>
      </c>
      <c r="I18" s="2">
        <f>SUM(I15:I17)</f>
        <v>37.212000000000003</v>
      </c>
      <c r="J18" s="3">
        <f>SUM(J15:J17)</f>
        <v>29.354999999999986</v>
      </c>
      <c r="K18" s="3">
        <f>SUM(K15:K17)</f>
        <v>44.205000000000005</v>
      </c>
      <c r="L18" s="3">
        <f>SUM(L15:L17)</f>
        <v>44.006999999999998</v>
      </c>
    </row>
    <row r="19" spans="1:12" ht="15" customHeight="1" x14ac:dyDescent="0.35">
      <c r="A19" s="60" t="s">
        <v>12</v>
      </c>
      <c r="B19" s="17"/>
      <c r="C19" s="17"/>
      <c r="D19" s="17"/>
      <c r="E19" s="36">
        <v>-4.0000000000000001E-3</v>
      </c>
      <c r="F19" s="5">
        <v>2.4140000000000001</v>
      </c>
      <c r="G19" s="36">
        <v>1.4890000000000001</v>
      </c>
      <c r="H19" s="5">
        <v>2.4359999999999999</v>
      </c>
      <c r="I19" s="5">
        <v>2.444</v>
      </c>
      <c r="J19" s="5">
        <v>2.8000000000000001E-2</v>
      </c>
      <c r="K19" s="5">
        <v>0.20800000000000002</v>
      </c>
      <c r="L19" s="5">
        <v>0.46899999999999997</v>
      </c>
    </row>
    <row r="20" spans="1:12" ht="15" customHeight="1" x14ac:dyDescent="0.35">
      <c r="A20" s="62" t="s">
        <v>13</v>
      </c>
      <c r="B20" s="21"/>
      <c r="C20" s="21"/>
      <c r="D20" s="21"/>
      <c r="E20" s="37">
        <v>-1.004</v>
      </c>
      <c r="F20" s="7">
        <v>-1.8690000000000002</v>
      </c>
      <c r="G20" s="37">
        <v>-1.9870000000000001</v>
      </c>
      <c r="H20" s="7">
        <v>-3.5019999999999998</v>
      </c>
      <c r="I20" s="7">
        <v>-8.2390000000000008</v>
      </c>
      <c r="J20" s="7">
        <v>-8.0239999999999991</v>
      </c>
      <c r="K20" s="7">
        <v>-10.965999999999999</v>
      </c>
      <c r="L20" s="7">
        <v>-15.292</v>
      </c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10.237999999999998</v>
      </c>
      <c r="F21" s="123">
        <f>SUM(F18:F20)</f>
        <v>13.218000000000009</v>
      </c>
      <c r="G21" s="35">
        <f>SUM(G18:G20)</f>
        <v>16.766999999999975</v>
      </c>
      <c r="H21" s="2">
        <f>SUM(H18:H20)</f>
        <v>17.042000000000019</v>
      </c>
      <c r="I21" s="2">
        <f>SUM(I18:I20)</f>
        <v>31.417000000000005</v>
      </c>
      <c r="J21" s="3">
        <f>SUM(J18:J20)</f>
        <v>21.358999999999988</v>
      </c>
      <c r="K21" s="3">
        <f>SUM(K18:K20)</f>
        <v>33.447000000000003</v>
      </c>
      <c r="L21" s="3">
        <f>SUM(L18:L20)</f>
        <v>29.183999999999997</v>
      </c>
    </row>
    <row r="22" spans="1:12" ht="15" customHeight="1" x14ac:dyDescent="0.35">
      <c r="A22" s="60" t="s">
        <v>15</v>
      </c>
      <c r="B22" s="17"/>
      <c r="C22" s="17"/>
      <c r="D22" s="17"/>
      <c r="E22" s="36">
        <v>-2.306</v>
      </c>
      <c r="F22" s="5">
        <v>-2.472</v>
      </c>
      <c r="G22" s="36">
        <v>-3.4769999999999999</v>
      </c>
      <c r="H22" s="5">
        <v>-4.0429999999999993</v>
      </c>
      <c r="I22" s="5">
        <v>-7.0350000000000001</v>
      </c>
      <c r="J22" s="5">
        <v>-7.3819999999999997</v>
      </c>
      <c r="K22" s="5">
        <v>-8.3879999999999999</v>
      </c>
      <c r="L22" s="5">
        <v>-6.73</v>
      </c>
    </row>
    <row r="23" spans="1:12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7.9319999999999977</v>
      </c>
      <c r="F24" s="123">
        <f>SUM(F21:F23)</f>
        <v>10.746000000000009</v>
      </c>
      <c r="G24" s="35">
        <f>SUM(G21:G23)</f>
        <v>13.289999999999974</v>
      </c>
      <c r="H24" s="2">
        <f>SUM(H21:H23)</f>
        <v>12.99900000000002</v>
      </c>
      <c r="I24" s="2">
        <f>SUM(I21:I23)</f>
        <v>24.382000000000005</v>
      </c>
      <c r="J24" s="3">
        <f>SUM(J21:J23)</f>
        <v>13.976999999999988</v>
      </c>
      <c r="K24" s="3">
        <f>SUM(K21:K23)</f>
        <v>25.059000000000005</v>
      </c>
      <c r="L24" s="3">
        <f>SUM(L21:L23)</f>
        <v>22.453999999999997</v>
      </c>
    </row>
    <row r="25" spans="1:12" ht="15" customHeight="1" x14ac:dyDescent="0.35">
      <c r="A25" s="60" t="s">
        <v>103</v>
      </c>
      <c r="B25" s="17"/>
      <c r="C25" s="17"/>
      <c r="D25" s="17"/>
      <c r="E25" s="36">
        <v>7.9319999999999933</v>
      </c>
      <c r="F25" s="5">
        <v>10.746000000000009</v>
      </c>
      <c r="G25" s="36">
        <v>13.289999999999992</v>
      </c>
      <c r="H25" s="5">
        <v>12.999000000000009</v>
      </c>
      <c r="I25" s="5">
        <v>24.381999999999998</v>
      </c>
      <c r="J25" s="5">
        <v>13.977000000000025</v>
      </c>
      <c r="K25" s="5">
        <v>25.058999999999994</v>
      </c>
      <c r="L25" s="5">
        <v>22.454000000000025</v>
      </c>
    </row>
    <row r="26" spans="1:12" ht="15" customHeight="1" x14ac:dyDescent="0.35">
      <c r="A26" s="60" t="s">
        <v>98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-0.35999999999999988</v>
      </c>
      <c r="F28" s="5">
        <v>-1.0840000000000003</v>
      </c>
      <c r="G28" s="36">
        <v>-1.0269999999999999</v>
      </c>
      <c r="H28" s="5">
        <v>-4.9420000000000002</v>
      </c>
      <c r="I28" s="5">
        <v>-10.449</v>
      </c>
      <c r="J28" s="5">
        <v>-8.2579999999999991</v>
      </c>
      <c r="K28" s="5">
        <v>-6.2249999999999996</v>
      </c>
      <c r="L28" s="5">
        <v>0</v>
      </c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11.605999999999996</v>
      </c>
      <c r="F29" s="101">
        <f>F15-F28</f>
        <v>13.757000000000009</v>
      </c>
      <c r="G29" s="100">
        <f>G15-G28</f>
        <v>18.291999999999973</v>
      </c>
      <c r="H29" s="101">
        <f>H15-H28</f>
        <v>23.050000000000018</v>
      </c>
      <c r="I29" s="101">
        <f>I15-I28</f>
        <v>47.661000000000001</v>
      </c>
      <c r="J29" s="101">
        <f>J15-J28</f>
        <v>37.612999999999985</v>
      </c>
      <c r="K29" s="101">
        <f>K15-K28</f>
        <v>50.430000000000007</v>
      </c>
      <c r="L29" s="101">
        <f>L15-L28</f>
        <v>44.006999999999998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6">
        <v>510.69299999999998</v>
      </c>
      <c r="H35" s="5">
        <v>510.69299999999998</v>
      </c>
      <c r="I35" s="5">
        <v>510.69299999999998</v>
      </c>
      <c r="J35" s="5">
        <v>510.69299999999998</v>
      </c>
      <c r="K35" s="5">
        <v>510.69299999999998</v>
      </c>
      <c r="L35" s="5">
        <v>510.69299999999998</v>
      </c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6">
        <v>34.125</v>
      </c>
      <c r="H36" s="5">
        <v>13.883000000000001</v>
      </c>
      <c r="I36" s="5">
        <v>20.765000000000001</v>
      </c>
      <c r="J36" s="5">
        <v>15.205</v>
      </c>
      <c r="K36" s="5">
        <v>9.673</v>
      </c>
      <c r="L36" s="5">
        <v>4.234</v>
      </c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6">
        <v>8.0659999999999989</v>
      </c>
      <c r="H37" s="5">
        <v>6.0110000000000001</v>
      </c>
      <c r="I37" s="5">
        <v>7.0550000000000006</v>
      </c>
      <c r="J37" s="5">
        <v>5.3069999999999995</v>
      </c>
      <c r="K37" s="5">
        <v>6.4779999999999998</v>
      </c>
      <c r="L37" s="5">
        <v>6.774</v>
      </c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37">
        <v>5.9219999999999997</v>
      </c>
      <c r="H39" s="7">
        <v>5.9119999999999999</v>
      </c>
      <c r="I39" s="7">
        <v>6.181</v>
      </c>
      <c r="J39" s="7">
        <v>5.6040000000000001</v>
      </c>
      <c r="K39" s="7">
        <v>6.1669999999999998</v>
      </c>
      <c r="L39" s="7">
        <v>5.0350000000000001</v>
      </c>
    </row>
    <row r="40" spans="1:12" ht="15" customHeight="1" x14ac:dyDescent="0.35">
      <c r="A40" s="57" t="s">
        <v>21</v>
      </c>
      <c r="B40" s="63"/>
      <c r="C40" s="63"/>
      <c r="D40" s="63"/>
      <c r="E40" s="41"/>
      <c r="F40" s="123"/>
      <c r="G40" s="41">
        <f>SUM(G35:G39)</f>
        <v>558.80600000000004</v>
      </c>
      <c r="H40" s="123">
        <f>SUM(H35:H39)</f>
        <v>536.49900000000002</v>
      </c>
      <c r="I40" s="121">
        <f>SUM(I35:I39)</f>
        <v>544.69399999999996</v>
      </c>
      <c r="J40" s="3">
        <f>SUM(J35:J39)</f>
        <v>536.80900000000008</v>
      </c>
      <c r="K40" s="3">
        <f>SUM(K35:K39)</f>
        <v>533.01099999999997</v>
      </c>
      <c r="L40" s="3">
        <f>SUM(L35:L39)</f>
        <v>526.73599999999999</v>
      </c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6">
        <v>6.8279999999999994</v>
      </c>
      <c r="H41" s="5">
        <v>6.9480000000000004</v>
      </c>
      <c r="I41" s="5">
        <v>5.7240000000000002</v>
      </c>
      <c r="J41" s="5">
        <v>6.4719999999999995</v>
      </c>
      <c r="K41" s="5">
        <v>4.8839999999999995</v>
      </c>
      <c r="L41" s="5">
        <v>4.8099999999999996</v>
      </c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6">
        <v>80.72</v>
      </c>
      <c r="H43" s="5">
        <v>55.66899999999999</v>
      </c>
      <c r="I43" s="5">
        <v>57.615000000000002</v>
      </c>
      <c r="J43" s="5">
        <v>79.868000000000009</v>
      </c>
      <c r="K43" s="5">
        <v>67.322999999999993</v>
      </c>
      <c r="L43" s="5">
        <v>78.552999999999997</v>
      </c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6">
        <v>4.2309999999999999</v>
      </c>
      <c r="H44" s="5">
        <v>4.1449999999999996</v>
      </c>
      <c r="I44" s="5">
        <v>11.595000000000001</v>
      </c>
      <c r="J44" s="5">
        <v>5.1310000000000002</v>
      </c>
      <c r="K44" s="5">
        <v>8.8030000000000008</v>
      </c>
      <c r="L44" s="5">
        <v>5.3719999999999999</v>
      </c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ht="15" customHeight="1" x14ac:dyDescent="0.35">
      <c r="A46" s="69" t="s">
        <v>27</v>
      </c>
      <c r="B46" s="32"/>
      <c r="C46" s="32"/>
      <c r="D46" s="32"/>
      <c r="E46" s="42"/>
      <c r="F46" s="128"/>
      <c r="G46" s="42">
        <f>SUM(G41:G45)</f>
        <v>91.778999999999996</v>
      </c>
      <c r="H46" s="8">
        <f>SUM(H41:H45)</f>
        <v>66.761999999999986</v>
      </c>
      <c r="I46" s="122">
        <f>SUM(I41:I45)</f>
        <v>74.933999999999997</v>
      </c>
      <c r="J46" s="9">
        <f>SUM(J41:J45)</f>
        <v>91.471000000000004</v>
      </c>
      <c r="K46" s="9">
        <f>SUM(K41:K45)</f>
        <v>81.009999999999991</v>
      </c>
      <c r="L46" s="9">
        <f>SUM(L41:L45)</f>
        <v>88.734999999999999</v>
      </c>
    </row>
    <row r="47" spans="1:12" ht="15" customHeight="1" x14ac:dyDescent="0.35">
      <c r="A47" s="57" t="s">
        <v>89</v>
      </c>
      <c r="B47" s="33"/>
      <c r="C47" s="33"/>
      <c r="D47" s="33"/>
      <c r="E47" s="41"/>
      <c r="F47" s="123"/>
      <c r="G47" s="41">
        <f>G40+G46</f>
        <v>650.58500000000004</v>
      </c>
      <c r="H47" s="123">
        <f>H40+H46</f>
        <v>603.26099999999997</v>
      </c>
      <c r="I47" s="121">
        <f>I40+I46</f>
        <v>619.62799999999993</v>
      </c>
      <c r="J47" s="3">
        <f>J40+J46</f>
        <v>628.28000000000009</v>
      </c>
      <c r="K47" s="3">
        <f>K40+K46</f>
        <v>614.02099999999996</v>
      </c>
      <c r="L47" s="3">
        <f>L40+L46</f>
        <v>615.471</v>
      </c>
    </row>
    <row r="48" spans="1:12" ht="15" customHeight="1" x14ac:dyDescent="0.35">
      <c r="A48" s="60" t="s">
        <v>104</v>
      </c>
      <c r="B48" s="17"/>
      <c r="C48" s="17"/>
      <c r="D48" s="17"/>
      <c r="E48" s="36"/>
      <c r="F48" s="5"/>
      <c r="G48" s="36">
        <v>367.673</v>
      </c>
      <c r="H48" s="5">
        <v>327.97500000000002</v>
      </c>
      <c r="I48" s="5">
        <v>356.19700000000006</v>
      </c>
      <c r="J48" s="5">
        <v>316.24700000000007</v>
      </c>
      <c r="K48" s="5">
        <v>302.50899999999996</v>
      </c>
      <c r="L48" s="5">
        <v>276.13800000000003</v>
      </c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6">
        <v>8.718</v>
      </c>
      <c r="H51" s="5">
        <v>7.3819999999999997</v>
      </c>
      <c r="I51" s="5">
        <v>9.11</v>
      </c>
      <c r="J51" s="5">
        <v>8.2289999999999992</v>
      </c>
      <c r="K51" s="5">
        <v>7.3879999999999999</v>
      </c>
      <c r="L51" s="5">
        <v>3.585</v>
      </c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6">
        <v>152.185</v>
      </c>
      <c r="H52" s="5">
        <v>157.25800000000001</v>
      </c>
      <c r="I52" s="5">
        <v>154.67100000000002</v>
      </c>
      <c r="J52" s="5">
        <v>164.25900000000001</v>
      </c>
      <c r="K52" s="5">
        <v>185.04300000000001</v>
      </c>
      <c r="L52" s="5">
        <v>208.79000000000002</v>
      </c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6">
        <v>122.009</v>
      </c>
      <c r="H53" s="5">
        <v>110.646</v>
      </c>
      <c r="I53" s="5">
        <v>99.65</v>
      </c>
      <c r="J53" s="5">
        <v>139.54500000000002</v>
      </c>
      <c r="K53" s="5">
        <v>119.081</v>
      </c>
      <c r="L53" s="5">
        <v>126.958</v>
      </c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41">
        <f>SUM(G48:G54)</f>
        <v>650.58500000000004</v>
      </c>
      <c r="H55" s="1">
        <f>SUM(H48:H54)</f>
        <v>603.26099999999997</v>
      </c>
      <c r="I55" s="121">
        <f>SUM(I48:I54)</f>
        <v>619.62800000000004</v>
      </c>
      <c r="J55" s="3">
        <f>SUM(J48:J54)</f>
        <v>628.28000000000009</v>
      </c>
      <c r="K55" s="3">
        <f>SUM(K48:K54)</f>
        <v>614.02099999999996</v>
      </c>
      <c r="L55" s="3">
        <f>SUM(L48:L54)</f>
        <v>615.471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52</v>
      </c>
      <c r="F59" s="30"/>
      <c r="G59" s="30" t="s">
        <v>52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6">
        <v>10.113999999999999</v>
      </c>
      <c r="F61" s="5">
        <v>11.593999999999999</v>
      </c>
      <c r="G61" s="36">
        <v>14.93100000000001</v>
      </c>
      <c r="H61" s="5">
        <v>23.158999999999999</v>
      </c>
      <c r="I61" s="5">
        <v>36.054000000000002</v>
      </c>
      <c r="J61" s="5">
        <v>15.868</v>
      </c>
      <c r="K61" s="5">
        <v>29.297000000000001</v>
      </c>
      <c r="L61" s="5">
        <v>25.266999999999999</v>
      </c>
    </row>
    <row r="62" spans="1:12" ht="15" customHeight="1" x14ac:dyDescent="0.35">
      <c r="A62" s="71" t="s">
        <v>33</v>
      </c>
      <c r="B62" s="71"/>
      <c r="C62" s="72"/>
      <c r="D62" s="72"/>
      <c r="E62" s="37">
        <v>5.8009999999999984</v>
      </c>
      <c r="F62" s="7">
        <v>0.61399999999999999</v>
      </c>
      <c r="G62" s="37">
        <v>2.528999999999999</v>
      </c>
      <c r="H62" s="7">
        <v>-1.65</v>
      </c>
      <c r="I62" s="7">
        <v>-5.4930000000000003</v>
      </c>
      <c r="J62" s="7">
        <v>10.699</v>
      </c>
      <c r="K62" s="7">
        <v>10.039</v>
      </c>
      <c r="L62" s="7">
        <v>-3.0379999999999998</v>
      </c>
    </row>
    <row r="63" spans="1:12" ht="15" customHeight="1" x14ac:dyDescent="0.35">
      <c r="A63" s="110" t="s">
        <v>34</v>
      </c>
      <c r="B63" s="73"/>
      <c r="C63" s="74"/>
      <c r="D63" s="74"/>
      <c r="E63" s="43">
        <f>SUM(E61:E62)</f>
        <v>15.914999999999997</v>
      </c>
      <c r="F63" s="2">
        <f>SUM(F61:F62)</f>
        <v>12.208</v>
      </c>
      <c r="G63" s="35">
        <f>SUM(G61:G62)</f>
        <v>17.460000000000008</v>
      </c>
      <c r="H63" s="2">
        <f>SUM(H61:H62)</f>
        <v>21.509</v>
      </c>
      <c r="I63" s="2">
        <f>SUM(I61:I62)</f>
        <v>30.561</v>
      </c>
      <c r="J63" s="3">
        <f>SUM(J61:J62)</f>
        <v>26.567</v>
      </c>
      <c r="K63" s="3">
        <f>SUM(K61:K62)</f>
        <v>39.335999999999999</v>
      </c>
      <c r="L63" s="3">
        <f>SUM(L61:L62)</f>
        <v>22.228999999999999</v>
      </c>
    </row>
    <row r="64" spans="1:12" ht="15" customHeight="1" x14ac:dyDescent="0.35">
      <c r="A64" s="70" t="s">
        <v>95</v>
      </c>
      <c r="B64" s="70"/>
      <c r="C64" s="17"/>
      <c r="D64" s="17"/>
      <c r="E64" s="36">
        <v>-8.282</v>
      </c>
      <c r="F64" s="5">
        <v>-3.3740000000000001</v>
      </c>
      <c r="G64" s="36">
        <v>-15.898999999999999</v>
      </c>
      <c r="H64" s="5">
        <v>-4.5540000000000003</v>
      </c>
      <c r="I64" s="5">
        <v>-14.035</v>
      </c>
      <c r="J64" s="5">
        <v>-9.2149999999999999</v>
      </c>
      <c r="K64" s="5">
        <v>-7.298</v>
      </c>
      <c r="L64" s="5">
        <v>-7.242</v>
      </c>
    </row>
    <row r="65" spans="1:13" ht="15" customHeight="1" x14ac:dyDescent="0.35">
      <c r="A65" s="71" t="s">
        <v>96</v>
      </c>
      <c r="B65" s="71"/>
      <c r="C65" s="21"/>
      <c r="D65" s="21"/>
      <c r="E65" s="37">
        <v>8.9999999999999993E-3</v>
      </c>
      <c r="F65" s="7">
        <v>2.1000000000000001E-2</v>
      </c>
      <c r="G65" s="37">
        <v>8.9999999999999993E-3</v>
      </c>
      <c r="H65" s="7">
        <v>7.9000000000000001E-2</v>
      </c>
      <c r="I65" s="7">
        <v>9.1999999999999998E-2</v>
      </c>
      <c r="J65" s="7">
        <v>0.90700000000000003</v>
      </c>
      <c r="K65" s="7">
        <v>0.20699999999999999</v>
      </c>
      <c r="L65" s="7">
        <v>3.3378999999999999</v>
      </c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7.6419999999999977</v>
      </c>
      <c r="F66" s="2">
        <f>SUM(F63:F65)</f>
        <v>8.8550000000000004</v>
      </c>
      <c r="G66" s="35">
        <f>SUM(G63:G65)</f>
        <v>1.5700000000000087</v>
      </c>
      <c r="H66" s="2">
        <f>SUM(H63:H65)</f>
        <v>17.033999999999999</v>
      </c>
      <c r="I66" s="2">
        <f>SUM(I63:I65)</f>
        <v>16.617999999999999</v>
      </c>
      <c r="J66" s="3">
        <f>SUM(J63:J65)</f>
        <v>18.259</v>
      </c>
      <c r="K66" s="3">
        <f>SUM(K63:K65)</f>
        <v>32.244999999999997</v>
      </c>
      <c r="L66" s="3">
        <f>SUM(L63:L65)</f>
        <v>18.3249</v>
      </c>
    </row>
    <row r="67" spans="1:13" ht="15" customHeight="1" x14ac:dyDescent="0.35">
      <c r="A67" s="71" t="s">
        <v>35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</row>
    <row r="68" spans="1:13" ht="15" customHeight="1" x14ac:dyDescent="0.35">
      <c r="A68" s="110" t="s">
        <v>36</v>
      </c>
      <c r="B68" s="73"/>
      <c r="C68" s="33"/>
      <c r="D68" s="33"/>
      <c r="E68" s="43">
        <f>SUM(E66:E67)</f>
        <v>7.6419999999999977</v>
      </c>
      <c r="F68" s="2">
        <f>SUM(F66:F67)</f>
        <v>8.8550000000000004</v>
      </c>
      <c r="G68" s="35">
        <f>SUM(G66:G67)</f>
        <v>1.5700000000000087</v>
      </c>
      <c r="H68" s="2">
        <f>SUM(H66:H67)</f>
        <v>17.033999999999999</v>
      </c>
      <c r="I68" s="2">
        <f>SUM(I66:I67)</f>
        <v>16.617999999999999</v>
      </c>
      <c r="J68" s="3">
        <f>SUM(J66:J67)</f>
        <v>18.259</v>
      </c>
      <c r="K68" s="3">
        <f>SUM(K66:K67)</f>
        <v>32.244999999999997</v>
      </c>
      <c r="L68" s="3">
        <f>SUM(L66:L67)</f>
        <v>18.3249</v>
      </c>
    </row>
    <row r="69" spans="1:13" ht="15" customHeight="1" x14ac:dyDescent="0.35">
      <c r="A69" s="70" t="s">
        <v>37</v>
      </c>
      <c r="B69" s="70"/>
      <c r="C69" s="17"/>
      <c r="D69" s="17"/>
      <c r="E69" s="36">
        <v>-9.9139999999999997</v>
      </c>
      <c r="F69" s="5">
        <v>-5.444</v>
      </c>
      <c r="G69" s="36">
        <v>-8.979000000000001</v>
      </c>
      <c r="H69" s="5">
        <v>-7.8550000000000004</v>
      </c>
      <c r="I69" s="5">
        <v>-13.241</v>
      </c>
      <c r="J69" s="5">
        <v>-21.356999999999999</v>
      </c>
      <c r="K69" s="5">
        <v>-25.227</v>
      </c>
      <c r="L69" s="5">
        <v>-27.291</v>
      </c>
    </row>
    <row r="70" spans="1:13" ht="15" customHeight="1" x14ac:dyDescent="0.35">
      <c r="A70" s="70" t="s">
        <v>38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-1E-3</v>
      </c>
      <c r="J70" s="5">
        <v>0</v>
      </c>
      <c r="K70" s="5">
        <v>0</v>
      </c>
      <c r="L70" s="5">
        <v>0</v>
      </c>
    </row>
    <row r="71" spans="1:13" ht="15" customHeight="1" x14ac:dyDescent="0.35">
      <c r="A71" s="70" t="s">
        <v>39</v>
      </c>
      <c r="B71" s="70"/>
      <c r="C71" s="17"/>
      <c r="D71" s="17"/>
      <c r="E71" s="36">
        <v>0</v>
      </c>
      <c r="F71" s="5"/>
      <c r="G71" s="36">
        <v>-1.502</v>
      </c>
      <c r="H71" s="5">
        <v>-1.395</v>
      </c>
      <c r="I71" s="5">
        <v>-1.395</v>
      </c>
      <c r="J71" s="5">
        <v>-1.3819999999999999</v>
      </c>
      <c r="K71" s="5">
        <v>0</v>
      </c>
      <c r="L71" s="5">
        <v>0</v>
      </c>
    </row>
    <row r="72" spans="1:13" ht="15" customHeight="1" x14ac:dyDescent="0.35">
      <c r="A72" s="71" t="s">
        <v>40</v>
      </c>
      <c r="B72" s="71"/>
      <c r="C72" s="21"/>
      <c r="D72" s="21"/>
      <c r="E72" s="37">
        <v>2.3640000000000003</v>
      </c>
      <c r="F72" s="7">
        <v>-3.0369999999999999</v>
      </c>
      <c r="G72" s="37">
        <v>1.6010000000000002</v>
      </c>
      <c r="H72" s="7">
        <v>-8.6359999999999992</v>
      </c>
      <c r="I72" s="7">
        <v>4.6130000000000004</v>
      </c>
      <c r="J72" s="7">
        <v>0.47699999999999998</v>
      </c>
      <c r="K72" s="7">
        <v>-3.589</v>
      </c>
      <c r="L72" s="7">
        <v>0.70899999999999996</v>
      </c>
    </row>
    <row r="73" spans="1:13" ht="15" customHeight="1" x14ac:dyDescent="0.35">
      <c r="A73" s="144" t="s">
        <v>41</v>
      </c>
      <c r="B73" s="146"/>
      <c r="C73" s="79"/>
      <c r="D73" s="79"/>
      <c r="E73" s="44">
        <f>SUM(E69:E72)</f>
        <v>-7.5499999999999989</v>
      </c>
      <c r="F73" s="8">
        <f>SUM(F69:F72)</f>
        <v>-8.4809999999999999</v>
      </c>
      <c r="G73" s="44">
        <f>SUM(G69:G72)</f>
        <v>-8.8800000000000008</v>
      </c>
      <c r="H73" s="8">
        <f>SUM(H69:H72)</f>
        <v>-17.885999999999999</v>
      </c>
      <c r="I73" s="91">
        <f>SUM(I69:I72)</f>
        <v>-10.023999999999997</v>
      </c>
      <c r="J73" s="104">
        <f>SUM(J69:J72)</f>
        <v>-22.262</v>
      </c>
      <c r="K73" s="104">
        <f>SUM(K69:K72)</f>
        <v>-28.815999999999999</v>
      </c>
      <c r="L73" s="104">
        <f>SUM(L69:L72)</f>
        <v>-26.582000000000001</v>
      </c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9.1999999999998749E-2</v>
      </c>
      <c r="F74" s="2">
        <f>SUM(F73+F68)</f>
        <v>0.37400000000000055</v>
      </c>
      <c r="G74" s="35">
        <f>SUM(G73+G68)</f>
        <v>-7.3099999999999916</v>
      </c>
      <c r="H74" s="2">
        <f>SUM(H73+H68)</f>
        <v>-0.85200000000000031</v>
      </c>
      <c r="I74" s="2">
        <f>SUM(I73+I68)</f>
        <v>6.5940000000000012</v>
      </c>
      <c r="J74" s="3">
        <f>SUM(J73+J68)</f>
        <v>-4.0030000000000001</v>
      </c>
      <c r="K74" s="3">
        <f>SUM(K73+K68)</f>
        <v>3.4289999999999985</v>
      </c>
      <c r="L74" s="3">
        <f>SUM(L73+L68)</f>
        <v>-8.2571000000000012</v>
      </c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6"/>
    </row>
    <row r="76" spans="1:13" ht="15" customHeight="1" x14ac:dyDescent="0.35">
      <c r="A76" s="110" t="s">
        <v>83</v>
      </c>
      <c r="B76" s="76"/>
      <c r="C76" s="33"/>
      <c r="D76" s="33"/>
      <c r="E76" s="43">
        <f>SUM(E74:E75)</f>
        <v>9.1999999999998749E-2</v>
      </c>
      <c r="F76" s="2">
        <f>SUM(F74:F75)</f>
        <v>0.37400000000000055</v>
      </c>
      <c r="G76" s="35">
        <f>SUM(G74:G75)</f>
        <v>-7.3099999999999916</v>
      </c>
      <c r="H76" s="2">
        <f>SUM(H74:H75)</f>
        <v>-0.85200000000000031</v>
      </c>
      <c r="I76" s="2">
        <f>SUM(I74:I75)</f>
        <v>6.5940000000000012</v>
      </c>
      <c r="J76" s="3">
        <f>SUM(J74:J75)</f>
        <v>-4.0030000000000001</v>
      </c>
      <c r="K76" s="3">
        <f>SUM(K74:K75)</f>
        <v>3.4289999999999985</v>
      </c>
      <c r="L76" s="3">
        <f>SUM(L74:L75)</f>
        <v>-8.2571000000000012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12.520039187744928</v>
      </c>
      <c r="F82" s="13">
        <v>14.622298630421504</v>
      </c>
      <c r="G82" s="39">
        <v>10.108432183046627</v>
      </c>
      <c r="H82" s="13">
        <v>11.002551950419251</v>
      </c>
      <c r="I82" s="13">
        <v>11.581627254109868</v>
      </c>
      <c r="J82" s="13">
        <v>9.2560769116770594</v>
      </c>
      <c r="K82" s="13">
        <v>14.015002599774245</v>
      </c>
      <c r="L82" s="13">
        <v>14.839305765839297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12.920822942643392</v>
      </c>
      <c r="F83" s="13">
        <v>15.873034187541107</v>
      </c>
      <c r="G83" s="39">
        <v>10.709727280178921</v>
      </c>
      <c r="H83" s="13">
        <v>14.005346943735573</v>
      </c>
      <c r="I83" s="13">
        <v>14.833707851180542</v>
      </c>
      <c r="J83" s="13">
        <v>11.859949612635306</v>
      </c>
      <c r="K83" s="13">
        <v>15.988611720543281</v>
      </c>
      <c r="L83" s="13">
        <v>14.839305765839297</v>
      </c>
    </row>
    <row r="84" spans="1:12" ht="15" customHeight="1" x14ac:dyDescent="0.35">
      <c r="A84" s="60" t="s">
        <v>44</v>
      </c>
      <c r="B84" s="70"/>
      <c r="C84" s="61"/>
      <c r="D84" s="61"/>
      <c r="E84" s="39">
        <v>11.397844674029205</v>
      </c>
      <c r="F84" s="13">
        <v>15.251127854250079</v>
      </c>
      <c r="G84" s="39">
        <v>9.816859682197661</v>
      </c>
      <c r="H84" s="13">
        <v>10.354842629724143</v>
      </c>
      <c r="I84" s="13">
        <v>9.7780281479729716</v>
      </c>
      <c r="J84" s="13">
        <v>6.7348167861185564</v>
      </c>
      <c r="K84" s="13">
        <v>10.604225584315106</v>
      </c>
      <c r="L84" s="13">
        <v>9.8409412018600211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>
        <v>7.356162317091604</v>
      </c>
      <c r="J85" s="13">
        <v>4.5177743730969819</v>
      </c>
      <c r="K85" s="13">
        <v>8.6612390628483276</v>
      </c>
      <c r="L85" s="13">
        <v>8.461552955363377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>
        <v>8.0990446002965708</v>
      </c>
      <c r="J86" s="13">
        <v>6.0705040400471821</v>
      </c>
      <c r="K86" s="13">
        <v>9.1339667653833434</v>
      </c>
      <c r="L86" s="13">
        <v>9.1399495695740622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56.514214130359605</v>
      </c>
      <c r="H87" s="5">
        <v>54.367015271996699</v>
      </c>
      <c r="I87" s="5">
        <v>57.48562040450075</v>
      </c>
      <c r="J87" s="5">
        <v>50.335360030559627</v>
      </c>
      <c r="K87" s="5">
        <v>49.266881751601339</v>
      </c>
      <c r="L87" s="5">
        <v>44.866126917433952</v>
      </c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36">
        <v>147.95400000000001</v>
      </c>
      <c r="H88" s="5">
        <v>153.11300000000003</v>
      </c>
      <c r="I88" s="5">
        <v>143.07600000000002</v>
      </c>
      <c r="J88" s="5">
        <v>159.12800000000001</v>
      </c>
      <c r="K88" s="5">
        <v>176.24</v>
      </c>
      <c r="L88" s="5">
        <v>203.41800000000003</v>
      </c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0.41391399422856723</v>
      </c>
      <c r="H89" s="13">
        <v>0.47948166781004647</v>
      </c>
      <c r="I89" s="13">
        <v>0.4342288115846008</v>
      </c>
      <c r="J89" s="13">
        <v>0.51940097455469936</v>
      </c>
      <c r="K89" s="13">
        <v>0.61169419752800747</v>
      </c>
      <c r="L89" s="13">
        <v>0.75610745351961695</v>
      </c>
    </row>
    <row r="90" spans="1:12" ht="15" customHeight="1" x14ac:dyDescent="0.35">
      <c r="A90" s="60" t="s">
        <v>132</v>
      </c>
      <c r="B90" s="70"/>
      <c r="C90" s="17"/>
      <c r="D90" s="17"/>
      <c r="E90" s="36">
        <v>10.163999999999987</v>
      </c>
      <c r="F90" s="5" t="s">
        <v>53</v>
      </c>
      <c r="G90" s="36">
        <v>6.6500000000000057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10" t="s">
        <v>53</v>
      </c>
      <c r="I91" s="10">
        <v>162</v>
      </c>
      <c r="J91" s="5">
        <v>168</v>
      </c>
      <c r="K91" s="5">
        <v>176</v>
      </c>
      <c r="L91" s="5">
        <v>186</v>
      </c>
    </row>
    <row r="92" spans="1:12" ht="15" customHeight="1" x14ac:dyDescent="0.35">
      <c r="A92" s="64" t="s">
        <v>137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134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x14ac:dyDescent="0.25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</row>
    <row r="96" spans="1:12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</row>
    <row r="101" spans="1:12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80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81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57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/>
      <c r="F6" s="27"/>
      <c r="G6" s="27"/>
      <c r="H6" s="27"/>
      <c r="I6" s="27"/>
      <c r="J6" s="27"/>
      <c r="K6" s="27" t="s">
        <v>52</v>
      </c>
      <c r="L6" s="27" t="s">
        <v>52</v>
      </c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8">
        <v>10.504926399999997</v>
      </c>
      <c r="F8" s="12">
        <v>9.5190701000000004</v>
      </c>
      <c r="G8" s="38">
        <v>20.308629699999997</v>
      </c>
      <c r="H8" s="12">
        <v>18.835951099999999</v>
      </c>
      <c r="I8" s="12">
        <v>38.560576399999995</v>
      </c>
      <c r="J8" s="12">
        <v>31.747800000000002</v>
      </c>
      <c r="K8" s="12">
        <v>26.751000000000001</v>
      </c>
      <c r="L8" s="12">
        <v>19.719000000000001</v>
      </c>
    </row>
    <row r="9" spans="1:12" ht="15" customHeight="1" x14ac:dyDescent="0.35">
      <c r="A9" s="60" t="s">
        <v>3</v>
      </c>
      <c r="B9" s="17"/>
      <c r="C9" s="17"/>
      <c r="D9" s="17"/>
      <c r="E9" s="39">
        <v>-7.7810126000000013</v>
      </c>
      <c r="F9" s="13">
        <v>-6.3643147999999998</v>
      </c>
      <c r="G9" s="39">
        <v>-15.723372700000002</v>
      </c>
      <c r="H9" s="13">
        <v>-12.620748899999999</v>
      </c>
      <c r="I9" s="13">
        <v>-27.310488199999998</v>
      </c>
      <c r="J9" s="13">
        <v>-21.593077699999998</v>
      </c>
      <c r="K9" s="13">
        <v>-20.081</v>
      </c>
      <c r="L9" s="13">
        <v>-14.322000000000001</v>
      </c>
    </row>
    <row r="10" spans="1:12" ht="15" customHeight="1" x14ac:dyDescent="0.35">
      <c r="A10" s="60" t="s">
        <v>4</v>
      </c>
      <c r="B10" s="17"/>
      <c r="C10" s="17"/>
      <c r="D10" s="17"/>
      <c r="E10" s="39">
        <v>-2.6089899999999999E-2</v>
      </c>
      <c r="F10" s="13">
        <v>9.9458000000000019E-2</v>
      </c>
      <c r="G10" s="39">
        <v>1.5334999999999999E-3</v>
      </c>
      <c r="H10" s="13">
        <v>3.5631100000000006E-2</v>
      </c>
      <c r="I10" s="13">
        <v>1.2286699999999999E-2</v>
      </c>
      <c r="J10" s="13">
        <v>0.12866330000000001</v>
      </c>
      <c r="K10" s="13">
        <v>0.193</v>
      </c>
      <c r="L10" s="13">
        <v>-7.3000000000000009E-2</v>
      </c>
    </row>
    <row r="11" spans="1:12" ht="15" customHeight="1" x14ac:dyDescent="0.35">
      <c r="A11" s="60" t="s">
        <v>5</v>
      </c>
      <c r="B11" s="17"/>
      <c r="C11" s="17"/>
      <c r="D11" s="17"/>
      <c r="E11" s="39">
        <v>0</v>
      </c>
      <c r="F11" s="13">
        <v>0</v>
      </c>
      <c r="G11" s="39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2" ht="15" customHeight="1" x14ac:dyDescent="0.35">
      <c r="A12" s="62" t="s">
        <v>6</v>
      </c>
      <c r="B12" s="21"/>
      <c r="C12" s="21"/>
      <c r="D12" s="21"/>
      <c r="E12" s="40">
        <v>0</v>
      </c>
      <c r="F12" s="14">
        <v>0</v>
      </c>
      <c r="G12" s="40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pans="1:12" ht="15" customHeight="1" x14ac:dyDescent="0.25">
      <c r="A13" s="63" t="s">
        <v>7</v>
      </c>
      <c r="B13" s="63"/>
      <c r="C13" s="63"/>
      <c r="D13" s="63"/>
      <c r="E13" s="38">
        <f>SUM(E8:E12)</f>
        <v>2.6978238999999955</v>
      </c>
      <c r="F13" s="127">
        <f>SUM(F8:F12)</f>
        <v>3.2542133000000004</v>
      </c>
      <c r="G13" s="38">
        <f>SUM(G8:G12)</f>
        <v>4.5867904999999949</v>
      </c>
      <c r="H13" s="12">
        <f>SUM(H8:H12)</f>
        <v>6.2508333</v>
      </c>
      <c r="I13" s="12">
        <f>SUM(I8:I12)</f>
        <v>11.262374899999998</v>
      </c>
      <c r="J13" s="16">
        <f>SUM(J8:J12)</f>
        <v>10.283385600000003</v>
      </c>
      <c r="K13" s="16">
        <f>SUM(K8:K12)</f>
        <v>6.8630000000000013</v>
      </c>
      <c r="L13" s="16">
        <f>SUM(L8:L12)</f>
        <v>5.3239999999999998</v>
      </c>
    </row>
    <row r="14" spans="1:12" ht="15" customHeight="1" x14ac:dyDescent="0.35">
      <c r="A14" s="62" t="s">
        <v>60</v>
      </c>
      <c r="B14" s="21"/>
      <c r="C14" s="21"/>
      <c r="D14" s="21"/>
      <c r="E14" s="40">
        <v>-4.3794200000000005E-2</v>
      </c>
      <c r="F14" s="126">
        <v>-2.2847099999999995E-2</v>
      </c>
      <c r="G14" s="40">
        <v>-6.8697100000000011E-2</v>
      </c>
      <c r="H14" s="14">
        <v>-4.4570100000000001E-2</v>
      </c>
      <c r="I14" s="14">
        <v>-0.1302161</v>
      </c>
      <c r="J14" s="14">
        <v>-9.8344999999999988E-2</v>
      </c>
      <c r="K14" s="14">
        <v>-0.10300000000000001</v>
      </c>
      <c r="L14" s="14">
        <v>-0.104</v>
      </c>
    </row>
    <row r="15" spans="1:12" ht="15" customHeight="1" x14ac:dyDescent="0.25">
      <c r="A15" s="63" t="s">
        <v>8</v>
      </c>
      <c r="B15" s="63"/>
      <c r="C15" s="63"/>
      <c r="D15" s="63"/>
      <c r="E15" s="38">
        <f>SUM(E13:E14)</f>
        <v>2.6540296999999953</v>
      </c>
      <c r="F15" s="127">
        <f>SUM(F13:F14)</f>
        <v>3.2313662000000005</v>
      </c>
      <c r="G15" s="38">
        <f>SUM(G13:G14)</f>
        <v>4.5180933999999953</v>
      </c>
      <c r="H15" s="12">
        <f>SUM(H13:H14)</f>
        <v>6.2062632000000004</v>
      </c>
      <c r="I15" s="12">
        <f>SUM(I13:I14)</f>
        <v>11.132158799999997</v>
      </c>
      <c r="J15" s="16">
        <f>SUM(J13:J14)</f>
        <v>10.185040600000002</v>
      </c>
      <c r="K15" s="16">
        <f>SUM(K13:K14)</f>
        <v>6.7600000000000016</v>
      </c>
      <c r="L15" s="16">
        <f>SUM(L13:L14)</f>
        <v>5.22</v>
      </c>
    </row>
    <row r="16" spans="1:12" ht="15" customHeight="1" x14ac:dyDescent="0.35">
      <c r="A16" s="60" t="s">
        <v>9</v>
      </c>
      <c r="B16" s="64"/>
      <c r="C16" s="64"/>
      <c r="D16" s="64"/>
      <c r="E16" s="39">
        <v>0</v>
      </c>
      <c r="F16" s="13">
        <v>0</v>
      </c>
      <c r="G16" s="39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</row>
    <row r="17" spans="1:12" ht="15" customHeight="1" x14ac:dyDescent="0.35">
      <c r="A17" s="62" t="s">
        <v>10</v>
      </c>
      <c r="B17" s="21"/>
      <c r="C17" s="21"/>
      <c r="D17" s="21"/>
      <c r="E17" s="40">
        <v>0</v>
      </c>
      <c r="F17" s="14">
        <v>0</v>
      </c>
      <c r="G17" s="40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</row>
    <row r="18" spans="1:12" ht="15" customHeight="1" x14ac:dyDescent="0.25">
      <c r="A18" s="63" t="s">
        <v>11</v>
      </c>
      <c r="B18" s="63"/>
      <c r="C18" s="63"/>
      <c r="D18" s="63"/>
      <c r="E18" s="38">
        <f>SUM(E15:E17)</f>
        <v>2.6540296999999953</v>
      </c>
      <c r="F18" s="127">
        <f>SUM(F15:F17)</f>
        <v>3.2313662000000005</v>
      </c>
      <c r="G18" s="38">
        <f>SUM(G15:G17)</f>
        <v>4.5180933999999953</v>
      </c>
      <c r="H18" s="12">
        <f>SUM(H15:H17)</f>
        <v>6.2062632000000004</v>
      </c>
      <c r="I18" s="12">
        <f>SUM(I15:I17)</f>
        <v>11.132158799999997</v>
      </c>
      <c r="J18" s="16">
        <f>SUM(J15:J17)</f>
        <v>10.185040600000002</v>
      </c>
      <c r="K18" s="16">
        <f>SUM(K15:K17)</f>
        <v>6.7600000000000016</v>
      </c>
      <c r="L18" s="16">
        <f>SUM(L15:L17)</f>
        <v>5.22</v>
      </c>
    </row>
    <row r="19" spans="1:12" ht="15" customHeight="1" x14ac:dyDescent="0.35">
      <c r="A19" s="60" t="s">
        <v>12</v>
      </c>
      <c r="B19" s="17"/>
      <c r="C19" s="17"/>
      <c r="D19" s="17"/>
      <c r="E19" s="39">
        <v>-1.4535499999999972E-2</v>
      </c>
      <c r="F19" s="13">
        <v>-0.21119129999999997</v>
      </c>
      <c r="G19" s="39">
        <v>0.21199120000000002</v>
      </c>
      <c r="H19" s="13">
        <v>0.13464530000000002</v>
      </c>
      <c r="I19" s="13">
        <v>3.6595E-3</v>
      </c>
      <c r="J19" s="13">
        <v>2.3121999999999999E-3</v>
      </c>
      <c r="K19" s="13">
        <v>0.107</v>
      </c>
      <c r="L19" s="13">
        <v>6.5000000000000002E-2</v>
      </c>
    </row>
    <row r="20" spans="1:12" ht="15" customHeight="1" x14ac:dyDescent="0.35">
      <c r="A20" s="62" t="s">
        <v>13</v>
      </c>
      <c r="B20" s="21"/>
      <c r="C20" s="21"/>
      <c r="D20" s="21"/>
      <c r="E20" s="40">
        <v>-0.29185089999999997</v>
      </c>
      <c r="F20" s="14">
        <v>-0.2765863999999999</v>
      </c>
      <c r="G20" s="40">
        <v>-0.91392159999999989</v>
      </c>
      <c r="H20" s="14">
        <v>-0.55563039999999997</v>
      </c>
      <c r="I20" s="14">
        <v>-1.5047816999999999</v>
      </c>
      <c r="J20" s="14">
        <v>-2.1934225999999999</v>
      </c>
      <c r="K20" s="14">
        <v>-1.2970000000000002</v>
      </c>
      <c r="L20" s="14">
        <v>-1.3850000000000002</v>
      </c>
    </row>
    <row r="21" spans="1:12" ht="15" customHeight="1" x14ac:dyDescent="0.25">
      <c r="A21" s="63" t="s">
        <v>14</v>
      </c>
      <c r="B21" s="63"/>
      <c r="C21" s="63"/>
      <c r="D21" s="63"/>
      <c r="E21" s="38">
        <f>SUM(E18:E20)</f>
        <v>2.3476432999999952</v>
      </c>
      <c r="F21" s="127">
        <f>SUM(F18:F20)</f>
        <v>2.7435885000000009</v>
      </c>
      <c r="G21" s="38">
        <f>SUM(G18:G20)</f>
        <v>3.8161629999999951</v>
      </c>
      <c r="H21" s="12">
        <f>SUM(H18:H20)</f>
        <v>5.7852781000000002</v>
      </c>
      <c r="I21" s="12">
        <f>SUM(I18:I20)</f>
        <v>9.6310365999999963</v>
      </c>
      <c r="J21" s="16">
        <f>SUM(J18:J20)</f>
        <v>7.993930200000003</v>
      </c>
      <c r="K21" s="16">
        <f>SUM(K18:K20)</f>
        <v>5.5700000000000021</v>
      </c>
      <c r="L21" s="16">
        <f>SUM(L18:L20)</f>
        <v>3.9</v>
      </c>
    </row>
    <row r="22" spans="1:12" ht="15" customHeight="1" x14ac:dyDescent="0.35">
      <c r="A22" s="60" t="s">
        <v>15</v>
      </c>
      <c r="B22" s="17"/>
      <c r="C22" s="17"/>
      <c r="D22" s="17"/>
      <c r="E22" s="39">
        <v>-0.58499930000000011</v>
      </c>
      <c r="F22" s="13">
        <v>-0.66219689999999987</v>
      </c>
      <c r="G22" s="39">
        <v>-1.0119125</v>
      </c>
      <c r="H22" s="13">
        <v>-1.2335323999999999</v>
      </c>
      <c r="I22" s="13">
        <v>-2.2760455999999998</v>
      </c>
      <c r="J22" s="13">
        <v>-2.0396980999999998</v>
      </c>
      <c r="K22" s="13">
        <v>-1.583</v>
      </c>
      <c r="L22" s="13">
        <v>-1.2030000000000001</v>
      </c>
    </row>
    <row r="23" spans="1:12" ht="15" customHeight="1" x14ac:dyDescent="0.35">
      <c r="A23" s="62" t="s">
        <v>16</v>
      </c>
      <c r="B23" s="65"/>
      <c r="C23" s="65"/>
      <c r="D23" s="65"/>
      <c r="E23" s="40">
        <v>0</v>
      </c>
      <c r="F23" s="14">
        <v>0</v>
      </c>
      <c r="G23" s="40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</row>
    <row r="24" spans="1:12" ht="15" customHeight="1" x14ac:dyDescent="0.35">
      <c r="A24" s="66" t="s">
        <v>91</v>
      </c>
      <c r="B24" s="67"/>
      <c r="C24" s="67"/>
      <c r="D24" s="67"/>
      <c r="E24" s="38">
        <f>SUM(E21:E23)</f>
        <v>1.762643999999995</v>
      </c>
      <c r="F24" s="127">
        <f>SUM(F21:F23)</f>
        <v>2.0813916000000008</v>
      </c>
      <c r="G24" s="38">
        <f>SUM(G21:G23)</f>
        <v>2.8042504999999949</v>
      </c>
      <c r="H24" s="12">
        <f>SUM(H21:H23)</f>
        <v>4.5517457000000006</v>
      </c>
      <c r="I24" s="12">
        <f>SUM(I21:I23)</f>
        <v>7.3549909999999965</v>
      </c>
      <c r="J24" s="16">
        <f>SUM(J21:J23)</f>
        <v>5.9542321000000031</v>
      </c>
      <c r="K24" s="16">
        <f>SUM(K21:K23)</f>
        <v>3.9870000000000019</v>
      </c>
      <c r="L24" s="16">
        <f>SUM(L21:L23)</f>
        <v>2.6970000000000001</v>
      </c>
    </row>
    <row r="25" spans="1:12" ht="15" customHeight="1" x14ac:dyDescent="0.35">
      <c r="A25" s="60" t="s">
        <v>103</v>
      </c>
      <c r="B25" s="17"/>
      <c r="C25" s="17"/>
      <c r="D25" s="17"/>
      <c r="E25" s="39">
        <v>1.7626439999999963</v>
      </c>
      <c r="F25" s="13">
        <v>2.0813916000000008</v>
      </c>
      <c r="G25" s="39">
        <v>2.8042504999999949</v>
      </c>
      <c r="H25" s="13">
        <v>4.5517457000000014</v>
      </c>
      <c r="I25" s="13">
        <v>7.3549910000000001</v>
      </c>
      <c r="J25" s="13">
        <v>5.9542321000000014</v>
      </c>
      <c r="K25" s="13">
        <v>3.9869999999999988</v>
      </c>
      <c r="L25" s="13">
        <v>2.6969999999999952</v>
      </c>
    </row>
    <row r="26" spans="1:12" ht="15" customHeight="1" x14ac:dyDescent="0.35">
      <c r="A26" s="60" t="s">
        <v>98</v>
      </c>
      <c r="B26" s="17"/>
      <c r="C26" s="17"/>
      <c r="D26" s="17"/>
      <c r="E26" s="39">
        <v>0</v>
      </c>
      <c r="F26" s="13">
        <v>0</v>
      </c>
      <c r="G26" s="39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</row>
    <row r="27" spans="1:12" ht="15" customHeight="1" x14ac:dyDescent="0.35">
      <c r="A27" s="94"/>
      <c r="B27" s="94"/>
      <c r="C27" s="94"/>
      <c r="D27" s="94"/>
      <c r="E27" s="115"/>
      <c r="F27" s="116"/>
      <c r="G27" s="115"/>
      <c r="H27" s="116"/>
      <c r="I27" s="116"/>
      <c r="J27" s="116"/>
      <c r="K27" s="116"/>
      <c r="L27" s="116"/>
    </row>
    <row r="28" spans="1:12" ht="15" customHeight="1" x14ac:dyDescent="0.35">
      <c r="A28" s="92" t="s">
        <v>61</v>
      </c>
      <c r="B28" s="17"/>
      <c r="C28" s="17"/>
      <c r="D28" s="17"/>
      <c r="E28" s="39">
        <v>0</v>
      </c>
      <c r="F28" s="13">
        <v>0</v>
      </c>
      <c r="G28" s="39">
        <v>0</v>
      </c>
      <c r="H28" s="13">
        <v>0</v>
      </c>
      <c r="I28" s="13">
        <v>0</v>
      </c>
      <c r="J28" s="13">
        <v>0</v>
      </c>
      <c r="K28" s="13">
        <v>-1.405</v>
      </c>
      <c r="L28" s="13">
        <v>0</v>
      </c>
    </row>
    <row r="29" spans="1:12" ht="15" customHeight="1" x14ac:dyDescent="0.35">
      <c r="A29" s="93" t="s">
        <v>142</v>
      </c>
      <c r="B29" s="94"/>
      <c r="C29" s="94"/>
      <c r="D29" s="94"/>
      <c r="E29" s="113">
        <f>E15-E28</f>
        <v>2.6540296999999953</v>
      </c>
      <c r="F29" s="114">
        <f>F15-F28</f>
        <v>3.2313662000000005</v>
      </c>
      <c r="G29" s="113">
        <f>G15-G28</f>
        <v>4.5180933999999953</v>
      </c>
      <c r="H29" s="114">
        <f>H15-H28</f>
        <v>6.2062632000000004</v>
      </c>
      <c r="I29" s="114">
        <f>I15-I28</f>
        <v>11.132158799999997</v>
      </c>
      <c r="J29" s="114">
        <f>J15-J28</f>
        <v>10.185040600000002</v>
      </c>
      <c r="K29" s="114">
        <f>K15-K28</f>
        <v>8.1650000000000009</v>
      </c>
      <c r="L29" s="114">
        <f>L15-L28</f>
        <v>5.22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9">
        <v>95.34618309999999</v>
      </c>
      <c r="H35" s="13">
        <v>95.34618309999999</v>
      </c>
      <c r="I35" s="13">
        <v>95.34618309999999</v>
      </c>
      <c r="J35" s="13">
        <v>95.346000000000004</v>
      </c>
      <c r="K35" s="13">
        <v>94.427000000000007</v>
      </c>
      <c r="L35" s="13">
        <v>0</v>
      </c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9">
        <v>0.49487629999999994</v>
      </c>
      <c r="H36" s="13">
        <v>1.1669200000000001E-2</v>
      </c>
      <c r="I36" s="13">
        <v>8.5559099999999999E-2</v>
      </c>
      <c r="J36" s="13">
        <v>2.9918299999999998E-2</v>
      </c>
      <c r="K36" s="13">
        <v>8.2000000000000003E-2</v>
      </c>
      <c r="L36" s="13">
        <v>0</v>
      </c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9">
        <v>0.34644330000000001</v>
      </c>
      <c r="H37" s="13">
        <v>0.1240521</v>
      </c>
      <c r="I37" s="13">
        <v>0.24925989999999998</v>
      </c>
      <c r="J37" s="13">
        <v>0.11894550000000001</v>
      </c>
      <c r="K37" s="13">
        <v>0.13500000000000001</v>
      </c>
      <c r="L37" s="13">
        <v>0</v>
      </c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9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40">
        <v>1.4999999999999999E-4</v>
      </c>
      <c r="H39" s="14">
        <v>1.4999999999999999E-4</v>
      </c>
      <c r="I39" s="14">
        <v>1.4999999999999999E-4</v>
      </c>
      <c r="J39" s="14">
        <v>1.4999999999999999E-4</v>
      </c>
      <c r="K39" s="14">
        <v>0</v>
      </c>
      <c r="L39" s="14">
        <v>0</v>
      </c>
    </row>
    <row r="40" spans="1:12" ht="15" customHeight="1" x14ac:dyDescent="0.35">
      <c r="A40" s="57" t="s">
        <v>21</v>
      </c>
      <c r="B40" s="63"/>
      <c r="C40" s="63"/>
      <c r="D40" s="63"/>
      <c r="E40" s="41"/>
      <c r="F40" s="127"/>
      <c r="G40" s="38">
        <f>SUM(G35:G39)</f>
        <v>96.187652700000001</v>
      </c>
      <c r="H40" s="12">
        <f>SUM(H35:H39)</f>
        <v>95.482054399999996</v>
      </c>
      <c r="I40" s="12">
        <f>SUM(I35:I39)</f>
        <v>95.681152099999991</v>
      </c>
      <c r="J40" s="12">
        <f>SUM(J35:J39)</f>
        <v>95.495013800000009</v>
      </c>
      <c r="K40" s="12">
        <f>SUM(K35:K39)</f>
        <v>94.644000000000005</v>
      </c>
      <c r="L40" s="16" t="s">
        <v>53</v>
      </c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9">
        <v>2.1082674000000003</v>
      </c>
      <c r="H41" s="13">
        <v>1.6577869000000001</v>
      </c>
      <c r="I41" s="13">
        <v>1.9619374000000001</v>
      </c>
      <c r="J41" s="13">
        <v>1.4217417000000001</v>
      </c>
      <c r="K41" s="13">
        <v>1.3480000000000001</v>
      </c>
      <c r="L41" s="13">
        <v>0</v>
      </c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9">
        <v>0</v>
      </c>
      <c r="H42" s="13">
        <v>0.12636990000000001</v>
      </c>
      <c r="I42" s="13">
        <v>0</v>
      </c>
      <c r="J42" s="13">
        <v>3.3013100000000004E-2</v>
      </c>
      <c r="K42" s="13">
        <v>8.5000000000000006E-2</v>
      </c>
      <c r="L42" s="13">
        <v>0</v>
      </c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9">
        <v>4.9206472000000003</v>
      </c>
      <c r="H43" s="13">
        <v>3.5276350999999999</v>
      </c>
      <c r="I43" s="13">
        <v>4.1079213000000001</v>
      </c>
      <c r="J43" s="13">
        <v>3.1443063999999996</v>
      </c>
      <c r="K43" s="13">
        <v>2.855</v>
      </c>
      <c r="L43" s="13">
        <v>0</v>
      </c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9">
        <v>1.0883675000000002</v>
      </c>
      <c r="H44" s="13">
        <v>8.2516555999999994</v>
      </c>
      <c r="I44" s="13">
        <v>1.8353994</v>
      </c>
      <c r="J44" s="13">
        <v>6.9232079999999998</v>
      </c>
      <c r="K44" s="13">
        <v>7.3639999999999999</v>
      </c>
      <c r="L44" s="13">
        <v>0</v>
      </c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40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</row>
    <row r="46" spans="1:12" ht="15" customHeight="1" x14ac:dyDescent="0.35">
      <c r="A46" s="69" t="s">
        <v>27</v>
      </c>
      <c r="B46" s="32"/>
      <c r="C46" s="32"/>
      <c r="D46" s="32"/>
      <c r="E46" s="42"/>
      <c r="F46" s="129"/>
      <c r="G46" s="45">
        <f>SUM(G41:G45)</f>
        <v>8.1172821000000006</v>
      </c>
      <c r="H46" s="120">
        <f>SUM(H41:H45)</f>
        <v>13.563447499999999</v>
      </c>
      <c r="I46" s="120">
        <f>SUM(I41:I45)</f>
        <v>7.9052581000000002</v>
      </c>
      <c r="J46" s="120">
        <f>SUM(J41:J45)</f>
        <v>11.5222692</v>
      </c>
      <c r="K46" s="120">
        <f>SUM(K41:K45)</f>
        <v>11.652000000000001</v>
      </c>
      <c r="L46" s="84" t="s">
        <v>53</v>
      </c>
    </row>
    <row r="47" spans="1:12" ht="15" customHeight="1" x14ac:dyDescent="0.35">
      <c r="A47" s="57" t="s">
        <v>89</v>
      </c>
      <c r="B47" s="33"/>
      <c r="C47" s="33"/>
      <c r="D47" s="33"/>
      <c r="E47" s="41"/>
      <c r="F47" s="127"/>
      <c r="G47" s="38">
        <f>G40+G46</f>
        <v>104.3049348</v>
      </c>
      <c r="H47" s="12">
        <f>H40+H46</f>
        <v>109.04550189999999</v>
      </c>
      <c r="I47" s="12">
        <f>I40+I46</f>
        <v>103.58641019999999</v>
      </c>
      <c r="J47" s="12">
        <f>J40+J46</f>
        <v>107.01728300000001</v>
      </c>
      <c r="K47" s="12">
        <f>K40+K46</f>
        <v>106.29600000000001</v>
      </c>
      <c r="L47" s="16" t="s">
        <v>53</v>
      </c>
    </row>
    <row r="48" spans="1:12" ht="15" customHeight="1" x14ac:dyDescent="0.35">
      <c r="A48" s="60" t="s">
        <v>104</v>
      </c>
      <c r="B48" s="17"/>
      <c r="C48" s="17"/>
      <c r="D48" s="17"/>
      <c r="E48" s="36"/>
      <c r="F48" s="5"/>
      <c r="G48" s="39">
        <v>59.176080299999995</v>
      </c>
      <c r="H48" s="13">
        <v>80.5308651</v>
      </c>
      <c r="I48" s="13">
        <v>83.3341104</v>
      </c>
      <c r="J48" s="13">
        <v>75.97923209999999</v>
      </c>
      <c r="K48" s="13">
        <v>72.706999999999994</v>
      </c>
      <c r="L48" s="13">
        <v>0</v>
      </c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9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9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9">
        <v>6.07018E-2</v>
      </c>
      <c r="H51" s="13">
        <v>8.5941799999999999E-2</v>
      </c>
      <c r="I51" s="13">
        <v>7.23718E-2</v>
      </c>
      <c r="J51" s="13">
        <v>9.9511799999999997E-2</v>
      </c>
      <c r="K51" s="13">
        <v>0.127</v>
      </c>
      <c r="L51" s="13">
        <v>0</v>
      </c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9">
        <v>39.697074700000002</v>
      </c>
      <c r="H52" s="13">
        <v>24.456874499999998</v>
      </c>
      <c r="I52" s="13">
        <v>14.646259499999999</v>
      </c>
      <c r="J52" s="13">
        <v>26.824909399999999</v>
      </c>
      <c r="K52" s="13">
        <v>27.367000000000001</v>
      </c>
      <c r="L52" s="13">
        <v>0</v>
      </c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9">
        <v>5.3710776000000005</v>
      </c>
      <c r="H53" s="13">
        <v>3.9718204000000004</v>
      </c>
      <c r="I53" s="13">
        <v>5.5336682999999995</v>
      </c>
      <c r="J53" s="13">
        <v>4.1141224000000003</v>
      </c>
      <c r="K53" s="13">
        <v>6.0949999999999998</v>
      </c>
      <c r="L53" s="13">
        <v>0</v>
      </c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40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38">
        <f>SUM(G48:G54)</f>
        <v>104.30493440000001</v>
      </c>
      <c r="H55" s="12">
        <f>SUM(H48:H54)</f>
        <v>109.0455018</v>
      </c>
      <c r="I55" s="12">
        <f>SUM(I48:I54)</f>
        <v>103.58641</v>
      </c>
      <c r="J55" s="12">
        <f>SUM(J48:J54)</f>
        <v>107.01777569999999</v>
      </c>
      <c r="K55" s="12">
        <f>SUM(K48:K54)</f>
        <v>106.29599999999999</v>
      </c>
      <c r="L55" s="16" t="s">
        <v>53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54</v>
      </c>
      <c r="F59" s="30"/>
      <c r="G59" s="30" t="s">
        <v>54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9">
        <v>2.3916880999999961</v>
      </c>
      <c r="F61" s="13">
        <v>2.7480000000000002</v>
      </c>
      <c r="G61" s="39">
        <v>3.5077904999999938</v>
      </c>
      <c r="H61" s="13">
        <v>5.0129999999999999</v>
      </c>
      <c r="I61" s="13">
        <v>9.0559999999999992</v>
      </c>
      <c r="J61" s="13">
        <v>7.968</v>
      </c>
      <c r="K61" s="13"/>
      <c r="L61" s="13"/>
    </row>
    <row r="62" spans="1:12" ht="15" customHeight="1" x14ac:dyDescent="0.35">
      <c r="A62" s="71" t="s">
        <v>33</v>
      </c>
      <c r="B62" s="71"/>
      <c r="C62" s="72"/>
      <c r="D62" s="72"/>
      <c r="E62" s="40">
        <v>-0.66529949999999993</v>
      </c>
      <c r="F62" s="14">
        <v>-0.747</v>
      </c>
      <c r="G62" s="40">
        <v>-0.96299999999999986</v>
      </c>
      <c r="H62" s="14">
        <v>-1.43</v>
      </c>
      <c r="I62" s="14">
        <v>-1.159</v>
      </c>
      <c r="J62" s="14">
        <v>-3.0230000000000001</v>
      </c>
      <c r="K62" s="14">
        <v>0</v>
      </c>
      <c r="L62" s="14">
        <v>0</v>
      </c>
    </row>
    <row r="63" spans="1:12" ht="15" customHeight="1" x14ac:dyDescent="0.35">
      <c r="A63" s="110" t="s">
        <v>34</v>
      </c>
      <c r="B63" s="73"/>
      <c r="C63" s="74"/>
      <c r="D63" s="74"/>
      <c r="E63" s="85">
        <f>SUM(E61:E62)</f>
        <v>1.7263885999999962</v>
      </c>
      <c r="F63" s="16">
        <f>SUM(F61:F62)</f>
        <v>2.0010000000000003</v>
      </c>
      <c r="G63" s="85">
        <f>SUM(G61:G62)</f>
        <v>2.5447904999999942</v>
      </c>
      <c r="H63" s="16">
        <f>SUM(H61:H62)</f>
        <v>3.5830000000000002</v>
      </c>
      <c r="I63" s="16">
        <f>SUM(I61:I62)</f>
        <v>7.8969999999999994</v>
      </c>
      <c r="J63" s="16">
        <f>SUM(J61:J62)</f>
        <v>4.9450000000000003</v>
      </c>
      <c r="K63" s="16" t="s">
        <v>53</v>
      </c>
      <c r="L63" s="16" t="s">
        <v>53</v>
      </c>
    </row>
    <row r="64" spans="1:12" ht="15" customHeight="1" x14ac:dyDescent="0.35">
      <c r="A64" s="70" t="s">
        <v>95</v>
      </c>
      <c r="B64" s="70"/>
      <c r="C64" s="17"/>
      <c r="D64" s="17"/>
      <c r="E64" s="39">
        <v>-0.3128898</v>
      </c>
      <c r="F64" s="13">
        <v>-1.7999999999999999E-2</v>
      </c>
      <c r="G64" s="39">
        <v>-0.57200000000000006</v>
      </c>
      <c r="H64" s="13">
        <v>-3.1E-2</v>
      </c>
      <c r="I64" s="13">
        <v>-0.316</v>
      </c>
      <c r="J64" s="13">
        <v>-4.2000000000000003E-2</v>
      </c>
      <c r="K64" s="13">
        <v>0</v>
      </c>
      <c r="L64" s="13">
        <v>0</v>
      </c>
    </row>
    <row r="65" spans="1:13" ht="15" customHeight="1" x14ac:dyDescent="0.35">
      <c r="A65" s="71" t="s">
        <v>96</v>
      </c>
      <c r="B65" s="71"/>
      <c r="C65" s="21"/>
      <c r="D65" s="21"/>
      <c r="E65" s="40">
        <v>0</v>
      </c>
      <c r="F65" s="14">
        <v>0</v>
      </c>
      <c r="G65" s="40">
        <v>0</v>
      </c>
      <c r="H65" s="14">
        <v>0</v>
      </c>
      <c r="I65" s="14">
        <v>0</v>
      </c>
      <c r="J65" s="14">
        <v>0.02</v>
      </c>
      <c r="K65" s="14">
        <v>0</v>
      </c>
      <c r="L65" s="14">
        <v>0</v>
      </c>
    </row>
    <row r="66" spans="1:13" ht="15" customHeight="1" x14ac:dyDescent="0.35">
      <c r="A66" s="75" t="s">
        <v>100</v>
      </c>
      <c r="B66" s="75"/>
      <c r="C66" s="76"/>
      <c r="D66" s="76"/>
      <c r="E66" s="85">
        <f>SUM(E63:E65)</f>
        <v>1.4134987999999962</v>
      </c>
      <c r="F66" s="16">
        <f>SUM(F63:F65)</f>
        <v>1.9830000000000003</v>
      </c>
      <c r="G66" s="85">
        <f>SUM(G63:G65)</f>
        <v>1.9727904999999941</v>
      </c>
      <c r="H66" s="16">
        <f>SUM(H63:H65)</f>
        <v>3.552</v>
      </c>
      <c r="I66" s="16">
        <f>SUM(I63:I65)</f>
        <v>7.5809999999999995</v>
      </c>
      <c r="J66" s="16">
        <f>SUM(J63:J65)</f>
        <v>4.923</v>
      </c>
      <c r="K66" s="16" t="s">
        <v>53</v>
      </c>
      <c r="L66" s="16" t="s">
        <v>53</v>
      </c>
    </row>
    <row r="67" spans="1:13" ht="15" customHeight="1" x14ac:dyDescent="0.35">
      <c r="A67" s="71" t="s">
        <v>35</v>
      </c>
      <c r="B67" s="71"/>
      <c r="C67" s="77"/>
      <c r="D67" s="77"/>
      <c r="E67" s="40">
        <v>0</v>
      </c>
      <c r="F67" s="14">
        <v>0</v>
      </c>
      <c r="G67" s="40">
        <v>0</v>
      </c>
      <c r="H67" s="14">
        <v>0</v>
      </c>
      <c r="I67" s="14">
        <v>0</v>
      </c>
      <c r="J67" s="14">
        <v>-0.91900000000000004</v>
      </c>
      <c r="K67" s="14">
        <v>0</v>
      </c>
      <c r="L67" s="14">
        <v>0</v>
      </c>
    </row>
    <row r="68" spans="1:13" ht="15" customHeight="1" x14ac:dyDescent="0.35">
      <c r="A68" s="110" t="s">
        <v>36</v>
      </c>
      <c r="B68" s="73"/>
      <c r="C68" s="33"/>
      <c r="D68" s="33"/>
      <c r="E68" s="85">
        <f>SUM(E66:E67)</f>
        <v>1.4134987999999962</v>
      </c>
      <c r="F68" s="16">
        <f>SUM(F66:F67)</f>
        <v>1.9830000000000003</v>
      </c>
      <c r="G68" s="85">
        <f>SUM(G66:G67)</f>
        <v>1.9727904999999941</v>
      </c>
      <c r="H68" s="16">
        <f>SUM(H66:H67)</f>
        <v>3.552</v>
      </c>
      <c r="I68" s="16">
        <f>SUM(I66:I67)</f>
        <v>7.5809999999999995</v>
      </c>
      <c r="J68" s="16">
        <f>SUM(J66:J67)</f>
        <v>4.0039999999999996</v>
      </c>
      <c r="K68" s="16" t="s">
        <v>53</v>
      </c>
      <c r="L68" s="16" t="s">
        <v>53</v>
      </c>
    </row>
    <row r="69" spans="1:13" ht="15" customHeight="1" x14ac:dyDescent="0.35">
      <c r="A69" s="70" t="s">
        <v>37</v>
      </c>
      <c r="B69" s="70"/>
      <c r="C69" s="17"/>
      <c r="D69" s="17"/>
      <c r="E69" s="39">
        <v>-0.7632800000000024</v>
      </c>
      <c r="F69" s="13">
        <v>-2.2240000000000002</v>
      </c>
      <c r="G69" s="39">
        <v>24.581999999999997</v>
      </c>
      <c r="H69" s="13">
        <v>-2.2240000000000002</v>
      </c>
      <c r="I69" s="13">
        <v>-12.819000000000001</v>
      </c>
      <c r="J69" s="13">
        <v>-1.7629999999999999</v>
      </c>
      <c r="K69" s="13">
        <v>0</v>
      </c>
      <c r="L69" s="13">
        <v>0</v>
      </c>
    </row>
    <row r="70" spans="1:13" ht="15" customHeight="1" x14ac:dyDescent="0.35">
      <c r="A70" s="70" t="s">
        <v>38</v>
      </c>
      <c r="B70" s="70"/>
      <c r="C70" s="17"/>
      <c r="D70" s="17"/>
      <c r="E70" s="39">
        <v>0</v>
      </c>
      <c r="F70" s="13">
        <v>0</v>
      </c>
      <c r="G70" s="39">
        <v>0</v>
      </c>
      <c r="H70" s="13">
        <v>0</v>
      </c>
      <c r="I70" s="13">
        <v>0</v>
      </c>
      <c r="J70" s="13">
        <v>0.18</v>
      </c>
      <c r="K70" s="13">
        <v>0</v>
      </c>
      <c r="L70" s="13">
        <v>0</v>
      </c>
    </row>
    <row r="71" spans="1:13" ht="15" customHeight="1" x14ac:dyDescent="0.35">
      <c r="A71" s="70" t="s">
        <v>39</v>
      </c>
      <c r="B71" s="70"/>
      <c r="C71" s="17"/>
      <c r="D71" s="17"/>
      <c r="E71" s="39">
        <v>4.3400000000204386E-4</v>
      </c>
      <c r="F71" s="13">
        <v>0</v>
      </c>
      <c r="G71" s="39">
        <v>-26.963999999999999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</row>
    <row r="72" spans="1:13" ht="15" customHeight="1" x14ac:dyDescent="0.35">
      <c r="A72" s="71" t="s">
        <v>40</v>
      </c>
      <c r="B72" s="71"/>
      <c r="C72" s="21"/>
      <c r="D72" s="21"/>
      <c r="E72" s="40">
        <v>-0.22600000000000003</v>
      </c>
      <c r="F72" s="14">
        <v>0</v>
      </c>
      <c r="G72" s="40">
        <v>-0.33800000000000002</v>
      </c>
      <c r="H72" s="14">
        <v>0</v>
      </c>
      <c r="I72" s="14">
        <v>0.15</v>
      </c>
      <c r="J72" s="14">
        <v>-2.8620000000000001</v>
      </c>
      <c r="K72" s="14">
        <v>0</v>
      </c>
      <c r="L72" s="14">
        <v>0</v>
      </c>
    </row>
    <row r="73" spans="1:13" ht="15" customHeight="1" x14ac:dyDescent="0.35">
      <c r="A73" s="144" t="s">
        <v>41</v>
      </c>
      <c r="B73" s="146"/>
      <c r="C73" s="79"/>
      <c r="D73" s="79"/>
      <c r="E73" s="130">
        <f>SUM(E69:E72)</f>
        <v>-0.98884600000000034</v>
      </c>
      <c r="F73" s="105">
        <f>SUM(F69:F72)</f>
        <v>-2.2240000000000002</v>
      </c>
      <c r="G73" s="130">
        <f>SUM(G69:G72)</f>
        <v>-2.7200000000000015</v>
      </c>
      <c r="H73" s="105">
        <f>SUM(H69:H72)</f>
        <v>-2.2240000000000002</v>
      </c>
      <c r="I73" s="105">
        <f>SUM(I69:I72)</f>
        <v>-12.669</v>
      </c>
      <c r="J73" s="105">
        <f>SUM(J69:J72)</f>
        <v>-4.4450000000000003</v>
      </c>
      <c r="K73" s="105" t="s">
        <v>53</v>
      </c>
      <c r="L73" s="105" t="s">
        <v>53</v>
      </c>
    </row>
    <row r="74" spans="1:13" ht="15" customHeight="1" x14ac:dyDescent="0.35">
      <c r="A74" s="73" t="s">
        <v>42</v>
      </c>
      <c r="B74" s="73"/>
      <c r="C74" s="33"/>
      <c r="D74" s="33"/>
      <c r="E74" s="85">
        <f>SUM(E73+E68)</f>
        <v>0.42465279999999583</v>
      </c>
      <c r="F74" s="16">
        <f>SUM(F73+F68)</f>
        <v>-0.24099999999999988</v>
      </c>
      <c r="G74" s="85">
        <f>SUM(G73+G68)</f>
        <v>-0.74720950000000741</v>
      </c>
      <c r="H74" s="16">
        <f>SUM(H73+H68)</f>
        <v>1.3279999999999998</v>
      </c>
      <c r="I74" s="16">
        <f>SUM(I73+I68)</f>
        <v>-5.088000000000001</v>
      </c>
      <c r="J74" s="16">
        <f>SUM(J73+J68)</f>
        <v>-0.44100000000000072</v>
      </c>
      <c r="K74" s="16" t="s">
        <v>53</v>
      </c>
      <c r="L74" s="16" t="s">
        <v>53</v>
      </c>
    </row>
    <row r="75" spans="1:13" ht="15" customHeight="1" x14ac:dyDescent="0.35">
      <c r="A75" s="71" t="s">
        <v>82</v>
      </c>
      <c r="B75" s="71"/>
      <c r="C75" s="21"/>
      <c r="D75" s="21"/>
      <c r="E75" s="40">
        <v>0</v>
      </c>
      <c r="F75" s="14">
        <v>0</v>
      </c>
      <c r="G75" s="40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06"/>
    </row>
    <row r="76" spans="1:13" ht="15" customHeight="1" x14ac:dyDescent="0.35">
      <c r="A76" s="110" t="s">
        <v>83</v>
      </c>
      <c r="B76" s="76"/>
      <c r="C76" s="33"/>
      <c r="D76" s="33"/>
      <c r="E76" s="85">
        <f>SUM(E74:E75)</f>
        <v>0.42465279999999583</v>
      </c>
      <c r="F76" s="16">
        <f>SUM(F74:F75)</f>
        <v>-0.24099999999999988</v>
      </c>
      <c r="G76" s="85">
        <f>SUM(G74:G75)</f>
        <v>-0.74720950000000741</v>
      </c>
      <c r="H76" s="16">
        <f>SUM(H74:H75)</f>
        <v>1.3279999999999998</v>
      </c>
      <c r="I76" s="16">
        <f>SUM(I74:I75)</f>
        <v>-5.088000000000001</v>
      </c>
      <c r="J76" s="16">
        <f>SUM(J74:J75)</f>
        <v>-0.44100000000000072</v>
      </c>
      <c r="K76" s="16" t="s">
        <v>53</v>
      </c>
      <c r="L76" s="16" t="s">
        <v>53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25.264619655022024</v>
      </c>
      <c r="F82" s="13">
        <v>33.946238088949478</v>
      </c>
      <c r="G82" s="39">
        <v>22.247160279848906</v>
      </c>
      <c r="H82" s="13">
        <v>32.949030112952464</v>
      </c>
      <c r="I82" s="13">
        <v>28.86927488978095</v>
      </c>
      <c r="J82" s="13">
        <v>32.081090973232797</v>
      </c>
      <c r="K82" s="13">
        <v>25.270083361369661</v>
      </c>
      <c r="L82" s="13">
        <v>26.471930625285257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25.264619655022024</v>
      </c>
      <c r="F83" s="13">
        <v>33.946238088949478</v>
      </c>
      <c r="G83" s="39">
        <v>22.247160279848906</v>
      </c>
      <c r="H83" s="13">
        <v>32.949030112952464</v>
      </c>
      <c r="I83" s="13">
        <v>28.86927488978095</v>
      </c>
      <c r="J83" s="13">
        <v>32.081090973232797</v>
      </c>
      <c r="K83" s="13">
        <v>30.522223468281563</v>
      </c>
      <c r="L83" s="13">
        <v>26.471930625285257</v>
      </c>
    </row>
    <row r="84" spans="1:12" ht="15" customHeight="1" x14ac:dyDescent="0.35">
      <c r="A84" s="60" t="s">
        <v>44</v>
      </c>
      <c r="B84" s="70"/>
      <c r="C84" s="61"/>
      <c r="D84" s="61"/>
      <c r="E84" s="39">
        <v>22.348022352636352</v>
      </c>
      <c r="F84" s="13">
        <v>28.822022226729921</v>
      </c>
      <c r="G84" s="39">
        <v>18.790844367013094</v>
      </c>
      <c r="H84" s="13">
        <v>30.714021656172175</v>
      </c>
      <c r="I84" s="13">
        <v>24.976381317785489</v>
      </c>
      <c r="J84" s="13">
        <v>25.179477633095832</v>
      </c>
      <c r="K84" s="13">
        <v>20.821651527045713</v>
      </c>
      <c r="L84" s="13">
        <v>19.77787920279933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>
        <v>9.2566989981974004</v>
      </c>
      <c r="J85" s="13">
        <v>8.0091236638445995</v>
      </c>
      <c r="K85" s="13">
        <v>10.967307136864395</v>
      </c>
      <c r="L85" s="13" t="s">
        <v>53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>
        <v>10.598310076738466</v>
      </c>
      <c r="J86" s="13">
        <v>10.04282937992115</v>
      </c>
      <c r="K86" s="13">
        <v>13.723844355177164</v>
      </c>
      <c r="L86" s="13" t="s">
        <v>53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9">
        <v>56.73373042263281</v>
      </c>
      <c r="H87" s="13">
        <v>73.850698809843067</v>
      </c>
      <c r="I87" s="13">
        <v>80.448883593900007</v>
      </c>
      <c r="J87" s="13">
        <v>70.996833566220346</v>
      </c>
      <c r="K87" s="13">
        <v>68.400504252276647</v>
      </c>
      <c r="L87" s="5" t="s">
        <v>53</v>
      </c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13" t="s">
        <v>53</v>
      </c>
      <c r="G88" s="39">
        <v>38.608707200000005</v>
      </c>
      <c r="H88" s="13">
        <v>16.078848999999998</v>
      </c>
      <c r="I88" s="13">
        <v>12.810860099999999</v>
      </c>
      <c r="J88" s="13">
        <v>19.868688299999999</v>
      </c>
      <c r="K88" s="13">
        <v>19.917999999999999</v>
      </c>
      <c r="L88" s="13" t="s">
        <v>53</v>
      </c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0.67082974233425208</v>
      </c>
      <c r="H89" s="13">
        <v>0.30369566339105425</v>
      </c>
      <c r="I89" s="13">
        <v>0.17575347513399506</v>
      </c>
      <c r="J89" s="13">
        <v>0.35305581089177657</v>
      </c>
      <c r="K89" s="13">
        <v>0.37640117182664667</v>
      </c>
      <c r="L89" s="112" t="s">
        <v>53</v>
      </c>
    </row>
    <row r="90" spans="1:12" ht="15" customHeight="1" x14ac:dyDescent="0.35">
      <c r="A90" s="60" t="s">
        <v>132</v>
      </c>
      <c r="B90" s="70"/>
      <c r="C90" s="17"/>
      <c r="D90" s="17"/>
      <c r="E90" s="39">
        <v>1.9306415999999962</v>
      </c>
      <c r="F90" s="13" t="s">
        <v>53</v>
      </c>
      <c r="G90" s="39">
        <v>3.006790499999993</v>
      </c>
      <c r="H90" s="13" t="s">
        <v>53</v>
      </c>
      <c r="I90" s="13" t="s">
        <v>53</v>
      </c>
      <c r="J90" s="13" t="s">
        <v>53</v>
      </c>
      <c r="K90" s="13" t="s">
        <v>53</v>
      </c>
      <c r="L90" s="112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10" t="s">
        <v>53</v>
      </c>
      <c r="I91" s="10">
        <v>95</v>
      </c>
      <c r="J91" s="5">
        <v>74</v>
      </c>
      <c r="K91" s="5">
        <v>70</v>
      </c>
      <c r="L91" s="5" t="s">
        <v>53</v>
      </c>
    </row>
    <row r="92" spans="1:12" ht="15" customHeight="1" x14ac:dyDescent="0.35">
      <c r="A92" s="64" t="s">
        <v>85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135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134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8" orientation="portrait" r:id="rId1"/>
  <rowBreaks count="1" manualBreakCount="1">
    <brk id="9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114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115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55</v>
      </c>
      <c r="B3" s="58"/>
      <c r="C3" s="58"/>
      <c r="D3" s="58"/>
      <c r="E3" s="54"/>
      <c r="F3" s="54"/>
      <c r="G3" s="54"/>
      <c r="H3" s="54"/>
      <c r="I3" s="138"/>
      <c r="J3" s="138"/>
      <c r="K3" s="138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/>
      <c r="F6" s="27" t="s">
        <v>52</v>
      </c>
      <c r="G6" s="27"/>
      <c r="H6" s="27" t="s">
        <v>52</v>
      </c>
      <c r="I6" s="27" t="s">
        <v>52</v>
      </c>
      <c r="J6" s="27" t="s">
        <v>52</v>
      </c>
      <c r="K6" s="27" t="s">
        <v>54</v>
      </c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5">
        <v>131.82900000000001</v>
      </c>
      <c r="F8" s="2">
        <v>145.21635380000004</v>
      </c>
      <c r="G8" s="35">
        <v>238.30099999999999</v>
      </c>
      <c r="H8" s="2">
        <v>256.63117720000002</v>
      </c>
      <c r="I8" s="2">
        <v>331.62900000000002</v>
      </c>
      <c r="J8" s="2">
        <v>265.18007890000001</v>
      </c>
      <c r="K8" s="2">
        <v>254.93700000000001</v>
      </c>
      <c r="L8" s="2"/>
    </row>
    <row r="9" spans="1:12" ht="15" customHeight="1" x14ac:dyDescent="0.35">
      <c r="A9" s="60" t="s">
        <v>3</v>
      </c>
      <c r="B9" s="17"/>
      <c r="C9" s="17"/>
      <c r="D9" s="17"/>
      <c r="E9" s="36">
        <v>-99.824999999999989</v>
      </c>
      <c r="F9" s="5">
        <v>-109.22266429999999</v>
      </c>
      <c r="G9" s="36">
        <v>-183.34099999999998</v>
      </c>
      <c r="H9" s="5">
        <v>-191.4436445</v>
      </c>
      <c r="I9" s="5">
        <v>-293.21600000000001</v>
      </c>
      <c r="J9" s="5">
        <v>-234.2347638</v>
      </c>
      <c r="K9" s="5">
        <v>-224.24600000000001</v>
      </c>
      <c r="L9" s="5"/>
    </row>
    <row r="10" spans="1:12" ht="15" customHeight="1" x14ac:dyDescent="0.35">
      <c r="A10" s="60" t="s">
        <v>4</v>
      </c>
      <c r="B10" s="17"/>
      <c r="C10" s="17"/>
      <c r="D10" s="17"/>
      <c r="E10" s="36">
        <v>0</v>
      </c>
      <c r="F10" s="5">
        <v>-0.17658149999999997</v>
      </c>
      <c r="G10" s="36">
        <v>0</v>
      </c>
      <c r="H10" s="5">
        <v>-0.15647839999999999</v>
      </c>
      <c r="I10" s="5">
        <v>-0.183</v>
      </c>
      <c r="J10" s="5">
        <v>7.3324299999999995E-2</v>
      </c>
      <c r="K10" s="5">
        <v>-5.5E-2</v>
      </c>
      <c r="L10" s="5"/>
    </row>
    <row r="11" spans="1:12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/>
    </row>
    <row r="12" spans="1:12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/>
    </row>
    <row r="13" spans="1:12" ht="15" customHeight="1" x14ac:dyDescent="0.25">
      <c r="A13" s="63" t="s">
        <v>7</v>
      </c>
      <c r="B13" s="63"/>
      <c r="C13" s="63"/>
      <c r="D13" s="63"/>
      <c r="E13" s="35">
        <f>SUM(E8:E12)</f>
        <v>32.004000000000019</v>
      </c>
      <c r="F13" s="123">
        <f>SUM(F8:F12)</f>
        <v>35.817108000000047</v>
      </c>
      <c r="G13" s="35">
        <f>SUM(G8:G12)</f>
        <v>54.960000000000008</v>
      </c>
      <c r="H13" s="2">
        <f>SUM(H8:H12)</f>
        <v>65.031054300000022</v>
      </c>
      <c r="I13" s="2">
        <f>SUM(I8:I12)</f>
        <v>38.230000000000011</v>
      </c>
      <c r="J13" s="2">
        <f>SUM(J8:J12)</f>
        <v>31.018639400000016</v>
      </c>
      <c r="K13" s="2">
        <f>SUM(K8:K12)</f>
        <v>30.636000000000003</v>
      </c>
      <c r="L13" s="3"/>
    </row>
    <row r="14" spans="1:12" ht="15" customHeight="1" x14ac:dyDescent="0.35">
      <c r="A14" s="62" t="s">
        <v>60</v>
      </c>
      <c r="B14" s="21"/>
      <c r="C14" s="21"/>
      <c r="D14" s="21"/>
      <c r="E14" s="37">
        <v>-0.39099999999999996</v>
      </c>
      <c r="F14" s="124">
        <v>-0.44898399999999994</v>
      </c>
      <c r="G14" s="37">
        <v>-0.79799999999999993</v>
      </c>
      <c r="H14" s="7">
        <v>-0.89669899999999991</v>
      </c>
      <c r="I14" s="7">
        <v>-1.7210000000000001</v>
      </c>
      <c r="J14" s="7">
        <v>-1.7054670000000001</v>
      </c>
      <c r="K14" s="7">
        <v>-1.383</v>
      </c>
      <c r="L14" s="7"/>
    </row>
    <row r="15" spans="1:12" ht="15" customHeight="1" x14ac:dyDescent="0.25">
      <c r="A15" s="63" t="s">
        <v>8</v>
      </c>
      <c r="B15" s="63"/>
      <c r="C15" s="63"/>
      <c r="D15" s="63"/>
      <c r="E15" s="35">
        <f>SUM(E13:E14)</f>
        <v>31.613000000000021</v>
      </c>
      <c r="F15" s="123">
        <f>SUM(F13:F14)</f>
        <v>35.368124000000044</v>
      </c>
      <c r="G15" s="35">
        <f>SUM(G13:G14)</f>
        <v>54.162000000000006</v>
      </c>
      <c r="H15" s="2">
        <f>SUM(H13:H14)</f>
        <v>64.134355300000024</v>
      </c>
      <c r="I15" s="2">
        <f>SUM(I13:I14)</f>
        <v>36.509000000000015</v>
      </c>
      <c r="J15" s="2">
        <f>SUM(J13:J14)</f>
        <v>29.313172400000017</v>
      </c>
      <c r="K15" s="2">
        <f>SUM(K13:K14)</f>
        <v>29.253000000000004</v>
      </c>
      <c r="L15" s="3"/>
    </row>
    <row r="16" spans="1:12" ht="15" customHeight="1" x14ac:dyDescent="0.35">
      <c r="A16" s="60" t="s">
        <v>9</v>
      </c>
      <c r="B16" s="64"/>
      <c r="C16" s="64"/>
      <c r="D16" s="64"/>
      <c r="E16" s="36">
        <v>-0.93799999999999994</v>
      </c>
      <c r="F16" s="5">
        <v>0</v>
      </c>
      <c r="G16" s="36">
        <v>-1.875</v>
      </c>
      <c r="H16" s="5">
        <v>0</v>
      </c>
      <c r="I16" s="5">
        <v>-1.25</v>
      </c>
      <c r="J16" s="5">
        <v>0</v>
      </c>
      <c r="K16" s="5">
        <v>-0.154</v>
      </c>
      <c r="L16" s="5"/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/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30.675000000000022</v>
      </c>
      <c r="F18" s="123">
        <f>SUM(F15:F17)</f>
        <v>35.368124000000044</v>
      </c>
      <c r="G18" s="35">
        <f>SUM(G15:G17)</f>
        <v>52.287000000000006</v>
      </c>
      <c r="H18" s="2">
        <f>SUM(H15:H17)</f>
        <v>64.134355300000024</v>
      </c>
      <c r="I18" s="2">
        <f>SUM(I15:I17)</f>
        <v>35.259000000000015</v>
      </c>
      <c r="J18" s="2">
        <f>SUM(J15:J17)</f>
        <v>29.313172400000017</v>
      </c>
      <c r="K18" s="2">
        <f>SUM(K15:K17)</f>
        <v>29.099000000000004</v>
      </c>
      <c r="L18" s="3"/>
    </row>
    <row r="19" spans="1:12" ht="15" customHeight="1" x14ac:dyDescent="0.35">
      <c r="A19" s="60" t="s">
        <v>12</v>
      </c>
      <c r="B19" s="17"/>
      <c r="C19" s="17"/>
      <c r="D19" s="17"/>
      <c r="E19" s="36">
        <v>7.1999999999999995E-2</v>
      </c>
      <c r="F19" s="5">
        <v>3.63085E-2</v>
      </c>
      <c r="G19" s="36">
        <v>0.11699999999999999</v>
      </c>
      <c r="H19" s="5">
        <v>7.82442E-2</v>
      </c>
      <c r="I19" s="5">
        <v>0.29699999999999999</v>
      </c>
      <c r="J19" s="5">
        <v>0.32306430000000003</v>
      </c>
      <c r="K19" s="5">
        <v>0.32700000000000001</v>
      </c>
      <c r="L19" s="5"/>
    </row>
    <row r="20" spans="1:12" ht="15" customHeight="1" x14ac:dyDescent="0.35">
      <c r="A20" s="62" t="s">
        <v>13</v>
      </c>
      <c r="B20" s="21"/>
      <c r="C20" s="21"/>
      <c r="D20" s="21"/>
      <c r="E20" s="37">
        <v>-1.8089999999999999</v>
      </c>
      <c r="F20" s="7">
        <v>-1.7959429999999998</v>
      </c>
      <c r="G20" s="37">
        <v>-3.6259999999999999</v>
      </c>
      <c r="H20" s="7">
        <v>-3.6692198999999999</v>
      </c>
      <c r="I20" s="7">
        <v>-6.7229999999999999</v>
      </c>
      <c r="J20" s="7">
        <v>-6.7619617999999999</v>
      </c>
      <c r="K20" s="7">
        <v>-2.1</v>
      </c>
      <c r="L20" s="7"/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28.93800000000002</v>
      </c>
      <c r="F21" s="123">
        <f>SUM(F18:F20)</f>
        <v>33.60848950000004</v>
      </c>
      <c r="G21" s="35">
        <f>SUM(G18:G20)</f>
        <v>48.778000000000006</v>
      </c>
      <c r="H21" s="2">
        <f>SUM(H18:H20)</f>
        <v>60.543379600000023</v>
      </c>
      <c r="I21" s="2">
        <f>SUM(I18:I20)</f>
        <v>28.833000000000013</v>
      </c>
      <c r="J21" s="2">
        <f>SUM(J18:J20)</f>
        <v>22.874274900000017</v>
      </c>
      <c r="K21" s="2">
        <f>SUM(K18:K20)</f>
        <v>27.326000000000004</v>
      </c>
      <c r="L21" s="2">
        <f>SUM(L18:L20)</f>
        <v>0</v>
      </c>
    </row>
    <row r="22" spans="1:12" ht="15" customHeight="1" x14ac:dyDescent="0.35">
      <c r="A22" s="60" t="s">
        <v>15</v>
      </c>
      <c r="B22" s="17"/>
      <c r="C22" s="17"/>
      <c r="D22" s="17"/>
      <c r="E22" s="36">
        <v>-6.3659999999999997</v>
      </c>
      <c r="F22" s="5">
        <v>-7.3944934999999985</v>
      </c>
      <c r="G22" s="36">
        <v>-10.728999999999999</v>
      </c>
      <c r="H22" s="5">
        <v>-13.311993399999999</v>
      </c>
      <c r="I22" s="5">
        <v>-9.1859999999999999</v>
      </c>
      <c r="J22" s="5">
        <v>-5.6089139999999995</v>
      </c>
      <c r="K22" s="5">
        <v>-6.899</v>
      </c>
      <c r="L22" s="5"/>
    </row>
    <row r="23" spans="1:12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/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22.57200000000002</v>
      </c>
      <c r="F24" s="123">
        <f>SUM(F21:F23)</f>
        <v>26.213996000000041</v>
      </c>
      <c r="G24" s="35">
        <f>SUM(G21:G23)</f>
        <v>38.049000000000007</v>
      </c>
      <c r="H24" s="2">
        <f>SUM(H21:H23)</f>
        <v>47.231386200000024</v>
      </c>
      <c r="I24" s="2">
        <f>SUM(I21:I23)</f>
        <v>19.647000000000013</v>
      </c>
      <c r="J24" s="2">
        <f>SUM(J21:J23)</f>
        <v>17.265360900000019</v>
      </c>
      <c r="K24" s="2">
        <f>SUM(K21:K23)</f>
        <v>20.427000000000003</v>
      </c>
      <c r="L24" s="3"/>
    </row>
    <row r="25" spans="1:12" ht="15" customHeight="1" x14ac:dyDescent="0.35">
      <c r="A25" s="60" t="s">
        <v>103</v>
      </c>
      <c r="B25" s="17"/>
      <c r="C25" s="17"/>
      <c r="D25" s="17"/>
      <c r="E25" s="36">
        <v>22.572000000000017</v>
      </c>
      <c r="F25" s="5">
        <v>26.213996000000023</v>
      </c>
      <c r="G25" s="36">
        <v>38.049000000000014</v>
      </c>
      <c r="H25" s="5">
        <v>47.231386200000017</v>
      </c>
      <c r="I25" s="5">
        <v>19.646999999999977</v>
      </c>
      <c r="J25" s="5">
        <v>17.265360900000051</v>
      </c>
      <c r="K25" s="5">
        <v>20.426999999999992</v>
      </c>
      <c r="L25" s="5"/>
    </row>
    <row r="26" spans="1:12" ht="15" customHeight="1" x14ac:dyDescent="0.35">
      <c r="A26" s="60" t="s">
        <v>98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/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0</v>
      </c>
      <c r="F28" s="5">
        <v>-3.0859999999999999</v>
      </c>
      <c r="G28" s="36">
        <v>-0.25</v>
      </c>
      <c r="H28" s="5">
        <v>-4.1219999999999999</v>
      </c>
      <c r="I28" s="5">
        <v>-20.294</v>
      </c>
      <c r="J28" s="5">
        <v>-2.4460000000000002</v>
      </c>
      <c r="K28" s="5">
        <v>0</v>
      </c>
      <c r="L28" s="5"/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31.613000000000021</v>
      </c>
      <c r="F29" s="101">
        <f>F15-F28</f>
        <v>38.454124000000043</v>
      </c>
      <c r="G29" s="100">
        <f>G15-G28</f>
        <v>54.412000000000006</v>
      </c>
      <c r="H29" s="101">
        <f>H15-H28</f>
        <v>68.256355300000024</v>
      </c>
      <c r="I29" s="101">
        <f>I15-I28</f>
        <v>56.803000000000011</v>
      </c>
      <c r="J29" s="101">
        <f>J15-J28</f>
        <v>31.759172400000018</v>
      </c>
      <c r="K29" s="101">
        <f>K15-K28</f>
        <v>29.253000000000004</v>
      </c>
      <c r="L29" s="101"/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 t="s">
        <v>126</v>
      </c>
      <c r="J30" s="6" t="s">
        <v>126</v>
      </c>
      <c r="K30" s="6" t="s">
        <v>126</v>
      </c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6">
        <v>173.5</v>
      </c>
      <c r="H35" s="5">
        <v>0</v>
      </c>
      <c r="I35" s="5">
        <v>173.5</v>
      </c>
      <c r="J35" s="5">
        <v>0</v>
      </c>
      <c r="K35" s="5">
        <v>0</v>
      </c>
      <c r="L35" s="5"/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6">
        <v>129.92500000000001</v>
      </c>
      <c r="H36" s="5">
        <v>0</v>
      </c>
      <c r="I36" s="5">
        <v>131.876</v>
      </c>
      <c r="J36" s="5">
        <v>0</v>
      </c>
      <c r="K36" s="5">
        <v>0.53600000000000003</v>
      </c>
      <c r="L36" s="5"/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6">
        <v>3.4910000000000001</v>
      </c>
      <c r="H37" s="5">
        <v>0</v>
      </c>
      <c r="I37" s="5">
        <v>3.6599999999999997</v>
      </c>
      <c r="J37" s="5">
        <v>0</v>
      </c>
      <c r="K37" s="5">
        <v>3.2010000000000001</v>
      </c>
      <c r="L37" s="5"/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0.11700000000000001</v>
      </c>
      <c r="L38" s="5"/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37">
        <v>1.2390000000000001</v>
      </c>
      <c r="H39" s="7">
        <v>0</v>
      </c>
      <c r="I39" s="7">
        <v>1.1040000000000001</v>
      </c>
      <c r="J39" s="7">
        <v>0</v>
      </c>
      <c r="K39" s="7">
        <v>0</v>
      </c>
      <c r="L39" s="7"/>
    </row>
    <row r="40" spans="1:12" ht="15" customHeight="1" x14ac:dyDescent="0.35">
      <c r="A40" s="57" t="s">
        <v>21</v>
      </c>
      <c r="B40" s="63"/>
      <c r="C40" s="63"/>
      <c r="D40" s="63"/>
      <c r="E40" s="41"/>
      <c r="F40" s="123"/>
      <c r="G40" s="41">
        <f>SUM(G35:G39)</f>
        <v>308.15499999999997</v>
      </c>
      <c r="H40" s="123" t="s">
        <v>53</v>
      </c>
      <c r="I40" s="121">
        <f>SUM(I35:I39)</f>
        <v>310.14</v>
      </c>
      <c r="J40" s="121">
        <f>SUM(J35:J39)</f>
        <v>0</v>
      </c>
      <c r="K40" s="121">
        <f>SUM(K35:K39)</f>
        <v>3.8540000000000001</v>
      </c>
      <c r="L40" s="3"/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6">
        <v>66.716999999999999</v>
      </c>
      <c r="H41" s="5">
        <v>0</v>
      </c>
      <c r="I41" s="5">
        <v>83.177000000000007</v>
      </c>
      <c r="J41" s="5">
        <v>0</v>
      </c>
      <c r="K41" s="5">
        <v>63.061999999999998</v>
      </c>
      <c r="L41" s="5"/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6">
        <v>2.0339999999999998</v>
      </c>
      <c r="H42" s="5">
        <v>0</v>
      </c>
      <c r="I42" s="5">
        <v>0</v>
      </c>
      <c r="J42" s="5">
        <v>0</v>
      </c>
      <c r="K42" s="5">
        <v>0</v>
      </c>
      <c r="L42" s="5"/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6">
        <v>76.584000000000003</v>
      </c>
      <c r="H43" s="5">
        <v>0</v>
      </c>
      <c r="I43" s="5">
        <v>24.441000000000003</v>
      </c>
      <c r="J43" s="5">
        <v>0</v>
      </c>
      <c r="K43" s="5">
        <v>12.169</v>
      </c>
      <c r="L43" s="5"/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6">
        <v>8.2739999999999991</v>
      </c>
      <c r="H44" s="5">
        <v>0</v>
      </c>
      <c r="I44" s="5">
        <v>3.8570000000000002</v>
      </c>
      <c r="J44" s="5">
        <v>0</v>
      </c>
      <c r="K44" s="5">
        <v>3.8359999999999999</v>
      </c>
      <c r="L44" s="5"/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/>
    </row>
    <row r="46" spans="1:12" ht="15" customHeight="1" x14ac:dyDescent="0.35">
      <c r="A46" s="69" t="s">
        <v>27</v>
      </c>
      <c r="B46" s="32"/>
      <c r="C46" s="32"/>
      <c r="D46" s="32"/>
      <c r="E46" s="42"/>
      <c r="F46" s="128"/>
      <c r="G46" s="42">
        <f>SUM(G41:G45)</f>
        <v>153.60900000000001</v>
      </c>
      <c r="H46" s="8" t="s">
        <v>53</v>
      </c>
      <c r="I46" s="122">
        <f>SUM(I41:I45)</f>
        <v>111.47500000000001</v>
      </c>
      <c r="J46" s="122">
        <f>SUM(J41:J45)</f>
        <v>0</v>
      </c>
      <c r="K46" s="122">
        <f>SUM(K41:K45)</f>
        <v>79.066999999999993</v>
      </c>
      <c r="L46" s="9"/>
    </row>
    <row r="47" spans="1:12" ht="15" customHeight="1" x14ac:dyDescent="0.35">
      <c r="A47" s="57" t="s">
        <v>89</v>
      </c>
      <c r="B47" s="33"/>
      <c r="C47" s="33"/>
      <c r="D47" s="33"/>
      <c r="E47" s="41"/>
      <c r="F47" s="123"/>
      <c r="G47" s="41">
        <f>G40+G46</f>
        <v>461.76400000000001</v>
      </c>
      <c r="H47" s="123" t="s">
        <v>53</v>
      </c>
      <c r="I47" s="121">
        <f>I40+I46</f>
        <v>421.61500000000001</v>
      </c>
      <c r="J47" s="121">
        <f>J40+J46</f>
        <v>0</v>
      </c>
      <c r="K47" s="121">
        <f>K40+K46</f>
        <v>82.920999999999992</v>
      </c>
      <c r="L47" s="3"/>
    </row>
    <row r="48" spans="1:12" ht="15" customHeight="1" x14ac:dyDescent="0.35">
      <c r="A48" s="60" t="s">
        <v>104</v>
      </c>
      <c r="B48" s="17"/>
      <c r="C48" s="17"/>
      <c r="D48" s="17"/>
      <c r="E48" s="36"/>
      <c r="F48" s="5"/>
      <c r="G48" s="36">
        <v>165.19699999999997</v>
      </c>
      <c r="H48" s="5"/>
      <c r="I48" s="5">
        <v>135.02199999999999</v>
      </c>
      <c r="J48" s="5"/>
      <c r="K48" s="5">
        <v>23.009999999999991</v>
      </c>
      <c r="L48" s="5"/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6">
        <v>0</v>
      </c>
      <c r="H49" s="5"/>
      <c r="I49" s="5">
        <v>0</v>
      </c>
      <c r="J49" s="5">
        <v>0</v>
      </c>
      <c r="K49" s="5">
        <v>0</v>
      </c>
      <c r="L49" s="5"/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/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6">
        <v>31.430999999999997</v>
      </c>
      <c r="H51" s="5">
        <v>0</v>
      </c>
      <c r="I51" s="5">
        <v>25.801999999999996</v>
      </c>
      <c r="J51" s="5">
        <v>0</v>
      </c>
      <c r="K51" s="5">
        <v>0</v>
      </c>
      <c r="L51" s="5"/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6">
        <v>241.26999999999998</v>
      </c>
      <c r="H52" s="5">
        <v>0</v>
      </c>
      <c r="I52" s="5">
        <v>224.21200000000002</v>
      </c>
      <c r="J52" s="5">
        <v>0</v>
      </c>
      <c r="K52" s="5">
        <v>48.470999999999997</v>
      </c>
      <c r="L52" s="5"/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6">
        <v>23.866</v>
      </c>
      <c r="H53" s="5">
        <v>0</v>
      </c>
      <c r="I53" s="5">
        <v>36.579000000000001</v>
      </c>
      <c r="J53" s="5">
        <v>0</v>
      </c>
      <c r="K53" s="5">
        <v>11.44</v>
      </c>
      <c r="L53" s="5"/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/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41">
        <f>SUM(G48:G54)</f>
        <v>461.76399999999995</v>
      </c>
      <c r="H55" s="1" t="s">
        <v>53</v>
      </c>
      <c r="I55" s="121">
        <f>SUM(I48:I54)</f>
        <v>421.61500000000001</v>
      </c>
      <c r="J55" s="121">
        <f>SUM(J48:J54)</f>
        <v>0</v>
      </c>
      <c r="K55" s="121">
        <f>SUM(K48:K54)</f>
        <v>82.920999999999992</v>
      </c>
      <c r="L55" s="3"/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110</v>
      </c>
      <c r="F59" s="30"/>
      <c r="G59" s="30" t="s">
        <v>110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6">
        <v>32.03900000000003</v>
      </c>
      <c r="F61" s="5"/>
      <c r="G61" s="36">
        <v>57.565000000000019</v>
      </c>
      <c r="H61" s="5"/>
      <c r="I61" s="13"/>
      <c r="J61" s="5"/>
      <c r="K61" s="5"/>
      <c r="L61" s="5"/>
    </row>
    <row r="62" spans="1:12" ht="15" customHeight="1" x14ac:dyDescent="0.35">
      <c r="A62" s="71" t="s">
        <v>33</v>
      </c>
      <c r="B62" s="71"/>
      <c r="C62" s="72"/>
      <c r="D62" s="72"/>
      <c r="E62" s="37">
        <v>19.143999999999991</v>
      </c>
      <c r="F62" s="7"/>
      <c r="G62" s="37">
        <v>-61.783000000000008</v>
      </c>
      <c r="H62" s="7"/>
      <c r="I62" s="14"/>
      <c r="J62" s="7"/>
      <c r="K62" s="7"/>
      <c r="L62" s="7"/>
    </row>
    <row r="63" spans="1:12" ht="15" customHeight="1" x14ac:dyDescent="0.35">
      <c r="A63" s="110" t="s">
        <v>34</v>
      </c>
      <c r="B63" s="73"/>
      <c r="C63" s="74"/>
      <c r="D63" s="74"/>
      <c r="E63" s="43">
        <f>SUM(E61:E62)</f>
        <v>51.183000000000021</v>
      </c>
      <c r="F63" s="123" t="s">
        <v>53</v>
      </c>
      <c r="G63" s="35">
        <f>SUM(G61:G62)</f>
        <v>-4.2179999999999893</v>
      </c>
      <c r="H63" s="2" t="s">
        <v>53</v>
      </c>
      <c r="I63" s="12" t="s">
        <v>53</v>
      </c>
      <c r="J63" s="3" t="s">
        <v>53</v>
      </c>
      <c r="K63" s="3" t="s">
        <v>53</v>
      </c>
      <c r="L63" s="3"/>
    </row>
    <row r="64" spans="1:12" ht="15" customHeight="1" x14ac:dyDescent="0.35">
      <c r="A64" s="70" t="s">
        <v>95</v>
      </c>
      <c r="B64" s="70"/>
      <c r="C64" s="17"/>
      <c r="D64" s="17"/>
      <c r="E64" s="36">
        <v>-0.36300000000000004</v>
      </c>
      <c r="F64" s="5"/>
      <c r="G64" s="36">
        <v>-0.43600000000000005</v>
      </c>
      <c r="H64" s="5"/>
      <c r="I64" s="13"/>
      <c r="J64" s="5"/>
      <c r="K64" s="5"/>
      <c r="L64" s="5"/>
    </row>
    <row r="65" spans="1:13" ht="15" customHeight="1" x14ac:dyDescent="0.35">
      <c r="A65" s="71" t="s">
        <v>96</v>
      </c>
      <c r="B65" s="71"/>
      <c r="C65" s="21"/>
      <c r="D65" s="21"/>
      <c r="E65" s="37">
        <v>0</v>
      </c>
      <c r="F65" s="7"/>
      <c r="G65" s="37">
        <v>0</v>
      </c>
      <c r="H65" s="7"/>
      <c r="I65" s="14"/>
      <c r="J65" s="7"/>
      <c r="K65" s="7"/>
      <c r="L65" s="7"/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50.820000000000022</v>
      </c>
      <c r="F66" s="123" t="s">
        <v>53</v>
      </c>
      <c r="G66" s="35">
        <f>SUM(G63:G65)</f>
        <v>-4.6539999999999893</v>
      </c>
      <c r="H66" s="2" t="s">
        <v>53</v>
      </c>
      <c r="I66" s="12" t="s">
        <v>53</v>
      </c>
      <c r="J66" s="3" t="s">
        <v>53</v>
      </c>
      <c r="K66" s="3" t="s">
        <v>53</v>
      </c>
      <c r="L66" s="3"/>
    </row>
    <row r="67" spans="1:13" ht="15" customHeight="1" x14ac:dyDescent="0.35">
      <c r="A67" s="71" t="s">
        <v>35</v>
      </c>
      <c r="B67" s="71"/>
      <c r="C67" s="77"/>
      <c r="D67" s="77"/>
      <c r="E67" s="37">
        <v>0</v>
      </c>
      <c r="F67" s="7"/>
      <c r="G67" s="37">
        <v>0</v>
      </c>
      <c r="H67" s="7"/>
      <c r="I67" s="14"/>
      <c r="J67" s="7"/>
      <c r="K67" s="7"/>
      <c r="L67" s="7"/>
    </row>
    <row r="68" spans="1:13" ht="15" customHeight="1" x14ac:dyDescent="0.35">
      <c r="A68" s="110" t="s">
        <v>36</v>
      </c>
      <c r="B68" s="73"/>
      <c r="C68" s="33"/>
      <c r="D68" s="33"/>
      <c r="E68" s="43">
        <f>SUM(E66:E67)</f>
        <v>50.820000000000022</v>
      </c>
      <c r="F68" s="123" t="s">
        <v>53</v>
      </c>
      <c r="G68" s="35">
        <f>SUM(G66:G67)</f>
        <v>-4.6539999999999893</v>
      </c>
      <c r="H68" s="2" t="s">
        <v>53</v>
      </c>
      <c r="I68" s="12" t="s">
        <v>53</v>
      </c>
      <c r="J68" s="3" t="s">
        <v>53</v>
      </c>
      <c r="K68" s="3" t="s">
        <v>53</v>
      </c>
      <c r="L68" s="3"/>
    </row>
    <row r="69" spans="1:13" ht="15" customHeight="1" x14ac:dyDescent="0.35">
      <c r="A69" s="70" t="s">
        <v>37</v>
      </c>
      <c r="B69" s="70"/>
      <c r="C69" s="17"/>
      <c r="D69" s="17"/>
      <c r="E69" s="36">
        <v>-47.061999999999998</v>
      </c>
      <c r="F69" s="5"/>
      <c r="G69" s="36">
        <v>9.179000000000002</v>
      </c>
      <c r="H69" s="5"/>
      <c r="I69" s="13"/>
      <c r="J69" s="5"/>
      <c r="K69" s="5"/>
      <c r="L69" s="5"/>
    </row>
    <row r="70" spans="1:13" ht="15" customHeight="1" x14ac:dyDescent="0.35">
      <c r="A70" s="70" t="s">
        <v>38</v>
      </c>
      <c r="B70" s="70"/>
      <c r="C70" s="17"/>
      <c r="D70" s="17"/>
      <c r="E70" s="36">
        <v>0</v>
      </c>
      <c r="F70" s="5"/>
      <c r="G70" s="36">
        <v>0</v>
      </c>
      <c r="H70" s="5"/>
      <c r="I70" s="13"/>
      <c r="J70" s="5"/>
      <c r="K70" s="5"/>
      <c r="L70" s="5"/>
    </row>
    <row r="71" spans="1:13" ht="15" customHeight="1" x14ac:dyDescent="0.35">
      <c r="A71" s="70" t="s">
        <v>39</v>
      </c>
      <c r="B71" s="70"/>
      <c r="C71" s="17"/>
      <c r="D71" s="17"/>
      <c r="E71" s="36">
        <v>0</v>
      </c>
      <c r="F71" s="5"/>
      <c r="G71" s="36">
        <v>0</v>
      </c>
      <c r="H71" s="5"/>
      <c r="I71" s="13"/>
      <c r="J71" s="5"/>
      <c r="K71" s="5"/>
      <c r="L71" s="5"/>
    </row>
    <row r="72" spans="1:13" ht="15" customHeight="1" x14ac:dyDescent="0.35">
      <c r="A72" s="71" t="s">
        <v>40</v>
      </c>
      <c r="B72" s="71"/>
      <c r="C72" s="21"/>
      <c r="D72" s="21"/>
      <c r="E72" s="37">
        <v>-5.3999999999999999E-2</v>
      </c>
      <c r="F72" s="7"/>
      <c r="G72" s="37">
        <v>-0.108</v>
      </c>
      <c r="H72" s="7"/>
      <c r="I72" s="14"/>
      <c r="J72" s="7"/>
      <c r="K72" s="7"/>
      <c r="L72" s="7"/>
    </row>
    <row r="73" spans="1:13" ht="15" customHeight="1" x14ac:dyDescent="0.35">
      <c r="A73" s="144" t="s">
        <v>41</v>
      </c>
      <c r="B73" s="146"/>
      <c r="C73" s="79"/>
      <c r="D73" s="79"/>
      <c r="E73" s="44">
        <f>SUM(E69:E72)</f>
        <v>-47.116</v>
      </c>
      <c r="F73" s="128" t="s">
        <v>53</v>
      </c>
      <c r="G73" s="44">
        <f>SUM(G69:G72)</f>
        <v>9.0710000000000015</v>
      </c>
      <c r="H73" s="8" t="s">
        <v>53</v>
      </c>
      <c r="I73" s="120" t="s">
        <v>53</v>
      </c>
      <c r="J73" s="104" t="s">
        <v>53</v>
      </c>
      <c r="K73" s="104" t="s">
        <v>53</v>
      </c>
      <c r="L73" s="104"/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3.7040000000000219</v>
      </c>
      <c r="F74" s="123" t="s">
        <v>53</v>
      </c>
      <c r="G74" s="35">
        <f>SUM(G73+G68)</f>
        <v>4.4170000000000122</v>
      </c>
      <c r="H74" s="2" t="s">
        <v>53</v>
      </c>
      <c r="I74" s="12" t="s">
        <v>53</v>
      </c>
      <c r="J74" s="3" t="s">
        <v>53</v>
      </c>
      <c r="K74" s="3" t="s">
        <v>53</v>
      </c>
      <c r="L74" s="3"/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/>
      <c r="G75" s="37">
        <v>0</v>
      </c>
      <c r="H75" s="7"/>
      <c r="I75" s="14"/>
      <c r="J75" s="7"/>
      <c r="K75" s="7"/>
      <c r="L75" s="7"/>
      <c r="M75" s="106"/>
    </row>
    <row r="76" spans="1:13" ht="15" customHeight="1" x14ac:dyDescent="0.35">
      <c r="A76" s="110" t="s">
        <v>83</v>
      </c>
      <c r="B76" s="76"/>
      <c r="C76" s="33"/>
      <c r="D76" s="33"/>
      <c r="E76" s="43">
        <f>SUM(E74:E75)</f>
        <v>3.7040000000000219</v>
      </c>
      <c r="F76" s="123" t="s">
        <v>53</v>
      </c>
      <c r="G76" s="35">
        <f>SUM(G74:G75)</f>
        <v>4.4170000000000122</v>
      </c>
      <c r="H76" s="2" t="s">
        <v>53</v>
      </c>
      <c r="I76" s="12" t="s">
        <v>53</v>
      </c>
      <c r="J76" s="3" t="s">
        <v>53</v>
      </c>
      <c r="K76" s="3" t="s">
        <v>53</v>
      </c>
      <c r="L76" s="3"/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23.980307823013156</v>
      </c>
      <c r="F82" s="13">
        <v>24.355468977489259</v>
      </c>
      <c r="G82" s="39">
        <v>22.728398118346121</v>
      </c>
      <c r="H82" s="13">
        <v>24.990866659204965</v>
      </c>
      <c r="I82" s="13">
        <v>11.008988960555332</v>
      </c>
      <c r="J82" s="13">
        <v>11.05406277937419</v>
      </c>
      <c r="K82" s="13">
        <v>11.474599606961714</v>
      </c>
      <c r="L82" s="13"/>
    </row>
    <row r="83" spans="1:12" ht="15" customHeight="1" x14ac:dyDescent="0.35">
      <c r="A83" s="60" t="s">
        <v>141</v>
      </c>
      <c r="B83" s="70"/>
      <c r="C83" s="61"/>
      <c r="D83" s="61"/>
      <c r="E83" s="39">
        <v>23.980307823013156</v>
      </c>
      <c r="F83" s="13">
        <v>26.480573980642149</v>
      </c>
      <c r="G83" s="39">
        <v>22.833307455696783</v>
      </c>
      <c r="H83" s="13">
        <v>26.597062774958907</v>
      </c>
      <c r="I83" s="13">
        <v>17.128477907541271</v>
      </c>
      <c r="J83" s="13">
        <v>11.976454842211769</v>
      </c>
      <c r="K83" s="13">
        <v>11.474599606961714</v>
      </c>
      <c r="L83" s="13"/>
    </row>
    <row r="84" spans="1:12" ht="15" customHeight="1" x14ac:dyDescent="0.35">
      <c r="A84" s="60" t="s">
        <v>44</v>
      </c>
      <c r="B84" s="70"/>
      <c r="C84" s="61"/>
      <c r="D84" s="61"/>
      <c r="E84" s="39">
        <v>21.95116400791936</v>
      </c>
      <c r="F84" s="13">
        <v>23.143735963986199</v>
      </c>
      <c r="G84" s="39">
        <v>20.469070629162282</v>
      </c>
      <c r="H84" s="13">
        <v>23.591591738994687</v>
      </c>
      <c r="I84" s="13">
        <v>8.6943542331943391</v>
      </c>
      <c r="J84" s="13">
        <v>8.625940151645386</v>
      </c>
      <c r="K84" s="13">
        <v>10.71872658735295</v>
      </c>
      <c r="L84" s="13"/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 t="s">
        <v>53</v>
      </c>
      <c r="J85" s="13" t="s">
        <v>53</v>
      </c>
      <c r="K85" s="13" t="s">
        <v>53</v>
      </c>
      <c r="L85" s="13"/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 t="s">
        <v>53</v>
      </c>
      <c r="J86" s="13" t="s">
        <v>53</v>
      </c>
      <c r="K86" s="13" t="s">
        <v>53</v>
      </c>
      <c r="L86" s="13"/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35.775201185020926</v>
      </c>
      <c r="H87" s="5" t="s">
        <v>53</v>
      </c>
      <c r="I87" s="5">
        <v>32.024951673920526</v>
      </c>
      <c r="J87" s="5" t="s">
        <v>53</v>
      </c>
      <c r="K87" s="5">
        <v>27.749303553985111</v>
      </c>
      <c r="L87" s="5"/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36">
        <v>230.96199999999999</v>
      </c>
      <c r="H88" s="5" t="s">
        <v>53</v>
      </c>
      <c r="I88" s="5">
        <v>220.35500000000002</v>
      </c>
      <c r="J88" s="5" t="s">
        <v>53</v>
      </c>
      <c r="K88" s="5">
        <v>44.518000000000001</v>
      </c>
      <c r="L88" s="5"/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1.4604986773367552</v>
      </c>
      <c r="H89" s="13" t="s">
        <v>53</v>
      </c>
      <c r="I89" s="13">
        <v>1.6605590200115539</v>
      </c>
      <c r="J89" s="13" t="s">
        <v>53</v>
      </c>
      <c r="K89" s="13">
        <v>2.1065189048239903</v>
      </c>
      <c r="L89" s="13"/>
    </row>
    <row r="90" spans="1:12" ht="15" customHeight="1" x14ac:dyDescent="0.35">
      <c r="A90" s="60" t="s">
        <v>132</v>
      </c>
      <c r="B90" s="70"/>
      <c r="C90" s="17"/>
      <c r="D90" s="17"/>
      <c r="E90" s="36">
        <v>50.753</v>
      </c>
      <c r="F90" s="5" t="s">
        <v>53</v>
      </c>
      <c r="G90" s="36">
        <v>-4.7539999999999907</v>
      </c>
      <c r="H90" s="13" t="s">
        <v>53</v>
      </c>
      <c r="I90" s="13" t="s">
        <v>53</v>
      </c>
      <c r="J90" s="13" t="s">
        <v>53</v>
      </c>
      <c r="K90" s="13" t="s">
        <v>53</v>
      </c>
      <c r="L90" s="13"/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0" t="s">
        <v>53</v>
      </c>
      <c r="H91" s="139" t="s">
        <v>53</v>
      </c>
      <c r="I91" s="139">
        <v>78</v>
      </c>
      <c r="J91" s="10">
        <v>70</v>
      </c>
      <c r="K91" s="10">
        <v>70</v>
      </c>
      <c r="L91" s="5"/>
    </row>
    <row r="92" spans="1:12" ht="15" customHeight="1" x14ac:dyDescent="0.35">
      <c r="A92" s="64" t="s">
        <v>109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129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</row>
    <row r="94" spans="1:12" ht="15" customHeight="1" x14ac:dyDescent="0.35">
      <c r="A94" s="64" t="s">
        <v>136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134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ht="16.5" outlineLevel="1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ht="16.5" x14ac:dyDescent="0.3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1:12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5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120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s">
        <v>122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124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56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/>
      <c r="F6" s="27" t="s">
        <v>52</v>
      </c>
      <c r="G6" s="27"/>
      <c r="H6" s="27" t="s">
        <v>52</v>
      </c>
      <c r="I6" s="27" t="s">
        <v>52</v>
      </c>
      <c r="J6" s="27" t="s">
        <v>78</v>
      </c>
      <c r="K6" s="27" t="s">
        <v>54</v>
      </c>
      <c r="L6" s="27" t="s">
        <v>54</v>
      </c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5">
        <v>1753.9288630000001</v>
      </c>
      <c r="F8" s="2">
        <v>1700.8714370000002</v>
      </c>
      <c r="G8" s="35">
        <v>2255.3708630000001</v>
      </c>
      <c r="H8" s="2">
        <v>2191.0664700000002</v>
      </c>
      <c r="I8" s="2">
        <v>3623.97</v>
      </c>
      <c r="J8" s="2">
        <v>3517.0367839999999</v>
      </c>
      <c r="K8" s="2">
        <v>3503.3069999999998</v>
      </c>
      <c r="L8" s="2">
        <v>3740.1170000000002</v>
      </c>
    </row>
    <row r="9" spans="1:12" ht="15" customHeight="1" x14ac:dyDescent="0.35">
      <c r="A9" s="60" t="s">
        <v>3</v>
      </c>
      <c r="B9" s="17"/>
      <c r="C9" s="17"/>
      <c r="D9" s="17"/>
      <c r="E9" s="36">
        <v>-1261.5285220000001</v>
      </c>
      <c r="F9" s="5">
        <v>-1199.5199878999999</v>
      </c>
      <c r="G9" s="36">
        <v>-1883.1225220000001</v>
      </c>
      <c r="H9" s="5">
        <v>-1821.3928629</v>
      </c>
      <c r="I9" s="5">
        <v>-3332.7440000000001</v>
      </c>
      <c r="J9" s="5">
        <v>-3203.1897709</v>
      </c>
      <c r="K9" s="5">
        <v>-3108.2690000000002</v>
      </c>
      <c r="L9" s="5">
        <v>-3491.2950000000001</v>
      </c>
    </row>
    <row r="10" spans="1:12" ht="15" customHeight="1" x14ac:dyDescent="0.35">
      <c r="A10" s="60" t="s">
        <v>4</v>
      </c>
      <c r="B10" s="17"/>
      <c r="C10" s="17"/>
      <c r="D10" s="17"/>
      <c r="E10" s="36">
        <v>5.4880960000000005</v>
      </c>
      <c r="F10" s="5">
        <v>14.457056000000001</v>
      </c>
      <c r="G10" s="36">
        <v>7.3790960000000005</v>
      </c>
      <c r="H10" s="5">
        <v>12.791648000000002</v>
      </c>
      <c r="I10" s="5">
        <v>58.873000000000005</v>
      </c>
      <c r="J10" s="5">
        <v>48.001442999999995</v>
      </c>
      <c r="K10" s="5">
        <v>14.430999999999999</v>
      </c>
      <c r="L10" s="5">
        <v>0.191</v>
      </c>
    </row>
    <row r="11" spans="1:12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7</v>
      </c>
      <c r="B13" s="63"/>
      <c r="C13" s="63"/>
      <c r="D13" s="63"/>
      <c r="E13" s="35">
        <f>SUM(E8:E12)</f>
        <v>497.88843700000001</v>
      </c>
      <c r="F13" s="123">
        <f>SUM(F8:F12)</f>
        <v>515.80850510000027</v>
      </c>
      <c r="G13" s="35">
        <f>SUM(G8:G12)</f>
        <v>379.62743699999999</v>
      </c>
      <c r="H13" s="2">
        <f>SUM(H8:H12)</f>
        <v>382.46525510000026</v>
      </c>
      <c r="I13" s="2">
        <f>SUM(I8:I12)</f>
        <v>350.09899999999965</v>
      </c>
      <c r="J13" s="2">
        <f>SUM(J8:J12)</f>
        <v>361.84845609999991</v>
      </c>
      <c r="K13" s="2">
        <f>SUM(K8:K12)</f>
        <v>409.46899999999954</v>
      </c>
      <c r="L13" s="2">
        <f>SUM(L8:L12)</f>
        <v>249.01300000000012</v>
      </c>
    </row>
    <row r="14" spans="1:12" ht="15" customHeight="1" x14ac:dyDescent="0.35">
      <c r="A14" s="62" t="s">
        <v>60</v>
      </c>
      <c r="B14" s="21"/>
      <c r="C14" s="21"/>
      <c r="D14" s="21"/>
      <c r="E14" s="37">
        <v>-25.953000000000003</v>
      </c>
      <c r="F14" s="124">
        <v>-27.015958000000005</v>
      </c>
      <c r="G14" s="37">
        <v>-51.506</v>
      </c>
      <c r="H14" s="7">
        <v>-57.231370000000005</v>
      </c>
      <c r="I14" s="7">
        <v>-121.85000000000001</v>
      </c>
      <c r="J14" s="7">
        <v>-115.005145</v>
      </c>
      <c r="K14" s="7">
        <v>-134.38400000000001</v>
      </c>
      <c r="L14" s="7">
        <v>-125.352</v>
      </c>
    </row>
    <row r="15" spans="1:12" ht="15" customHeight="1" x14ac:dyDescent="0.25">
      <c r="A15" s="63" t="s">
        <v>8</v>
      </c>
      <c r="B15" s="63"/>
      <c r="C15" s="63"/>
      <c r="D15" s="63"/>
      <c r="E15" s="35">
        <f>SUM(E13:E14)</f>
        <v>471.93543699999998</v>
      </c>
      <c r="F15" s="123">
        <f>SUM(F13:F14)</f>
        <v>488.79254710000026</v>
      </c>
      <c r="G15" s="35">
        <f>SUM(G13:G14)</f>
        <v>328.12143700000001</v>
      </c>
      <c r="H15" s="2">
        <f>SUM(H13:H14)</f>
        <v>325.23388510000024</v>
      </c>
      <c r="I15" s="2">
        <f>SUM(I13:I14)</f>
        <v>228.24899999999963</v>
      </c>
      <c r="J15" s="2">
        <f>SUM(J13:J14)</f>
        <v>246.84331109999991</v>
      </c>
      <c r="K15" s="2">
        <f>SUM(K13:K14)</f>
        <v>275.08499999999952</v>
      </c>
      <c r="L15" s="2">
        <f>SUM(L13:L14)</f>
        <v>123.66100000000012</v>
      </c>
    </row>
    <row r="16" spans="1:12" ht="15" customHeight="1" x14ac:dyDescent="0.35">
      <c r="A16" s="60" t="s">
        <v>9</v>
      </c>
      <c r="B16" s="64"/>
      <c r="C16" s="64"/>
      <c r="D16" s="64"/>
      <c r="E16" s="36">
        <v>-1.63</v>
      </c>
      <c r="F16" s="5">
        <v>-0.78704400000000008</v>
      </c>
      <c r="G16" s="36">
        <v>-2.5739999999999998</v>
      </c>
      <c r="H16" s="5">
        <v>-1.1788730000000001</v>
      </c>
      <c r="I16" s="5">
        <v>-0.313</v>
      </c>
      <c r="J16" s="5">
        <v>-2.3370039999999999</v>
      </c>
      <c r="K16" s="5">
        <v>-21.315000000000001</v>
      </c>
      <c r="L16" s="5">
        <v>-2.577</v>
      </c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470.30543699999998</v>
      </c>
      <c r="F18" s="123">
        <f>SUM(F15:F17)</f>
        <v>488.00550310000028</v>
      </c>
      <c r="G18" s="35">
        <f>SUM(G15:G17)</f>
        <v>325.547437</v>
      </c>
      <c r="H18" s="12">
        <f>SUM(H15:H17)</f>
        <v>324.05501210000023</v>
      </c>
      <c r="I18" s="2">
        <f>SUM(I15:I17)</f>
        <v>227.93599999999964</v>
      </c>
      <c r="J18" s="2">
        <f>SUM(J15:J17)</f>
        <v>244.5063070999999</v>
      </c>
      <c r="K18" s="2">
        <f>SUM(K15:K17)</f>
        <v>253.76999999999953</v>
      </c>
      <c r="L18" s="2">
        <f>SUM(L15:L17)</f>
        <v>121.08400000000012</v>
      </c>
    </row>
    <row r="19" spans="1:12" ht="15" customHeight="1" x14ac:dyDescent="0.35">
      <c r="A19" s="60" t="s">
        <v>12</v>
      </c>
      <c r="B19" s="17"/>
      <c r="C19" s="17"/>
      <c r="D19" s="17"/>
      <c r="E19" s="36">
        <v>0.68134899999999954</v>
      </c>
      <c r="F19" s="5">
        <v>0.23969600000000063</v>
      </c>
      <c r="G19" s="36">
        <v>8.8963490000000007</v>
      </c>
      <c r="H19" s="5">
        <v>5.1616749999999998</v>
      </c>
      <c r="I19" s="5">
        <v>10.694999999999999</v>
      </c>
      <c r="J19" s="5">
        <v>5.0201520000000004</v>
      </c>
      <c r="K19" s="5">
        <v>0.95799999999999996</v>
      </c>
      <c r="L19" s="5">
        <v>1.929</v>
      </c>
    </row>
    <row r="20" spans="1:12" ht="15" customHeight="1" x14ac:dyDescent="0.35">
      <c r="A20" s="62" t="s">
        <v>13</v>
      </c>
      <c r="B20" s="21"/>
      <c r="C20" s="21"/>
      <c r="D20" s="21"/>
      <c r="E20" s="37">
        <v>-41.743887000000001</v>
      </c>
      <c r="F20" s="7">
        <v>-45.533602299999998</v>
      </c>
      <c r="G20" s="37">
        <v>-91.768887000000007</v>
      </c>
      <c r="H20" s="7">
        <v>-88.786372999999998</v>
      </c>
      <c r="I20" s="7">
        <v>-183.976</v>
      </c>
      <c r="J20" s="7">
        <v>-176.73165040000001</v>
      </c>
      <c r="K20" s="7">
        <v>-464.392</v>
      </c>
      <c r="L20" s="7">
        <v>-656.20899999999995</v>
      </c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429.24289899999997</v>
      </c>
      <c r="F21" s="123">
        <f>SUM(F18:F20)</f>
        <v>442.71159680000028</v>
      </c>
      <c r="G21" s="35">
        <f>SUM(G18:G20)</f>
        <v>242.67489899999998</v>
      </c>
      <c r="H21" s="2">
        <f>SUM(H18:H20)</f>
        <v>240.43031410000023</v>
      </c>
      <c r="I21" s="2">
        <f>SUM(I18:I20)</f>
        <v>54.654999999999632</v>
      </c>
      <c r="J21" s="2">
        <f>SUM(J18:J20)</f>
        <v>72.794808699999891</v>
      </c>
      <c r="K21" s="2">
        <f>SUM(K18:K20)</f>
        <v>-209.66400000000047</v>
      </c>
      <c r="L21" s="2">
        <f>SUM(L18:L20)</f>
        <v>-533.1959999999998</v>
      </c>
    </row>
    <row r="22" spans="1:12" ht="15" customHeight="1" x14ac:dyDescent="0.35">
      <c r="A22" s="60" t="s">
        <v>15</v>
      </c>
      <c r="B22" s="17"/>
      <c r="C22" s="17"/>
      <c r="D22" s="17"/>
      <c r="E22" s="36">
        <v>-99.435207999999989</v>
      </c>
      <c r="F22" s="5">
        <v>-101.259552</v>
      </c>
      <c r="G22" s="36">
        <v>-61.248207999999998</v>
      </c>
      <c r="H22" s="5">
        <v>-50.786375</v>
      </c>
      <c r="I22" s="5">
        <v>44.831000000000003</v>
      </c>
      <c r="J22" s="5">
        <v>-11.414149000000009</v>
      </c>
      <c r="K22" s="5">
        <v>14.94</v>
      </c>
      <c r="L22" s="5">
        <v>29.71</v>
      </c>
    </row>
    <row r="23" spans="1:12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329.80769099999998</v>
      </c>
      <c r="F24" s="123">
        <f>SUM(F21:F23)</f>
        <v>341.45204480000029</v>
      </c>
      <c r="G24" s="35">
        <f>SUM(G21:G23)</f>
        <v>181.42669099999998</v>
      </c>
      <c r="H24" s="2">
        <f>SUM(H21:H23)</f>
        <v>189.64393910000024</v>
      </c>
      <c r="I24" s="2">
        <f>SUM(I21:I23)</f>
        <v>99.485999999999635</v>
      </c>
      <c r="J24" s="2">
        <f>SUM(J21:J23)</f>
        <v>61.380659699999882</v>
      </c>
      <c r="K24" s="2">
        <f>SUM(K21:K23)</f>
        <v>-194.72400000000047</v>
      </c>
      <c r="L24" s="2">
        <f>SUM(L21:L23)</f>
        <v>-503.48599999999982</v>
      </c>
    </row>
    <row r="25" spans="1:12" ht="15" customHeight="1" x14ac:dyDescent="0.35">
      <c r="A25" s="60" t="s">
        <v>103</v>
      </c>
      <c r="B25" s="17"/>
      <c r="C25" s="17"/>
      <c r="D25" s="17"/>
      <c r="E25" s="36">
        <v>324.629231</v>
      </c>
      <c r="F25" s="5">
        <v>341.45204480000041</v>
      </c>
      <c r="G25" s="36">
        <v>175.10923099999997</v>
      </c>
      <c r="H25" s="5">
        <v>189.64393910000035</v>
      </c>
      <c r="I25" s="5">
        <v>105.14499999999954</v>
      </c>
      <c r="J25" s="5">
        <v>61.380659699999917</v>
      </c>
      <c r="K25" s="5">
        <v>-196.61900000000023</v>
      </c>
      <c r="L25" s="5">
        <v>-505.18699999999995</v>
      </c>
    </row>
    <row r="26" spans="1:12" ht="15" customHeight="1" x14ac:dyDescent="0.35">
      <c r="A26" s="60" t="s">
        <v>98</v>
      </c>
      <c r="B26" s="17"/>
      <c r="C26" s="17"/>
      <c r="D26" s="17"/>
      <c r="E26" s="36">
        <v>-5.1784599999999994</v>
      </c>
      <c r="F26" s="5">
        <v>0</v>
      </c>
      <c r="G26" s="36">
        <v>-6.3174599999999996</v>
      </c>
      <c r="H26" s="5">
        <v>0</v>
      </c>
      <c r="I26" s="5">
        <v>5.6589999999999998</v>
      </c>
      <c r="J26" s="5">
        <v>0</v>
      </c>
      <c r="K26" s="5">
        <v>-1.895</v>
      </c>
      <c r="L26" s="5">
        <v>-1.7010000000000001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-7.4924860000000004</v>
      </c>
      <c r="F28" s="5">
        <v>-12.85</v>
      </c>
      <c r="G28" s="36">
        <v>-8.0584860000000003</v>
      </c>
      <c r="H28" s="5">
        <v>-22.500999999999998</v>
      </c>
      <c r="I28" s="5">
        <v>-65.007000000000005</v>
      </c>
      <c r="J28" s="5">
        <v>15.728000000000002</v>
      </c>
      <c r="K28" s="5">
        <v>-22.927999999999997</v>
      </c>
      <c r="L28" s="5">
        <v>-93.62700000000001</v>
      </c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479.42792299999996</v>
      </c>
      <c r="F29" s="101">
        <f>F15-F28</f>
        <v>501.64254710000029</v>
      </c>
      <c r="G29" s="100">
        <f>G15-G28</f>
        <v>336.17992300000003</v>
      </c>
      <c r="H29" s="101">
        <f>H15-H28</f>
        <v>347.73488510000021</v>
      </c>
      <c r="I29" s="101">
        <f>I15-I28</f>
        <v>293.25599999999963</v>
      </c>
      <c r="J29" s="101">
        <f>J15-J28</f>
        <v>231.1153110999999</v>
      </c>
      <c r="K29" s="101">
        <f>K15-K28</f>
        <v>298.01299999999952</v>
      </c>
      <c r="L29" s="101">
        <f>L15-L28</f>
        <v>217.28800000000012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8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8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8" ht="15" customHeight="1" x14ac:dyDescent="0.35">
      <c r="A35" s="60" t="s">
        <v>17</v>
      </c>
      <c r="B35" s="68"/>
      <c r="C35" s="68"/>
      <c r="D35" s="68"/>
      <c r="E35" s="36"/>
      <c r="F35" s="5"/>
      <c r="G35" s="36">
        <v>2180.3760000000002</v>
      </c>
      <c r="H35" s="5">
        <v>0</v>
      </c>
      <c r="I35" s="5">
        <v>2229.1640000000002</v>
      </c>
      <c r="J35" s="5">
        <v>0</v>
      </c>
      <c r="K35" s="5">
        <v>2018.8920000000001</v>
      </c>
      <c r="L35" s="5">
        <v>1995.5519999999999</v>
      </c>
    </row>
    <row r="36" spans="1:18" ht="15" customHeight="1" x14ac:dyDescent="0.35">
      <c r="A36" s="60" t="s">
        <v>18</v>
      </c>
      <c r="B36" s="61"/>
      <c r="C36" s="61"/>
      <c r="D36" s="61"/>
      <c r="E36" s="36"/>
      <c r="F36" s="5"/>
      <c r="G36" s="36">
        <v>745.78</v>
      </c>
      <c r="H36" s="5">
        <v>0</v>
      </c>
      <c r="I36" s="5">
        <v>636.16899999999998</v>
      </c>
      <c r="J36" s="5">
        <v>0</v>
      </c>
      <c r="K36" s="5">
        <v>223.49199999999999</v>
      </c>
      <c r="L36" s="5">
        <v>245.62200000000001</v>
      </c>
    </row>
    <row r="37" spans="1:18" ht="15" customHeight="1" x14ac:dyDescent="0.35">
      <c r="A37" s="60" t="s">
        <v>97</v>
      </c>
      <c r="B37" s="61"/>
      <c r="C37" s="61"/>
      <c r="D37" s="61"/>
      <c r="E37" s="36"/>
      <c r="F37" s="5"/>
      <c r="G37" s="36">
        <v>772.80500000000006</v>
      </c>
      <c r="H37" s="5">
        <v>0</v>
      </c>
      <c r="I37" s="5">
        <v>778.11700000000008</v>
      </c>
      <c r="J37" s="5">
        <v>0</v>
      </c>
      <c r="K37" s="5">
        <v>1000.3969999999999</v>
      </c>
      <c r="L37" s="5">
        <v>984.97199999999998</v>
      </c>
    </row>
    <row r="38" spans="1:18" ht="15" customHeight="1" x14ac:dyDescent="0.35">
      <c r="A38" s="60" t="s">
        <v>19</v>
      </c>
      <c r="B38" s="61"/>
      <c r="C38" s="61"/>
      <c r="D38" s="61"/>
      <c r="E38" s="36"/>
      <c r="F38" s="5"/>
      <c r="G38" s="36">
        <v>3.1505030000000001</v>
      </c>
      <c r="H38" s="5">
        <v>0</v>
      </c>
      <c r="I38" s="5">
        <v>9.7159999999999993</v>
      </c>
      <c r="J38" s="5">
        <v>0</v>
      </c>
      <c r="K38" s="5">
        <v>9.5969999999999995</v>
      </c>
      <c r="L38" s="5">
        <v>10.971</v>
      </c>
    </row>
    <row r="39" spans="1:18" ht="15" customHeight="1" x14ac:dyDescent="0.35">
      <c r="A39" s="62" t="s">
        <v>20</v>
      </c>
      <c r="B39" s="21"/>
      <c r="C39" s="21"/>
      <c r="D39" s="21"/>
      <c r="E39" s="37"/>
      <c r="F39" s="7"/>
      <c r="G39" s="37">
        <v>192.29129800000001</v>
      </c>
      <c r="H39" s="7">
        <v>0</v>
      </c>
      <c r="I39" s="7">
        <v>245.87100000000001</v>
      </c>
      <c r="J39" s="7">
        <v>0</v>
      </c>
      <c r="K39" s="7">
        <v>157.58199999999999</v>
      </c>
      <c r="L39" s="7">
        <v>148.11000000000001</v>
      </c>
    </row>
    <row r="40" spans="1:18" ht="15" customHeight="1" x14ac:dyDescent="0.35">
      <c r="A40" s="57" t="s">
        <v>21</v>
      </c>
      <c r="B40" s="63"/>
      <c r="C40" s="63"/>
      <c r="D40" s="63"/>
      <c r="E40" s="41"/>
      <c r="F40" s="123"/>
      <c r="G40" s="36">
        <v>3894.4028010000002</v>
      </c>
      <c r="H40" s="3" t="s">
        <v>53</v>
      </c>
      <c r="I40" s="2">
        <v>3899.0370000000003</v>
      </c>
      <c r="J40" s="2" t="s">
        <v>53</v>
      </c>
      <c r="K40" s="2">
        <v>3409.96</v>
      </c>
      <c r="L40" s="2">
        <v>3385.2270000000003</v>
      </c>
    </row>
    <row r="41" spans="1:18" ht="15" customHeight="1" x14ac:dyDescent="0.35">
      <c r="A41" s="60" t="s">
        <v>22</v>
      </c>
      <c r="B41" s="17"/>
      <c r="C41" s="17"/>
      <c r="D41" s="17"/>
      <c r="E41" s="36"/>
      <c r="F41" s="5"/>
      <c r="G41" s="36">
        <v>515.10333100000003</v>
      </c>
      <c r="H41" s="5">
        <v>0</v>
      </c>
      <c r="I41" s="5">
        <v>384.91699999999997</v>
      </c>
      <c r="J41" s="5">
        <v>0</v>
      </c>
      <c r="K41" s="5">
        <v>248.41499999999999</v>
      </c>
      <c r="L41" s="5">
        <v>358.57799999999997</v>
      </c>
    </row>
    <row r="42" spans="1:18" ht="15" customHeight="1" x14ac:dyDescent="0.35">
      <c r="A42" s="60" t="s">
        <v>23</v>
      </c>
      <c r="B42" s="17"/>
      <c r="C42" s="17"/>
      <c r="D42" s="17"/>
      <c r="E42" s="36"/>
      <c r="F42" s="5"/>
      <c r="G42" s="36">
        <v>7.2291660000000002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8" ht="15" customHeight="1" x14ac:dyDescent="0.35">
      <c r="A43" s="60" t="s">
        <v>24</v>
      </c>
      <c r="B43" s="17"/>
      <c r="C43" s="17"/>
      <c r="D43" s="17"/>
      <c r="E43" s="36"/>
      <c r="F43" s="5"/>
      <c r="G43" s="36">
        <v>209.16415800000001</v>
      </c>
      <c r="H43" s="5">
        <v>0</v>
      </c>
      <c r="I43" s="5">
        <v>108.76</v>
      </c>
      <c r="J43" s="5">
        <v>0</v>
      </c>
      <c r="K43" s="5">
        <v>76.069000000000003</v>
      </c>
      <c r="L43" s="5">
        <v>128.149</v>
      </c>
    </row>
    <row r="44" spans="1:18" ht="15" customHeight="1" x14ac:dyDescent="0.35">
      <c r="A44" s="60" t="s">
        <v>25</v>
      </c>
      <c r="B44" s="17"/>
      <c r="C44" s="17"/>
      <c r="D44" s="17"/>
      <c r="E44" s="36"/>
      <c r="F44" s="5"/>
      <c r="G44" s="36">
        <v>376.95538500000004</v>
      </c>
      <c r="H44" s="5">
        <v>0</v>
      </c>
      <c r="I44" s="5">
        <v>66.474999999999994</v>
      </c>
      <c r="J44" s="5">
        <v>0</v>
      </c>
      <c r="K44" s="5">
        <v>365.14800000000002</v>
      </c>
      <c r="L44" s="5">
        <v>212.12200000000001</v>
      </c>
    </row>
    <row r="45" spans="1:18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8" ht="15" customHeight="1" x14ac:dyDescent="0.35">
      <c r="A46" s="69" t="s">
        <v>27</v>
      </c>
      <c r="B46" s="32"/>
      <c r="C46" s="32"/>
      <c r="D46" s="32"/>
      <c r="E46" s="42"/>
      <c r="F46" s="128"/>
      <c r="G46" s="133">
        <v>1108.4520400000001</v>
      </c>
      <c r="H46" s="9" t="s">
        <v>53</v>
      </c>
      <c r="I46" s="134">
        <v>560.15199999999993</v>
      </c>
      <c r="J46" s="9" t="s">
        <v>53</v>
      </c>
      <c r="K46" s="9">
        <v>689.63200000000006</v>
      </c>
      <c r="L46" s="9">
        <v>698.84899999999993</v>
      </c>
      <c r="O46" s="118"/>
      <c r="R46" s="118"/>
    </row>
    <row r="47" spans="1:18" ht="15" customHeight="1" x14ac:dyDescent="0.35">
      <c r="A47" s="57" t="s">
        <v>89</v>
      </c>
      <c r="B47" s="33"/>
      <c r="C47" s="33"/>
      <c r="D47" s="33"/>
      <c r="E47" s="41"/>
      <c r="F47" s="123"/>
      <c r="G47" s="35">
        <v>5002.8548410000003</v>
      </c>
      <c r="H47" s="3" t="s">
        <v>53</v>
      </c>
      <c r="I47" s="2">
        <v>4459.1890000000003</v>
      </c>
      <c r="J47" s="3" t="s">
        <v>53</v>
      </c>
      <c r="K47" s="3">
        <v>4099.5920000000006</v>
      </c>
      <c r="L47" s="3">
        <v>4084.076</v>
      </c>
      <c r="N47" s="83"/>
      <c r="O47" s="135"/>
      <c r="Q47" s="83"/>
    </row>
    <row r="48" spans="1:18" ht="15" customHeight="1" x14ac:dyDescent="0.35">
      <c r="A48" s="60" t="s">
        <v>104</v>
      </c>
      <c r="B48" s="17"/>
      <c r="C48" s="17"/>
      <c r="D48" s="17"/>
      <c r="E48" s="36"/>
      <c r="F48" s="5"/>
      <c r="G48" s="36">
        <v>1429.8922309999998</v>
      </c>
      <c r="H48" s="5"/>
      <c r="I48" s="5">
        <v>1247.663</v>
      </c>
      <c r="J48" s="5"/>
      <c r="K48" s="5">
        <v>662.77699999999993</v>
      </c>
      <c r="L48" s="5">
        <v>-2467.1610000000001</v>
      </c>
    </row>
    <row r="49" spans="1:18" ht="15" customHeight="1" x14ac:dyDescent="0.35">
      <c r="A49" s="60" t="s">
        <v>99</v>
      </c>
      <c r="B49" s="17"/>
      <c r="C49" s="17"/>
      <c r="D49" s="17"/>
      <c r="E49" s="36"/>
      <c r="F49" s="5"/>
      <c r="G49" s="36">
        <v>10.086460000000001</v>
      </c>
      <c r="H49" s="5"/>
      <c r="I49" s="5">
        <v>3.7800000000000002</v>
      </c>
      <c r="J49" s="5">
        <v>0</v>
      </c>
      <c r="K49" s="5">
        <v>2.4859999999999998</v>
      </c>
      <c r="L49" s="5">
        <v>1.81</v>
      </c>
      <c r="N49" s="83"/>
      <c r="O49" s="136"/>
      <c r="Q49" s="83"/>
      <c r="R49" s="137"/>
    </row>
    <row r="50" spans="1:18" ht="15" customHeight="1" x14ac:dyDescent="0.35">
      <c r="A50" s="60" t="s">
        <v>28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4.8070000000000004</v>
      </c>
      <c r="L50" s="5">
        <v>3.7229999999999999</v>
      </c>
    </row>
    <row r="51" spans="1:18" ht="15" customHeight="1" x14ac:dyDescent="0.35">
      <c r="A51" s="60" t="s">
        <v>29</v>
      </c>
      <c r="B51" s="17"/>
      <c r="C51" s="17"/>
      <c r="D51" s="17"/>
      <c r="E51" s="36"/>
      <c r="F51" s="5"/>
      <c r="G51" s="36">
        <v>200.994744</v>
      </c>
      <c r="H51" s="5">
        <v>0</v>
      </c>
      <c r="I51" s="5">
        <v>177.94200000000001</v>
      </c>
      <c r="J51" s="5">
        <v>0</v>
      </c>
      <c r="K51" s="5">
        <v>66.623999999999995</v>
      </c>
      <c r="L51" s="5">
        <v>74.036000000000001</v>
      </c>
    </row>
    <row r="52" spans="1:18" ht="15" customHeight="1" x14ac:dyDescent="0.35">
      <c r="A52" s="60" t="s">
        <v>30</v>
      </c>
      <c r="B52" s="17"/>
      <c r="C52" s="17"/>
      <c r="D52" s="17"/>
      <c r="E52" s="36"/>
      <c r="F52" s="5"/>
      <c r="G52" s="36">
        <v>2305.0820100000001</v>
      </c>
      <c r="H52" s="5">
        <v>0</v>
      </c>
      <c r="I52" s="5">
        <v>2338.0859999999998</v>
      </c>
      <c r="J52" s="5">
        <v>0</v>
      </c>
      <c r="K52" s="5">
        <v>2929.9249999999997</v>
      </c>
      <c r="L52" s="5">
        <v>5943.6319999999996</v>
      </c>
    </row>
    <row r="53" spans="1:18" ht="15" customHeight="1" x14ac:dyDescent="0.35">
      <c r="A53" s="60" t="s">
        <v>31</v>
      </c>
      <c r="B53" s="17"/>
      <c r="C53" s="17"/>
      <c r="D53" s="17"/>
      <c r="E53" s="36"/>
      <c r="F53" s="5"/>
      <c r="G53" s="36">
        <v>1056.799829</v>
      </c>
      <c r="H53" s="5">
        <v>0</v>
      </c>
      <c r="I53" s="5">
        <v>691.71799999999996</v>
      </c>
      <c r="J53" s="5">
        <v>0</v>
      </c>
      <c r="K53" s="5">
        <v>432.97300000000001</v>
      </c>
      <c r="L53" s="5">
        <v>528.03599999999994</v>
      </c>
    </row>
    <row r="54" spans="1:18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8" ht="15" customHeight="1" x14ac:dyDescent="0.35">
      <c r="A55" s="57" t="s">
        <v>90</v>
      </c>
      <c r="B55" s="33"/>
      <c r="C55" s="33"/>
      <c r="D55" s="33"/>
      <c r="E55" s="41"/>
      <c r="F55" s="1"/>
      <c r="G55" s="35">
        <f>SUM(G48:G54)</f>
        <v>5002.8552739999996</v>
      </c>
      <c r="H55" s="2" t="s">
        <v>53</v>
      </c>
      <c r="I55" s="2">
        <f>SUM(I48:I54)</f>
        <v>4459.1889999999994</v>
      </c>
      <c r="J55" s="2" t="s">
        <v>53</v>
      </c>
      <c r="K55" s="2">
        <f>SUM(K48:K54)</f>
        <v>4099.5919999999996</v>
      </c>
      <c r="L55" s="2">
        <f>SUM(L48:L54)</f>
        <v>4084.0759999999996</v>
      </c>
    </row>
    <row r="56" spans="1:18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8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8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8" ht="16.5" x14ac:dyDescent="0.35">
      <c r="A59" s="23" t="s">
        <v>101</v>
      </c>
      <c r="B59" s="29"/>
      <c r="C59" s="23"/>
      <c r="D59" s="23"/>
      <c r="E59" s="30" t="s">
        <v>110</v>
      </c>
      <c r="F59" s="30"/>
      <c r="G59" s="30" t="s">
        <v>110</v>
      </c>
      <c r="H59" s="30"/>
      <c r="I59" s="30"/>
      <c r="J59" s="30"/>
      <c r="K59" s="30"/>
      <c r="L59" s="30"/>
    </row>
    <row r="60" spans="1:18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8" ht="34.9" customHeight="1" x14ac:dyDescent="0.35">
      <c r="A61" s="70" t="s">
        <v>32</v>
      </c>
      <c r="B61" s="70"/>
      <c r="C61" s="70"/>
      <c r="D61" s="70"/>
      <c r="E61" s="36">
        <v>498.54143700000009</v>
      </c>
      <c r="F61" s="5"/>
      <c r="G61" s="36">
        <v>379.94343699999985</v>
      </c>
      <c r="H61" s="5"/>
      <c r="I61" s="5"/>
      <c r="J61" s="5"/>
      <c r="K61" s="5">
        <v>401.73399999999998</v>
      </c>
      <c r="L61" s="5">
        <v>204.488</v>
      </c>
    </row>
    <row r="62" spans="1:18" ht="15" customHeight="1" x14ac:dyDescent="0.35">
      <c r="A62" s="71" t="s">
        <v>33</v>
      </c>
      <c r="B62" s="71"/>
      <c r="C62" s="72"/>
      <c r="D62" s="72"/>
      <c r="E62" s="37">
        <v>247.76600000000002</v>
      </c>
      <c r="F62" s="7"/>
      <c r="G62" s="37">
        <v>114.48700000000002</v>
      </c>
      <c r="H62" s="7">
        <v>0</v>
      </c>
      <c r="I62" s="7"/>
      <c r="J62" s="7">
        <v>0</v>
      </c>
      <c r="K62" s="7">
        <v>77.951999999999998</v>
      </c>
      <c r="L62" s="7">
        <v>174.678</v>
      </c>
    </row>
    <row r="63" spans="1:18" ht="15" customHeight="1" x14ac:dyDescent="0.35">
      <c r="A63" s="110" t="s">
        <v>34</v>
      </c>
      <c r="B63" s="73"/>
      <c r="C63" s="74"/>
      <c r="D63" s="74"/>
      <c r="E63" s="43">
        <f>SUM(E61:E62)</f>
        <v>746.30743700000016</v>
      </c>
      <c r="F63" s="123" t="s">
        <v>53</v>
      </c>
      <c r="G63" s="35">
        <f>SUM(G61:G62)</f>
        <v>494.43043699999987</v>
      </c>
      <c r="H63" s="2" t="s">
        <v>53</v>
      </c>
      <c r="I63" s="2" t="s">
        <v>53</v>
      </c>
      <c r="J63" s="2" t="s">
        <v>53</v>
      </c>
      <c r="K63" s="2">
        <f>SUM(K61:K62)</f>
        <v>479.68599999999998</v>
      </c>
      <c r="L63" s="3">
        <v>379.166</v>
      </c>
    </row>
    <row r="64" spans="1:18" ht="15" customHeight="1" x14ac:dyDescent="0.35">
      <c r="A64" s="70" t="s">
        <v>95</v>
      </c>
      <c r="B64" s="70"/>
      <c r="C64" s="17"/>
      <c r="D64" s="17"/>
      <c r="E64" s="36">
        <v>-12.799000000000001</v>
      </c>
      <c r="F64" s="5"/>
      <c r="G64" s="36">
        <v>-26.933</v>
      </c>
      <c r="H64" s="5">
        <v>0</v>
      </c>
      <c r="I64" s="5"/>
      <c r="J64" s="5">
        <v>0</v>
      </c>
      <c r="K64" s="5">
        <v>-104.44</v>
      </c>
      <c r="L64" s="5">
        <v>-132.90899999999999</v>
      </c>
    </row>
    <row r="65" spans="1:13" ht="15" customHeight="1" x14ac:dyDescent="0.35">
      <c r="A65" s="71" t="s">
        <v>96</v>
      </c>
      <c r="B65" s="71"/>
      <c r="C65" s="21"/>
      <c r="D65" s="21"/>
      <c r="E65" s="37">
        <v>0</v>
      </c>
      <c r="F65" s="7"/>
      <c r="G65" s="37">
        <v>6.5010000000000003</v>
      </c>
      <c r="H65" s="7">
        <v>0</v>
      </c>
      <c r="I65" s="7"/>
      <c r="J65" s="7">
        <v>0</v>
      </c>
      <c r="K65" s="7">
        <v>0</v>
      </c>
      <c r="L65" s="7"/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733.50843700000019</v>
      </c>
      <c r="F66" s="123" t="s">
        <v>53</v>
      </c>
      <c r="G66" s="35">
        <f>SUM(G63:G65)</f>
        <v>473.99843699999985</v>
      </c>
      <c r="H66" s="2" t="s">
        <v>53</v>
      </c>
      <c r="I66" s="2" t="s">
        <v>53</v>
      </c>
      <c r="J66" s="2" t="s">
        <v>53</v>
      </c>
      <c r="K66" s="2">
        <f>SUM(K63:K65)</f>
        <v>375.24599999999998</v>
      </c>
      <c r="L66" s="3">
        <v>246.25700000000001</v>
      </c>
    </row>
    <row r="67" spans="1:13" ht="15" customHeight="1" x14ac:dyDescent="0.35">
      <c r="A67" s="71" t="s">
        <v>35</v>
      </c>
      <c r="B67" s="71"/>
      <c r="C67" s="77"/>
      <c r="D67" s="77"/>
      <c r="E67" s="37">
        <v>-11.915999999999997</v>
      </c>
      <c r="F67" s="7"/>
      <c r="G67" s="37">
        <v>-11.915999999999997</v>
      </c>
      <c r="H67" s="7">
        <v>0</v>
      </c>
      <c r="I67" s="7">
        <v>0</v>
      </c>
      <c r="J67" s="7">
        <v>0</v>
      </c>
      <c r="K67" s="7">
        <v>-14.034000000000001</v>
      </c>
      <c r="L67" s="7">
        <v>-2.1230000000000002</v>
      </c>
    </row>
    <row r="68" spans="1:13" ht="15" customHeight="1" x14ac:dyDescent="0.35">
      <c r="A68" s="110" t="s">
        <v>36</v>
      </c>
      <c r="B68" s="73"/>
      <c r="C68" s="33"/>
      <c r="D68" s="33"/>
      <c r="E68" s="43">
        <f>SUM(E66:E67)</f>
        <v>721.59243700000025</v>
      </c>
      <c r="F68" s="123" t="s">
        <v>53</v>
      </c>
      <c r="G68" s="35">
        <f>SUM(G66:G67)</f>
        <v>462.08243699999986</v>
      </c>
      <c r="H68" s="2" t="s">
        <v>53</v>
      </c>
      <c r="I68" s="2" t="s">
        <v>53</v>
      </c>
      <c r="J68" s="2" t="s">
        <v>53</v>
      </c>
      <c r="K68" s="2">
        <f>SUM(K66:K67)</f>
        <v>361.21199999999999</v>
      </c>
      <c r="L68" s="3">
        <v>244.13399999999999</v>
      </c>
    </row>
    <row r="69" spans="1:13" ht="15" customHeight="1" x14ac:dyDescent="0.35">
      <c r="A69" s="70" t="s">
        <v>37</v>
      </c>
      <c r="B69" s="70"/>
      <c r="C69" s="17"/>
      <c r="D69" s="17"/>
      <c r="E69" s="36">
        <v>-407.54599999999999</v>
      </c>
      <c r="F69" s="5"/>
      <c r="G69" s="36">
        <v>-147.709</v>
      </c>
      <c r="H69" s="5">
        <v>0</v>
      </c>
      <c r="I69" s="5"/>
      <c r="J69" s="5">
        <v>0</v>
      </c>
      <c r="K69" s="5">
        <v>-60.93</v>
      </c>
      <c r="L69" s="5">
        <v>-30.663</v>
      </c>
    </row>
    <row r="70" spans="1:13" ht="15" customHeight="1" x14ac:dyDescent="0.35">
      <c r="A70" s="70" t="s">
        <v>38</v>
      </c>
      <c r="B70" s="70"/>
      <c r="C70" s="17"/>
      <c r="D70" s="17"/>
      <c r="E70" s="36">
        <v>0</v>
      </c>
      <c r="F70" s="5"/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/>
    </row>
    <row r="71" spans="1:13" ht="15" customHeight="1" x14ac:dyDescent="0.35">
      <c r="A71" s="70" t="s">
        <v>39</v>
      </c>
      <c r="B71" s="70"/>
      <c r="C71" s="17"/>
      <c r="D71" s="17"/>
      <c r="E71" s="36">
        <v>-1.399999999999979E-2</v>
      </c>
      <c r="F71" s="5"/>
      <c r="G71" s="36">
        <v>-1.3759999999999999</v>
      </c>
      <c r="H71" s="5">
        <v>0</v>
      </c>
      <c r="I71" s="5">
        <v>0</v>
      </c>
      <c r="J71" s="5">
        <v>0</v>
      </c>
      <c r="K71" s="5">
        <v>-1.2529999999999999</v>
      </c>
      <c r="L71" s="5">
        <v>-4.1909999999999998</v>
      </c>
    </row>
    <row r="72" spans="1:13" ht="15" customHeight="1" x14ac:dyDescent="0.35">
      <c r="A72" s="71" t="s">
        <v>40</v>
      </c>
      <c r="B72" s="71"/>
      <c r="C72" s="21"/>
      <c r="D72" s="21"/>
      <c r="E72" s="37">
        <v>-0.29599999999999999</v>
      </c>
      <c r="F72" s="7"/>
      <c r="G72" s="37">
        <v>-0.378</v>
      </c>
      <c r="H72" s="7">
        <v>0</v>
      </c>
      <c r="I72" s="7"/>
      <c r="J72" s="7">
        <v>0</v>
      </c>
      <c r="K72" s="7">
        <v>-142.625</v>
      </c>
      <c r="L72" s="7">
        <v>-128.35900000000001</v>
      </c>
    </row>
    <row r="73" spans="1:13" ht="15" customHeight="1" x14ac:dyDescent="0.35">
      <c r="A73" s="144" t="s">
        <v>41</v>
      </c>
      <c r="B73" s="146"/>
      <c r="C73" s="79"/>
      <c r="D73" s="79"/>
      <c r="E73" s="44">
        <f>SUM(E69:E72)</f>
        <v>-407.85599999999999</v>
      </c>
      <c r="F73" s="128" t="s">
        <v>53</v>
      </c>
      <c r="G73" s="44">
        <f>SUM(G69:G72)</f>
        <v>-149.46299999999999</v>
      </c>
      <c r="H73" s="91" t="s">
        <v>53</v>
      </c>
      <c r="I73" s="91" t="s">
        <v>53</v>
      </c>
      <c r="J73" s="91" t="s">
        <v>53</v>
      </c>
      <c r="K73" s="91">
        <f>SUM(K69:K72)</f>
        <v>-204.80799999999999</v>
      </c>
      <c r="L73" s="104">
        <v>-163.21299999999999</v>
      </c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313.73643700000025</v>
      </c>
      <c r="F74" s="123" t="s">
        <v>53</v>
      </c>
      <c r="G74" s="35">
        <f>SUM(G73+G68)</f>
        <v>312.61943699999983</v>
      </c>
      <c r="H74" s="2" t="s">
        <v>53</v>
      </c>
      <c r="I74" s="2" t="s">
        <v>53</v>
      </c>
      <c r="J74" s="2" t="s">
        <v>53</v>
      </c>
      <c r="K74" s="2">
        <f>SUM(K73+K68)</f>
        <v>156.404</v>
      </c>
      <c r="L74" s="3">
        <v>80.921000000000006</v>
      </c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/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/>
      <c r="M75" s="106"/>
    </row>
    <row r="76" spans="1:13" ht="15" customHeight="1" x14ac:dyDescent="0.35">
      <c r="A76" s="110" t="s">
        <v>83</v>
      </c>
      <c r="B76" s="76"/>
      <c r="C76" s="33"/>
      <c r="D76" s="33"/>
      <c r="E76" s="43">
        <f>SUM(E74:E75)</f>
        <v>313.73643700000025</v>
      </c>
      <c r="F76" s="123" t="s">
        <v>53</v>
      </c>
      <c r="G76" s="35">
        <f>SUM(G74:G75)</f>
        <v>312.61943699999983</v>
      </c>
      <c r="H76" s="2" t="s">
        <v>53</v>
      </c>
      <c r="I76" s="2" t="s">
        <v>53</v>
      </c>
      <c r="J76" s="2" t="s">
        <v>53</v>
      </c>
      <c r="K76" s="2">
        <f>SUM(K74:K75)</f>
        <v>156.404</v>
      </c>
      <c r="L76" s="3">
        <v>80.921000000000006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26.907330562585081</v>
      </c>
      <c r="F82" s="13">
        <v>28.737771501538852</v>
      </c>
      <c r="G82" s="39">
        <v>14.54844710388547</v>
      </c>
      <c r="H82" s="13">
        <v>14.843633890303682</v>
      </c>
      <c r="I82" s="13">
        <v>6.2983137277626264</v>
      </c>
      <c r="J82" s="13">
        <v>7.0185024001727809</v>
      </c>
      <c r="K82" s="13">
        <v>7.8521522664157022</v>
      </c>
      <c r="L82" s="13">
        <v>3.306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27.334513566300778</v>
      </c>
      <c r="F83" s="13">
        <v>29.493266580147793</v>
      </c>
      <c r="G83" s="39">
        <v>14.905749139315731</v>
      </c>
      <c r="H83" s="13">
        <v>15.870576719655618</v>
      </c>
      <c r="I83" s="13">
        <v>8.092119967880512</v>
      </c>
      <c r="J83" s="13">
        <v>6.571307759742778</v>
      </c>
      <c r="K83" s="13">
        <v>8.5066196025640934</v>
      </c>
      <c r="L83" s="13">
        <v>5.81</v>
      </c>
    </row>
    <row r="84" spans="1:12" ht="15" customHeight="1" x14ac:dyDescent="0.35">
      <c r="A84" s="60" t="s">
        <v>44</v>
      </c>
      <c r="B84" s="70"/>
      <c r="C84" s="61"/>
      <c r="D84" s="61"/>
      <c r="E84" s="39">
        <v>24.473221694168558</v>
      </c>
      <c r="F84" s="13">
        <v>26.028516157626591</v>
      </c>
      <c r="G84" s="39">
        <v>10.759866724411085</v>
      </c>
      <c r="H84" s="13">
        <v>10.973209502859135</v>
      </c>
      <c r="I84" s="13">
        <v>1.5081526613078848</v>
      </c>
      <c r="J84" s="13">
        <v>2.069776723154118</v>
      </c>
      <c r="K84" s="13">
        <v>-5.9847452706828097</v>
      </c>
      <c r="L84" s="13">
        <v>-14.256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 t="s">
        <v>53</v>
      </c>
      <c r="J85" s="13" t="s">
        <v>53</v>
      </c>
      <c r="K85" s="13" t="s">
        <v>53</v>
      </c>
      <c r="L85" s="13" t="s">
        <v>53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 t="s">
        <v>53</v>
      </c>
      <c r="J86" s="13">
        <v>7.1</v>
      </c>
      <c r="K86" s="13">
        <v>7.2</v>
      </c>
      <c r="L86" s="13" t="s">
        <v>53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28.783137071416299</v>
      </c>
      <c r="H87" s="5" t="s">
        <v>53</v>
      </c>
      <c r="I87" s="13">
        <v>28.064</v>
      </c>
      <c r="J87" s="5">
        <v>17</v>
      </c>
      <c r="K87" s="5">
        <v>16.227541667561059</v>
      </c>
      <c r="L87" s="5">
        <v>-60.365000000000002</v>
      </c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36">
        <v>1917.746956</v>
      </c>
      <c r="H88" s="5" t="s">
        <v>53</v>
      </c>
      <c r="I88" s="5">
        <v>2261.895</v>
      </c>
      <c r="J88" s="5">
        <v>2490</v>
      </c>
      <c r="K88" s="5">
        <v>2559.9869999999996</v>
      </c>
      <c r="L88" s="5">
        <v>5724.2619999999997</v>
      </c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1.6007750839696282</v>
      </c>
      <c r="H89" s="13" t="s">
        <v>53</v>
      </c>
      <c r="I89" s="13">
        <v>1.8683120206034174</v>
      </c>
      <c r="J89" s="13">
        <v>3.9</v>
      </c>
      <c r="K89" s="13">
        <v>4.4113861735884914</v>
      </c>
      <c r="L89" s="13">
        <v>-2.4119999999999999</v>
      </c>
    </row>
    <row r="90" spans="1:12" ht="15" customHeight="1" x14ac:dyDescent="0.35">
      <c r="A90" s="60" t="s">
        <v>132</v>
      </c>
      <c r="B90" s="70"/>
      <c r="C90" s="17"/>
      <c r="D90" s="17"/>
      <c r="E90" s="36">
        <v>733.66243699999973</v>
      </c>
      <c r="F90" s="5" t="s">
        <v>53</v>
      </c>
      <c r="G90" s="36">
        <v>467.97143700000004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5" t="s">
        <v>53</v>
      </c>
      <c r="I91" s="5">
        <v>1168</v>
      </c>
      <c r="J91" s="5">
        <v>1184</v>
      </c>
      <c r="K91" s="5">
        <v>1217</v>
      </c>
      <c r="L91" s="5">
        <v>1394</v>
      </c>
    </row>
    <row r="92" spans="1:12" ht="15" customHeight="1" x14ac:dyDescent="0.35">
      <c r="A92" s="64" t="s">
        <v>109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123</v>
      </c>
      <c r="B93" s="132"/>
      <c r="C93" s="132"/>
      <c r="D93" s="132"/>
      <c r="E93" s="132"/>
      <c r="F93" s="132"/>
      <c r="G93" s="132"/>
      <c r="H93" s="132"/>
      <c r="I93" s="132"/>
      <c r="J93" s="132"/>
      <c r="K93" s="5"/>
      <c r="L93" s="132"/>
    </row>
    <row r="94" spans="1:12" ht="15" customHeight="1" x14ac:dyDescent="0.35">
      <c r="A94" s="64" t="s">
        <v>136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134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93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94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0</v>
      </c>
      <c r="B3" s="58"/>
      <c r="C3" s="58"/>
      <c r="D3" s="58"/>
      <c r="E3" s="54"/>
      <c r="F3" s="54"/>
      <c r="G3" s="54"/>
      <c r="H3" s="54"/>
      <c r="I3" s="138"/>
      <c r="J3" s="138"/>
      <c r="K3" s="138"/>
      <c r="L3" s="138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/>
      <c r="F6" s="27" t="s">
        <v>52</v>
      </c>
      <c r="G6" s="27"/>
      <c r="H6" s="27" t="s">
        <v>52</v>
      </c>
      <c r="I6" s="27" t="s">
        <v>52</v>
      </c>
      <c r="J6" s="27" t="s">
        <v>78</v>
      </c>
      <c r="K6" s="27" t="s">
        <v>54</v>
      </c>
      <c r="L6" s="27" t="s">
        <v>110</v>
      </c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5">
        <v>131.58799999999997</v>
      </c>
      <c r="F8" s="2">
        <v>143.63299999999998</v>
      </c>
      <c r="G8" s="35">
        <v>256.34699999999998</v>
      </c>
      <c r="H8" s="2">
        <v>284.81099999999998</v>
      </c>
      <c r="I8" s="2">
        <v>561.94500000000005</v>
      </c>
      <c r="J8" s="2">
        <v>535.67100000000005</v>
      </c>
      <c r="K8" s="2">
        <v>412.92099999999999</v>
      </c>
      <c r="L8" s="2">
        <v>336.529</v>
      </c>
    </row>
    <row r="9" spans="1:12" ht="15" customHeight="1" x14ac:dyDescent="0.35">
      <c r="A9" s="60" t="s">
        <v>3</v>
      </c>
      <c r="B9" s="17"/>
      <c r="C9" s="17"/>
      <c r="D9" s="17"/>
      <c r="E9" s="36">
        <v>-121.81199999999998</v>
      </c>
      <c r="F9" s="5">
        <v>-130.49699999999999</v>
      </c>
      <c r="G9" s="36">
        <v>-237.91699999999997</v>
      </c>
      <c r="H9" s="5">
        <v>-258.60500000000002</v>
      </c>
      <c r="I9" s="5">
        <v>-518.76099999999997</v>
      </c>
      <c r="J9" s="5">
        <v>-501.411</v>
      </c>
      <c r="K9" s="5">
        <v>-363.572</v>
      </c>
      <c r="L9" s="5">
        <v>-288.96999999999997</v>
      </c>
    </row>
    <row r="10" spans="1:12" ht="15" customHeight="1" x14ac:dyDescent="0.35">
      <c r="A10" s="60" t="s">
        <v>4</v>
      </c>
      <c r="B10" s="17"/>
      <c r="C10" s="17"/>
      <c r="D10" s="17"/>
      <c r="E10" s="36">
        <v>0</v>
      </c>
      <c r="F10" s="5">
        <v>0</v>
      </c>
      <c r="G10" s="36">
        <v>0</v>
      </c>
      <c r="H10" s="5">
        <v>0</v>
      </c>
      <c r="I10" s="5">
        <v>0</v>
      </c>
      <c r="J10" s="5">
        <v>0</v>
      </c>
      <c r="K10" s="5">
        <v>14.243</v>
      </c>
      <c r="L10" s="5">
        <v>6.8000000000000005E-2</v>
      </c>
    </row>
    <row r="11" spans="1:12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7</v>
      </c>
      <c r="B13" s="63"/>
      <c r="C13" s="63"/>
      <c r="D13" s="63"/>
      <c r="E13" s="35">
        <f>SUM(E8:E12)</f>
        <v>9.775999999999982</v>
      </c>
      <c r="F13" s="123">
        <f>SUM(F8:F12)</f>
        <v>13.135999999999996</v>
      </c>
      <c r="G13" s="35">
        <f>SUM(G8:G12)</f>
        <v>18.430000000000007</v>
      </c>
      <c r="H13" s="2">
        <f>SUM(H8:H12)</f>
        <v>26.20599999999996</v>
      </c>
      <c r="I13" s="2">
        <f>SUM(I8:I12)</f>
        <v>43.184000000000083</v>
      </c>
      <c r="J13" s="3">
        <f>SUM(J8:J12)</f>
        <v>34.260000000000048</v>
      </c>
      <c r="K13" s="3">
        <f>SUM(K8:K12)</f>
        <v>63.591999999999992</v>
      </c>
      <c r="L13" s="3">
        <f>SUM(L8:L12)</f>
        <v>47.627000000000024</v>
      </c>
    </row>
    <row r="14" spans="1:12" ht="15" customHeight="1" x14ac:dyDescent="0.35">
      <c r="A14" s="62" t="s">
        <v>60</v>
      </c>
      <c r="B14" s="21"/>
      <c r="C14" s="21"/>
      <c r="D14" s="21"/>
      <c r="E14" s="37">
        <v>-2.1789999999999998</v>
      </c>
      <c r="F14" s="124">
        <v>-2.2269999999999999</v>
      </c>
      <c r="G14" s="37">
        <v>-4.3869999999999996</v>
      </c>
      <c r="H14" s="7">
        <v>-4.4789999999999992</v>
      </c>
      <c r="I14" s="7">
        <v>-8.9629999999999992</v>
      </c>
      <c r="J14" s="7">
        <v>-8.8160000000000007</v>
      </c>
      <c r="K14" s="7">
        <v>-6.7229999999999999</v>
      </c>
      <c r="L14" s="7">
        <v>-5.8650000000000002</v>
      </c>
    </row>
    <row r="15" spans="1:12" ht="15" customHeight="1" x14ac:dyDescent="0.25">
      <c r="A15" s="63" t="s">
        <v>8</v>
      </c>
      <c r="B15" s="63"/>
      <c r="C15" s="63"/>
      <c r="D15" s="63"/>
      <c r="E15" s="35">
        <f>SUM(E13:E14)</f>
        <v>7.5969999999999818</v>
      </c>
      <c r="F15" s="123">
        <f>SUM(F13:F14)</f>
        <v>10.908999999999995</v>
      </c>
      <c r="G15" s="35">
        <f>SUM(G13:G14)</f>
        <v>14.043000000000006</v>
      </c>
      <c r="H15" s="2">
        <f>SUM(H13:H14)</f>
        <v>21.726999999999961</v>
      </c>
      <c r="I15" s="2">
        <f>SUM(I13:I14)</f>
        <v>34.221000000000082</v>
      </c>
      <c r="J15" s="3">
        <f>SUM(J13:J14)</f>
        <v>25.444000000000045</v>
      </c>
      <c r="K15" s="3">
        <f>SUM(K13:K14)</f>
        <v>56.868999999999993</v>
      </c>
      <c r="L15" s="3">
        <f>SUM(L13:L14)</f>
        <v>41.762000000000022</v>
      </c>
    </row>
    <row r="16" spans="1:12" ht="15" customHeight="1" x14ac:dyDescent="0.35">
      <c r="A16" s="60" t="s">
        <v>9</v>
      </c>
      <c r="B16" s="64"/>
      <c r="C16" s="64"/>
      <c r="D16" s="64"/>
      <c r="E16" s="36">
        <v>-3.4860000000000002</v>
      </c>
      <c r="F16" s="5">
        <v>-4.1419999999999995</v>
      </c>
      <c r="G16" s="36">
        <v>-6.9720000000000004</v>
      </c>
      <c r="H16" s="5">
        <v>-8.2829999999999995</v>
      </c>
      <c r="I16" s="5">
        <v>-16.128</v>
      </c>
      <c r="J16" s="5">
        <v>-5.5220000000000002</v>
      </c>
      <c r="K16" s="5">
        <v>0</v>
      </c>
      <c r="L16" s="5">
        <v>0</v>
      </c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4.1109999999999811</v>
      </c>
      <c r="F18" s="123">
        <f>SUM(F15:F17)</f>
        <v>6.7669999999999959</v>
      </c>
      <c r="G18" s="35">
        <f>SUM(G15:G17)</f>
        <v>7.0710000000000059</v>
      </c>
      <c r="H18" s="2">
        <f>SUM(H15:H17)</f>
        <v>13.443999999999962</v>
      </c>
      <c r="I18" s="2">
        <f>SUM(I15:I17)</f>
        <v>18.093000000000082</v>
      </c>
      <c r="J18" s="3">
        <f>SUM(J15:J17)</f>
        <v>19.922000000000047</v>
      </c>
      <c r="K18" s="3">
        <f>SUM(K15:K17)</f>
        <v>56.868999999999993</v>
      </c>
      <c r="L18" s="3">
        <f>SUM(L15:L17)</f>
        <v>41.762000000000022</v>
      </c>
    </row>
    <row r="19" spans="1:12" ht="15" customHeight="1" x14ac:dyDescent="0.35">
      <c r="A19" s="60" t="s">
        <v>12</v>
      </c>
      <c r="B19" s="17"/>
      <c r="C19" s="17"/>
      <c r="D19" s="17"/>
      <c r="E19" s="36">
        <v>2.4E-2</v>
      </c>
      <c r="F19" s="5">
        <v>3.0000000000000001E-3</v>
      </c>
      <c r="G19" s="36">
        <v>2.5999999999999999E-2</v>
      </c>
      <c r="H19" s="5">
        <v>3.0000000000000001E-3</v>
      </c>
      <c r="I19" s="5">
        <v>0.1</v>
      </c>
      <c r="J19" s="5">
        <v>1.087</v>
      </c>
      <c r="K19" s="5">
        <v>0.56800000000000006</v>
      </c>
      <c r="L19" s="5">
        <v>0.214</v>
      </c>
    </row>
    <row r="20" spans="1:12" ht="15" customHeight="1" x14ac:dyDescent="0.35">
      <c r="A20" s="62" t="s">
        <v>13</v>
      </c>
      <c r="B20" s="21"/>
      <c r="C20" s="21"/>
      <c r="D20" s="21"/>
      <c r="E20" s="37">
        <v>-0.47700000000000004</v>
      </c>
      <c r="F20" s="7">
        <v>-0.52</v>
      </c>
      <c r="G20" s="37">
        <v>-0.92500000000000004</v>
      </c>
      <c r="H20" s="7">
        <v>-1.1990000000000001</v>
      </c>
      <c r="I20" s="7">
        <v>-2.1520000000000001</v>
      </c>
      <c r="J20" s="7">
        <v>-1.6949999999999998</v>
      </c>
      <c r="K20" s="7">
        <v>-2.044</v>
      </c>
      <c r="L20" s="7">
        <v>-1.53</v>
      </c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3.6579999999999813</v>
      </c>
      <c r="F21" s="123">
        <f>SUM(F18:F20)</f>
        <v>6.2499999999999964</v>
      </c>
      <c r="G21" s="35">
        <f>SUM(G18:G20)</f>
        <v>6.1720000000000059</v>
      </c>
      <c r="H21" s="2">
        <f>SUM(H18:H20)</f>
        <v>12.247999999999962</v>
      </c>
      <c r="I21" s="2">
        <f>SUM(I18:I20)</f>
        <v>16.041000000000082</v>
      </c>
      <c r="J21" s="3">
        <f>SUM(J18:J20)</f>
        <v>19.314000000000046</v>
      </c>
      <c r="K21" s="3">
        <f>SUM(K18:K20)</f>
        <v>55.392999999999994</v>
      </c>
      <c r="L21" s="3">
        <f>SUM(L18:L20)</f>
        <v>40.446000000000019</v>
      </c>
    </row>
    <row r="22" spans="1:12" ht="15" customHeight="1" x14ac:dyDescent="0.35">
      <c r="A22" s="60" t="s">
        <v>15</v>
      </c>
      <c r="B22" s="17"/>
      <c r="C22" s="17"/>
      <c r="D22" s="17"/>
      <c r="E22" s="36">
        <v>-0.79700000000000004</v>
      </c>
      <c r="F22" s="5">
        <v>-1.4090000000000003</v>
      </c>
      <c r="G22" s="36">
        <v>-1.3920000000000001</v>
      </c>
      <c r="H22" s="5">
        <v>-2.7640000000000002</v>
      </c>
      <c r="I22" s="5">
        <v>-4.0229999999999997</v>
      </c>
      <c r="J22" s="5">
        <v>-5.7309999999999999</v>
      </c>
      <c r="K22" s="5">
        <v>-9.9369999999999994</v>
      </c>
      <c r="L22" s="5">
        <v>-9.0839999999999996</v>
      </c>
    </row>
    <row r="23" spans="1:12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2.8609999999999811</v>
      </c>
      <c r="F24" s="123">
        <f>SUM(F21:F23)</f>
        <v>4.8409999999999958</v>
      </c>
      <c r="G24" s="35">
        <f>SUM(G21:G23)</f>
        <v>4.7800000000000056</v>
      </c>
      <c r="H24" s="2">
        <f>SUM(H21:H23)</f>
        <v>9.4839999999999627</v>
      </c>
      <c r="I24" s="2">
        <f>SUM(I21:I23)</f>
        <v>12.018000000000082</v>
      </c>
      <c r="J24" s="3">
        <f>SUM(J21:J23)</f>
        <v>13.583000000000046</v>
      </c>
      <c r="K24" s="3">
        <f>SUM(K21:K23)</f>
        <v>45.455999999999996</v>
      </c>
      <c r="L24" s="3">
        <f>SUM(L21:L23)</f>
        <v>31.36200000000002</v>
      </c>
    </row>
    <row r="25" spans="1:12" ht="15" customHeight="1" x14ac:dyDescent="0.35">
      <c r="A25" s="60" t="s">
        <v>103</v>
      </c>
      <c r="B25" s="17"/>
      <c r="C25" s="17"/>
      <c r="D25" s="17"/>
      <c r="E25" s="36">
        <v>2.8609999999999722</v>
      </c>
      <c r="F25" s="5">
        <v>4.8409999999999513</v>
      </c>
      <c r="G25" s="36">
        <v>4.7799999999999443</v>
      </c>
      <c r="H25" s="5">
        <v>9.4839999999999804</v>
      </c>
      <c r="I25" s="5">
        <v>12.018000000000013</v>
      </c>
      <c r="J25" s="5">
        <v>13.58300000000003</v>
      </c>
      <c r="K25" s="5">
        <v>45.456000000000003</v>
      </c>
      <c r="L25" s="5">
        <v>23.962000000000025</v>
      </c>
    </row>
    <row r="26" spans="1:12" ht="15" customHeight="1" x14ac:dyDescent="0.35">
      <c r="A26" s="60" t="s">
        <v>98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7.4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0</v>
      </c>
      <c r="F28" s="5">
        <v>0</v>
      </c>
      <c r="G28" s="36">
        <v>0</v>
      </c>
      <c r="H28" s="5">
        <v>0</v>
      </c>
      <c r="I28" s="5">
        <v>-6.7</v>
      </c>
      <c r="J28" s="5">
        <v>-16.463000000000001</v>
      </c>
      <c r="K28" s="5">
        <v>3.33</v>
      </c>
      <c r="L28" s="5">
        <v>0</v>
      </c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7.5969999999999818</v>
      </c>
      <c r="F29" s="101">
        <f>F15-F28</f>
        <v>10.908999999999995</v>
      </c>
      <c r="G29" s="100">
        <f>G15-G28</f>
        <v>14.043000000000006</v>
      </c>
      <c r="H29" s="101">
        <f>H15-H28</f>
        <v>21.726999999999961</v>
      </c>
      <c r="I29" s="101">
        <f>I15-I28</f>
        <v>40.921000000000085</v>
      </c>
      <c r="J29" s="101">
        <f>J15-J28</f>
        <v>41.907000000000046</v>
      </c>
      <c r="K29" s="101">
        <f>K15-K28</f>
        <v>53.538999999999994</v>
      </c>
      <c r="L29" s="101">
        <f>L15-L28</f>
        <v>41.762000000000022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6">
        <v>288.904</v>
      </c>
      <c r="H35" s="5">
        <v>288.904</v>
      </c>
      <c r="I35" s="5">
        <v>288.904</v>
      </c>
      <c r="J35" s="5">
        <v>289.53899999999999</v>
      </c>
      <c r="K35" s="5">
        <v>0</v>
      </c>
      <c r="L35" s="5">
        <v>0</v>
      </c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6">
        <v>42.911999999999999</v>
      </c>
      <c r="H36" s="5">
        <v>58.298999999999999</v>
      </c>
      <c r="I36" s="5">
        <v>50.309999999999995</v>
      </c>
      <c r="J36" s="5">
        <v>64.884</v>
      </c>
      <c r="K36" s="5">
        <v>0</v>
      </c>
      <c r="L36" s="5">
        <v>0</v>
      </c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6">
        <v>13.388</v>
      </c>
      <c r="H37" s="5">
        <v>19.036000000000001</v>
      </c>
      <c r="I37" s="5">
        <v>15.477</v>
      </c>
      <c r="J37" s="5">
        <v>20.754000000000001</v>
      </c>
      <c r="K37" s="5">
        <v>0</v>
      </c>
      <c r="L37" s="5">
        <v>41.846999999999994</v>
      </c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37">
        <v>0</v>
      </c>
      <c r="H39" s="7">
        <v>0</v>
      </c>
      <c r="I39" s="7">
        <v>0</v>
      </c>
      <c r="J39" s="7">
        <v>0</v>
      </c>
      <c r="K39" s="7">
        <v>0</v>
      </c>
      <c r="L39" s="7">
        <v>0.8</v>
      </c>
    </row>
    <row r="40" spans="1:12" ht="15" customHeight="1" x14ac:dyDescent="0.35">
      <c r="A40" s="57" t="s">
        <v>21</v>
      </c>
      <c r="B40" s="63"/>
      <c r="C40" s="63"/>
      <c r="D40" s="63"/>
      <c r="E40" s="41"/>
      <c r="F40" s="123"/>
      <c r="G40" s="41">
        <f>SUM(G35:G39)</f>
        <v>345.20399999999995</v>
      </c>
      <c r="H40" s="121">
        <f>SUM(H35:H39)</f>
        <v>366.23899999999998</v>
      </c>
      <c r="I40" s="121">
        <f>SUM(I35:I39)</f>
        <v>354.69099999999997</v>
      </c>
      <c r="J40" s="121">
        <f>SUM(J35:J39)</f>
        <v>375.17700000000002</v>
      </c>
      <c r="K40" s="3" t="s">
        <v>53</v>
      </c>
      <c r="L40" s="3">
        <f>SUM(L35:L39)</f>
        <v>42.646999999999991</v>
      </c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6">
        <v>7.1109999999999998</v>
      </c>
      <c r="H41" s="5">
        <v>14.813000000000001</v>
      </c>
      <c r="I41" s="5">
        <v>10.727</v>
      </c>
      <c r="J41" s="5">
        <v>19.687999999999999</v>
      </c>
      <c r="K41" s="5">
        <v>0</v>
      </c>
      <c r="L41" s="5">
        <v>10.522</v>
      </c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6">
        <v>92.933000000000007</v>
      </c>
      <c r="H43" s="5">
        <v>91.114999999999995</v>
      </c>
      <c r="I43" s="5">
        <v>119.759</v>
      </c>
      <c r="J43" s="5">
        <v>174.17000000000002</v>
      </c>
      <c r="K43" s="5">
        <v>0</v>
      </c>
      <c r="L43" s="5">
        <v>94.652000000000001</v>
      </c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6">
        <v>99.697000000000003</v>
      </c>
      <c r="H44" s="5">
        <v>75.915000000000006</v>
      </c>
      <c r="I44" s="5">
        <v>54.707000000000001</v>
      </c>
      <c r="J44" s="5">
        <v>25.259</v>
      </c>
      <c r="K44" s="5">
        <v>0</v>
      </c>
      <c r="L44" s="5">
        <v>32.341999999999999</v>
      </c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ht="15" customHeight="1" x14ac:dyDescent="0.35">
      <c r="A46" s="69" t="s">
        <v>27</v>
      </c>
      <c r="B46" s="32"/>
      <c r="C46" s="32"/>
      <c r="D46" s="32"/>
      <c r="E46" s="42"/>
      <c r="F46" s="128"/>
      <c r="G46" s="42">
        <f>SUM(G41:G45)</f>
        <v>199.74100000000001</v>
      </c>
      <c r="H46" s="122">
        <f>SUM(H41:H45)</f>
        <v>181.84300000000002</v>
      </c>
      <c r="I46" s="122">
        <f>SUM(I41:I45)</f>
        <v>185.19299999999998</v>
      </c>
      <c r="J46" s="122">
        <f>SUM(J41:J45)</f>
        <v>219.11700000000002</v>
      </c>
      <c r="K46" s="9" t="s">
        <v>53</v>
      </c>
      <c r="L46" s="9">
        <f>SUM(L41:L45)</f>
        <v>137.51600000000002</v>
      </c>
    </row>
    <row r="47" spans="1:12" ht="15" customHeight="1" x14ac:dyDescent="0.35">
      <c r="A47" s="57" t="s">
        <v>89</v>
      </c>
      <c r="B47" s="33"/>
      <c r="C47" s="33"/>
      <c r="D47" s="33"/>
      <c r="E47" s="41"/>
      <c r="F47" s="123"/>
      <c r="G47" s="41">
        <f>G40+G46</f>
        <v>544.94499999999994</v>
      </c>
      <c r="H47" s="121">
        <f>H40+H46</f>
        <v>548.08199999999999</v>
      </c>
      <c r="I47" s="121">
        <f>I40+I46</f>
        <v>539.88400000000001</v>
      </c>
      <c r="J47" s="121">
        <f>J40+J46</f>
        <v>594.2940000000001</v>
      </c>
      <c r="K47" s="3" t="s">
        <v>53</v>
      </c>
      <c r="L47" s="3">
        <f>L40+L46</f>
        <v>180.16300000000001</v>
      </c>
    </row>
    <row r="48" spans="1:12" ht="15" customHeight="1" x14ac:dyDescent="0.35">
      <c r="A48" s="60" t="s">
        <v>104</v>
      </c>
      <c r="B48" s="17"/>
      <c r="C48" s="17"/>
      <c r="D48" s="17"/>
      <c r="E48" s="36"/>
      <c r="F48" s="5"/>
      <c r="G48" s="36">
        <v>421.33599999999996</v>
      </c>
      <c r="H48" s="5">
        <v>420.66699999999992</v>
      </c>
      <c r="I48" s="5">
        <v>423.08</v>
      </c>
      <c r="J48" s="5">
        <v>411.81899999999996</v>
      </c>
      <c r="K48" s="5"/>
      <c r="L48" s="5">
        <v>33.872000000000028</v>
      </c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8.3170000000000002</v>
      </c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6">
        <v>12.709</v>
      </c>
      <c r="H51" s="5">
        <v>12.849</v>
      </c>
      <c r="I51" s="5">
        <v>14.243</v>
      </c>
      <c r="J51" s="5">
        <v>14.670999999999999</v>
      </c>
      <c r="K51" s="5">
        <v>0</v>
      </c>
      <c r="L51" s="5">
        <v>0.81299999999999994</v>
      </c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6">
        <v>7.4480000000000004</v>
      </c>
      <c r="H52" s="5">
        <v>9.7149999999999999</v>
      </c>
      <c r="I52" s="5">
        <v>4.5</v>
      </c>
      <c r="J52" s="5">
        <v>66.694999999999993</v>
      </c>
      <c r="K52" s="5">
        <v>0</v>
      </c>
      <c r="L52" s="5">
        <v>40.667000000000002</v>
      </c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6">
        <v>103.45200000000001</v>
      </c>
      <c r="H53" s="5">
        <v>104.85000000000001</v>
      </c>
      <c r="I53" s="5">
        <v>98.061999999999998</v>
      </c>
      <c r="J53" s="5">
        <v>101.10899999999999</v>
      </c>
      <c r="K53" s="5">
        <v>0</v>
      </c>
      <c r="L53" s="5">
        <v>96.494</v>
      </c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41">
        <f>SUM(G48:G54)</f>
        <v>544.94499999999994</v>
      </c>
      <c r="H55" s="121">
        <f>SUM(H48:H54)</f>
        <v>548.0809999999999</v>
      </c>
      <c r="I55" s="121">
        <f>SUM(I48:I54)</f>
        <v>539.88499999999999</v>
      </c>
      <c r="J55" s="121">
        <f>SUM(J48:J54)</f>
        <v>594.29399999999998</v>
      </c>
      <c r="K55" s="3" t="s">
        <v>53</v>
      </c>
      <c r="L55" s="3">
        <f>SUM(L48:L54)</f>
        <v>180.16300000000004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140</v>
      </c>
      <c r="F59" s="30"/>
      <c r="G59" s="30" t="s">
        <v>140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6">
        <v>6.2329999999999686</v>
      </c>
      <c r="F61" s="5">
        <v>9.3219999999999992</v>
      </c>
      <c r="G61" s="36">
        <v>11.629000000000019</v>
      </c>
      <c r="H61" s="5">
        <v>15.022</v>
      </c>
      <c r="I61" s="5">
        <v>28.091000000000001</v>
      </c>
      <c r="J61" s="5"/>
      <c r="K61" s="5"/>
      <c r="L61" s="5">
        <v>37.758000000000003</v>
      </c>
    </row>
    <row r="62" spans="1:12" ht="15" customHeight="1" x14ac:dyDescent="0.35">
      <c r="A62" s="71" t="s">
        <v>33</v>
      </c>
      <c r="B62" s="71"/>
      <c r="C62" s="72"/>
      <c r="D62" s="72"/>
      <c r="E62" s="37">
        <v>13.783000000000001</v>
      </c>
      <c r="F62" s="7">
        <v>16.681999999999999</v>
      </c>
      <c r="G62" s="37">
        <v>43.255000000000003</v>
      </c>
      <c r="H62" s="7">
        <v>97.372</v>
      </c>
      <c r="I62" s="7">
        <v>67.317999999999998</v>
      </c>
      <c r="J62" s="7"/>
      <c r="K62" s="7"/>
      <c r="L62" s="7">
        <v>-2.7229999999999999</v>
      </c>
    </row>
    <row r="63" spans="1:12" ht="15" customHeight="1" x14ac:dyDescent="0.35">
      <c r="A63" s="110" t="s">
        <v>34</v>
      </c>
      <c r="B63" s="73"/>
      <c r="C63" s="74"/>
      <c r="D63" s="74"/>
      <c r="E63" s="43">
        <f>SUM(E61:E62)</f>
        <v>20.01599999999997</v>
      </c>
      <c r="F63" s="3">
        <f>SUM(F61:F62)</f>
        <v>26.003999999999998</v>
      </c>
      <c r="G63" s="43">
        <f>SUM(G61:G62)</f>
        <v>54.884000000000022</v>
      </c>
      <c r="H63" s="3">
        <f>SUM(H61:H62)</f>
        <v>112.39400000000001</v>
      </c>
      <c r="I63" s="3">
        <f>SUM(I61:I62)</f>
        <v>95.408999999999992</v>
      </c>
      <c r="J63" s="3" t="s">
        <v>53</v>
      </c>
      <c r="K63" s="3" t="s">
        <v>53</v>
      </c>
      <c r="L63" s="3">
        <f>SUM(L61:L62)</f>
        <v>35.035000000000004</v>
      </c>
    </row>
    <row r="64" spans="1:12" ht="15" customHeight="1" x14ac:dyDescent="0.35">
      <c r="A64" s="70" t="s">
        <v>95</v>
      </c>
      <c r="B64" s="70"/>
      <c r="C64" s="17"/>
      <c r="D64" s="17"/>
      <c r="E64" s="36">
        <v>-1.4980000000000002</v>
      </c>
      <c r="F64" s="5">
        <v>-2.8439999999999999</v>
      </c>
      <c r="G64" s="36">
        <v>-1.8460000000000001</v>
      </c>
      <c r="H64" s="5">
        <v>-4.4580000000000002</v>
      </c>
      <c r="I64" s="5">
        <v>-5.2409999999999997</v>
      </c>
      <c r="J64" s="5"/>
      <c r="K64" s="5"/>
      <c r="L64" s="5">
        <v>-13.901</v>
      </c>
    </row>
    <row r="65" spans="1:13" ht="15" customHeight="1" x14ac:dyDescent="0.35">
      <c r="A65" s="71" t="s">
        <v>96</v>
      </c>
      <c r="B65" s="71"/>
      <c r="C65" s="21"/>
      <c r="D65" s="21"/>
      <c r="E65" s="37">
        <v>0</v>
      </c>
      <c r="F65" s="7"/>
      <c r="G65" s="37">
        <v>0</v>
      </c>
      <c r="H65" s="7"/>
      <c r="I65" s="7">
        <v>0</v>
      </c>
      <c r="J65" s="7"/>
      <c r="K65" s="7"/>
      <c r="L65" s="7"/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18.517999999999969</v>
      </c>
      <c r="F66" s="3">
        <f>SUM(F63:F65)</f>
        <v>23.159999999999997</v>
      </c>
      <c r="G66" s="43">
        <f>SUM(G63:G65)</f>
        <v>53.038000000000025</v>
      </c>
      <c r="H66" s="3">
        <f>SUM(H63:H65)</f>
        <v>107.93600000000001</v>
      </c>
      <c r="I66" s="3">
        <f>SUM(I63:I65)</f>
        <v>90.167999999999992</v>
      </c>
      <c r="J66" s="3" t="s">
        <v>53</v>
      </c>
      <c r="K66" s="3" t="s">
        <v>53</v>
      </c>
      <c r="L66" s="3">
        <f>SUM(L63:L65)</f>
        <v>21.134000000000004</v>
      </c>
    </row>
    <row r="67" spans="1:13" ht="15" customHeight="1" x14ac:dyDescent="0.35">
      <c r="A67" s="71" t="s">
        <v>35</v>
      </c>
      <c r="B67" s="71"/>
      <c r="C67" s="77"/>
      <c r="D67" s="77"/>
      <c r="E67" s="37">
        <v>0</v>
      </c>
      <c r="F67" s="7"/>
      <c r="G67" s="37">
        <v>0</v>
      </c>
      <c r="H67" s="7"/>
      <c r="I67" s="7">
        <v>0</v>
      </c>
      <c r="J67" s="7">
        <v>0</v>
      </c>
      <c r="K67" s="7"/>
      <c r="L67" s="7"/>
    </row>
    <row r="68" spans="1:13" ht="15" customHeight="1" x14ac:dyDescent="0.35">
      <c r="A68" s="110" t="s">
        <v>36</v>
      </c>
      <c r="B68" s="73"/>
      <c r="C68" s="33"/>
      <c r="D68" s="33"/>
      <c r="E68" s="43">
        <f>SUM(E66:E67)</f>
        <v>18.517999999999969</v>
      </c>
      <c r="F68" s="3">
        <f>SUM(F66:F67)</f>
        <v>23.159999999999997</v>
      </c>
      <c r="G68" s="43">
        <f>SUM(G66:G67)</f>
        <v>53.038000000000025</v>
      </c>
      <c r="H68" s="3">
        <f>SUM(H66:H67)</f>
        <v>107.93600000000001</v>
      </c>
      <c r="I68" s="3">
        <f>SUM(I66:I67)</f>
        <v>90.167999999999992</v>
      </c>
      <c r="J68" s="3" t="s">
        <v>53</v>
      </c>
      <c r="K68" s="3" t="s">
        <v>53</v>
      </c>
      <c r="L68" s="3">
        <f>SUM(L66:L67)</f>
        <v>21.134000000000004</v>
      </c>
    </row>
    <row r="69" spans="1:13" ht="15" customHeight="1" x14ac:dyDescent="0.35">
      <c r="A69" s="70" t="s">
        <v>37</v>
      </c>
      <c r="B69" s="70"/>
      <c r="C69" s="17"/>
      <c r="D69" s="17"/>
      <c r="E69" s="36">
        <v>-0.77700000000000002</v>
      </c>
      <c r="F69" s="5">
        <v>3.4000000000000002E-2</v>
      </c>
      <c r="G69" s="36">
        <v>-1.5249999999999999</v>
      </c>
      <c r="H69" s="5">
        <v>-56.98</v>
      </c>
      <c r="I69" s="5">
        <v>-62.195</v>
      </c>
      <c r="J69" s="5">
        <v>0</v>
      </c>
      <c r="K69" s="5"/>
      <c r="L69" s="5">
        <v>24.686</v>
      </c>
    </row>
    <row r="70" spans="1:13" ht="15" customHeight="1" x14ac:dyDescent="0.35">
      <c r="A70" s="70" t="s">
        <v>38</v>
      </c>
      <c r="B70" s="70"/>
      <c r="C70" s="17"/>
      <c r="D70" s="17"/>
      <c r="E70" s="36">
        <v>0</v>
      </c>
      <c r="F70" s="5"/>
      <c r="G70" s="36">
        <v>0</v>
      </c>
      <c r="H70" s="5"/>
      <c r="I70" s="5"/>
      <c r="J70" s="5"/>
      <c r="K70" s="5"/>
      <c r="L70" s="5"/>
    </row>
    <row r="71" spans="1:13" ht="15" customHeight="1" x14ac:dyDescent="0.35">
      <c r="A71" s="70" t="s">
        <v>39</v>
      </c>
      <c r="B71" s="70"/>
      <c r="C71" s="17"/>
      <c r="D71" s="17"/>
      <c r="E71" s="36">
        <v>-6.5229999999999997</v>
      </c>
      <c r="F71" s="5"/>
      <c r="G71" s="36">
        <v>-6.5229999999999997</v>
      </c>
      <c r="H71" s="5"/>
      <c r="I71" s="5"/>
      <c r="J71" s="5"/>
      <c r="K71" s="5"/>
      <c r="L71" s="5">
        <v>-24.498999999999999</v>
      </c>
    </row>
    <row r="72" spans="1:13" ht="15" customHeight="1" x14ac:dyDescent="0.35">
      <c r="A72" s="71" t="s">
        <v>40</v>
      </c>
      <c r="B72" s="71"/>
      <c r="C72" s="21"/>
      <c r="D72" s="21"/>
      <c r="E72" s="37">
        <v>0</v>
      </c>
      <c r="F72" s="7">
        <v>-0.3</v>
      </c>
      <c r="G72" s="37">
        <v>0</v>
      </c>
      <c r="H72" s="7">
        <v>-0.3</v>
      </c>
      <c r="I72" s="7">
        <v>1.4750000000000001</v>
      </c>
      <c r="J72" s="7">
        <v>0</v>
      </c>
      <c r="K72" s="7"/>
      <c r="L72" s="7">
        <v>0</v>
      </c>
    </row>
    <row r="73" spans="1:13" ht="15" customHeight="1" x14ac:dyDescent="0.35">
      <c r="A73" s="144" t="s">
        <v>41</v>
      </c>
      <c r="B73" s="146"/>
      <c r="C73" s="79"/>
      <c r="D73" s="79"/>
      <c r="E73" s="131">
        <f>SUM(E69:E72)</f>
        <v>-7.3</v>
      </c>
      <c r="F73" s="104">
        <f>SUM(F69:F72)</f>
        <v>-0.26600000000000001</v>
      </c>
      <c r="G73" s="131">
        <f>SUM(G69:G72)</f>
        <v>-8.048</v>
      </c>
      <c r="H73" s="104">
        <f>SUM(H69:H72)</f>
        <v>-57.279999999999994</v>
      </c>
      <c r="I73" s="104">
        <f>SUM(I69:I72)</f>
        <v>-60.72</v>
      </c>
      <c r="J73" s="104" t="s">
        <v>53</v>
      </c>
      <c r="K73" s="104" t="s">
        <v>53</v>
      </c>
      <c r="L73" s="104">
        <f>SUM(L69:L72)</f>
        <v>0.18700000000000117</v>
      </c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11.217999999999968</v>
      </c>
      <c r="F74" s="3">
        <f>SUM(F73+F68)</f>
        <v>22.893999999999998</v>
      </c>
      <c r="G74" s="43">
        <f>SUM(G73+G68)</f>
        <v>44.990000000000023</v>
      </c>
      <c r="H74" s="3">
        <f>SUM(H73+H68)</f>
        <v>50.656000000000013</v>
      </c>
      <c r="I74" s="3">
        <f>SUM(I73+I68)</f>
        <v>29.447999999999993</v>
      </c>
      <c r="J74" s="3" t="s">
        <v>53</v>
      </c>
      <c r="K74" s="3" t="s">
        <v>53</v>
      </c>
      <c r="L74" s="3">
        <f>SUM(L73+L68)</f>
        <v>21.321000000000005</v>
      </c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/>
      <c r="G75" s="37">
        <v>0</v>
      </c>
      <c r="H75" s="7"/>
      <c r="I75" s="7">
        <v>0</v>
      </c>
      <c r="J75" s="7">
        <v>0</v>
      </c>
      <c r="K75" s="7"/>
      <c r="L75" s="7">
        <v>0</v>
      </c>
      <c r="M75" s="106"/>
    </row>
    <row r="76" spans="1:13" ht="15" customHeight="1" x14ac:dyDescent="0.35">
      <c r="A76" s="110" t="s">
        <v>83</v>
      </c>
      <c r="B76" s="76"/>
      <c r="C76" s="33"/>
      <c r="D76" s="33"/>
      <c r="E76" s="43">
        <f>SUM(E74:E75)</f>
        <v>11.217999999999968</v>
      </c>
      <c r="F76" s="3">
        <f>SUM(F74:F75)</f>
        <v>22.893999999999998</v>
      </c>
      <c r="G76" s="43">
        <f>SUM(G74:G75)</f>
        <v>44.990000000000023</v>
      </c>
      <c r="H76" s="3">
        <f>SUM(H74:H75)</f>
        <v>50.656000000000013</v>
      </c>
      <c r="I76" s="3">
        <f>SUM(I74:I75)</f>
        <v>29.447999999999993</v>
      </c>
      <c r="J76" s="3" t="s">
        <v>53</v>
      </c>
      <c r="K76" s="3" t="s">
        <v>53</v>
      </c>
      <c r="L76" s="3">
        <f>SUM(L74:L75)</f>
        <v>21.321000000000005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5.7733227953916604</v>
      </c>
      <c r="F82" s="13">
        <v>7.5950512765172107</v>
      </c>
      <c r="G82" s="39">
        <v>5.4781214525623501</v>
      </c>
      <c r="H82" s="13">
        <v>7.6285677168367716</v>
      </c>
      <c r="I82" s="13">
        <v>6.0897418786536202</v>
      </c>
      <c r="J82" s="13">
        <v>4.7499304610479305</v>
      </c>
      <c r="K82" s="13">
        <v>13.772368080092804</v>
      </c>
      <c r="L82" s="13">
        <v>12.409628887852158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5.7733227953916604</v>
      </c>
      <c r="F83" s="13">
        <v>7.5950512765172107</v>
      </c>
      <c r="G83" s="39">
        <v>5.4781214525623501</v>
      </c>
      <c r="H83" s="13">
        <v>7.6285677168367716</v>
      </c>
      <c r="I83" s="13">
        <v>7.282029380099492</v>
      </c>
      <c r="J83" s="13">
        <v>7.8232721203873314</v>
      </c>
      <c r="K83" s="13">
        <v>12.965918420230507</v>
      </c>
      <c r="L83" s="13">
        <v>12.409628887852158</v>
      </c>
    </row>
    <row r="84" spans="1:12" ht="15" customHeight="1" x14ac:dyDescent="0.35">
      <c r="A84" s="60" t="s">
        <v>44</v>
      </c>
      <c r="B84" s="70"/>
      <c r="C84" s="61"/>
      <c r="D84" s="61"/>
      <c r="E84" s="39">
        <v>2.77988874365442</v>
      </c>
      <c r="F84" s="13">
        <v>4.3513677219023092</v>
      </c>
      <c r="G84" s="39">
        <v>2.4076739731691688</v>
      </c>
      <c r="H84" s="13">
        <v>4.3003957010087159</v>
      </c>
      <c r="I84" s="13">
        <v>2.8545498224915367</v>
      </c>
      <c r="J84" s="13">
        <v>3.6055713301634893</v>
      </c>
      <c r="K84" s="13">
        <v>13.414914717343022</v>
      </c>
      <c r="L84" s="13">
        <v>12.018577893732788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>
        <v>2.8532357088930458</v>
      </c>
      <c r="J85" s="13" t="s">
        <v>53</v>
      </c>
      <c r="K85" s="13" t="s">
        <v>53</v>
      </c>
      <c r="L85" s="13">
        <v>75.821915640920196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>
        <v>3.9631546214112294</v>
      </c>
      <c r="J86" s="13" t="s">
        <v>53</v>
      </c>
      <c r="K86" s="13" t="s">
        <v>53</v>
      </c>
      <c r="L86" s="13">
        <v>66.505588871372737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77.317160447384595</v>
      </c>
      <c r="H87" s="5" t="s">
        <v>53</v>
      </c>
      <c r="I87" s="5">
        <v>78.364836956018408</v>
      </c>
      <c r="J87" s="5">
        <v>69.295500206968256</v>
      </c>
      <c r="K87" s="5" t="s">
        <v>53</v>
      </c>
      <c r="L87" s="5">
        <v>23.41712782313795</v>
      </c>
    </row>
    <row r="88" spans="1:12" ht="15" customHeight="1" x14ac:dyDescent="0.35">
      <c r="A88" s="60" t="s">
        <v>48</v>
      </c>
      <c r="B88" s="70"/>
      <c r="C88" s="61"/>
      <c r="D88" s="61"/>
      <c r="E88" s="36" t="s">
        <v>53</v>
      </c>
      <c r="F88" s="5" t="s">
        <v>53</v>
      </c>
      <c r="G88" s="36">
        <v>-92.248999999999995</v>
      </c>
      <c r="H88" s="5">
        <v>-66.2</v>
      </c>
      <c r="I88" s="5">
        <v>-50.207000000000001</v>
      </c>
      <c r="J88" s="5">
        <v>41.436</v>
      </c>
      <c r="K88" s="5" t="s">
        <v>53</v>
      </c>
      <c r="L88" s="5">
        <v>8.3250000000000028</v>
      </c>
    </row>
    <row r="89" spans="1:12" ht="15" customHeight="1" x14ac:dyDescent="0.35">
      <c r="A89" s="60" t="s">
        <v>49</v>
      </c>
      <c r="B89" s="70"/>
      <c r="C89" s="17"/>
      <c r="D89" s="17"/>
      <c r="E89" s="39" t="s">
        <v>53</v>
      </c>
      <c r="F89" s="13" t="s">
        <v>53</v>
      </c>
      <c r="G89" s="39">
        <v>1.7677103309472732E-2</v>
      </c>
      <c r="H89" s="13">
        <v>2.3094276470462388E-2</v>
      </c>
      <c r="I89" s="13">
        <v>1.0636286281554315E-2</v>
      </c>
      <c r="J89" s="13">
        <v>0.16195221687197531</v>
      </c>
      <c r="K89" s="13" t="s">
        <v>53</v>
      </c>
      <c r="L89" s="13">
        <v>0.96392424565645007</v>
      </c>
    </row>
    <row r="90" spans="1:12" ht="15" customHeight="1" x14ac:dyDescent="0.35">
      <c r="A90" s="60" t="s">
        <v>132</v>
      </c>
      <c r="B90" s="70"/>
      <c r="C90" s="17"/>
      <c r="D90" s="17"/>
      <c r="E90" s="36">
        <v>22.036999999999974</v>
      </c>
      <c r="F90" s="5" t="s">
        <v>53</v>
      </c>
      <c r="G90" s="36">
        <v>59.812999999999995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10" t="s">
        <v>53</v>
      </c>
      <c r="I91" s="10">
        <v>752</v>
      </c>
      <c r="J91" s="10">
        <v>706</v>
      </c>
      <c r="K91" s="5">
        <v>637</v>
      </c>
      <c r="L91" s="5">
        <v>573</v>
      </c>
    </row>
    <row r="92" spans="1:12" ht="15" customHeight="1" x14ac:dyDescent="0.35">
      <c r="A92" s="64" t="s">
        <v>128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118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127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139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 t="s">
        <v>134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6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4" ht="16.5" hidden="1" outlineLevel="1" x14ac:dyDescent="0.35">
      <c r="A1" s="55" t="s">
        <v>105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4" ht="21.75" collapsed="1" x14ac:dyDescent="0.25">
      <c r="A2" s="143" t="s">
        <v>105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4" ht="16.5" x14ac:dyDescent="0.35">
      <c r="A3" s="57" t="s">
        <v>57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4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4" ht="16.5" x14ac:dyDescent="0.35">
      <c r="A5" s="26"/>
      <c r="B5" s="26"/>
      <c r="C5" s="23"/>
      <c r="D5" s="24"/>
      <c r="E5" s="25" t="s">
        <v>74</v>
      </c>
      <c r="F5" s="25" t="s">
        <v>74</v>
      </c>
      <c r="G5" s="25" t="s">
        <v>147</v>
      </c>
      <c r="H5" s="25" t="s">
        <v>147</v>
      </c>
      <c r="I5" s="25"/>
      <c r="J5" s="25"/>
      <c r="K5" s="25"/>
      <c r="L5" s="25"/>
    </row>
    <row r="6" spans="1:14" ht="16.5" x14ac:dyDescent="0.35">
      <c r="A6" s="23" t="s">
        <v>1</v>
      </c>
      <c r="B6" s="26"/>
      <c r="C6" s="23"/>
      <c r="D6" s="23" t="s">
        <v>75</v>
      </c>
      <c r="E6" s="27"/>
      <c r="F6" s="27"/>
      <c r="G6" s="27"/>
      <c r="H6" s="27"/>
      <c r="I6" s="27"/>
      <c r="J6" s="27" t="s">
        <v>52</v>
      </c>
      <c r="K6" s="27" t="s">
        <v>54</v>
      </c>
      <c r="L6" s="27" t="s">
        <v>54</v>
      </c>
    </row>
    <row r="7" spans="1:14" ht="3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4" ht="15" customHeight="1" x14ac:dyDescent="0.35">
      <c r="A8" s="60" t="s">
        <v>2</v>
      </c>
      <c r="B8" s="17"/>
      <c r="C8" s="17"/>
      <c r="D8" s="17"/>
      <c r="E8" s="39">
        <v>20.71</v>
      </c>
      <c r="F8" s="13">
        <v>20.672000000000001</v>
      </c>
      <c r="G8" s="39">
        <v>43.341999999999999</v>
      </c>
      <c r="H8" s="13">
        <v>38.947000000000003</v>
      </c>
      <c r="I8" s="13">
        <v>83.710999999999999</v>
      </c>
      <c r="J8" s="13">
        <v>73.661960300000004</v>
      </c>
      <c r="K8" s="13">
        <v>58.76</v>
      </c>
      <c r="L8" s="13">
        <v>56.192</v>
      </c>
    </row>
    <row r="9" spans="1:14" ht="15" customHeight="1" x14ac:dyDescent="0.35">
      <c r="A9" s="60" t="s">
        <v>107</v>
      </c>
      <c r="B9" s="17"/>
      <c r="C9" s="17"/>
      <c r="D9" s="17"/>
      <c r="E9" s="39">
        <v>15.167999999999999</v>
      </c>
      <c r="F9" s="13">
        <v>14.611000000000001</v>
      </c>
      <c r="G9" s="39">
        <v>30.713999999999999</v>
      </c>
      <c r="H9" s="13">
        <v>29.757000000000001</v>
      </c>
      <c r="I9" s="13">
        <v>60.194000000000003</v>
      </c>
      <c r="J9" s="13">
        <v>52.932000000000002</v>
      </c>
      <c r="K9" s="13">
        <v>45.106999999999999</v>
      </c>
      <c r="L9" s="13">
        <v>41.01</v>
      </c>
    </row>
    <row r="10" spans="1:14" ht="15" customHeight="1" x14ac:dyDescent="0.35">
      <c r="A10" s="60" t="s">
        <v>108</v>
      </c>
      <c r="B10" s="17"/>
      <c r="C10" s="17"/>
      <c r="D10" s="17"/>
      <c r="E10" s="39">
        <v>5.5419999999999998</v>
      </c>
      <c r="F10" s="13">
        <v>6.0609999999999999</v>
      </c>
      <c r="G10" s="39">
        <v>12.628</v>
      </c>
      <c r="H10" s="13">
        <v>9.19</v>
      </c>
      <c r="I10" s="13">
        <v>23.516999999999999</v>
      </c>
      <c r="J10" s="13">
        <v>20.729960299999998</v>
      </c>
      <c r="K10" s="13">
        <v>13.653</v>
      </c>
      <c r="L10" s="13">
        <v>15.182</v>
      </c>
    </row>
    <row r="11" spans="1:14" ht="15" customHeight="1" x14ac:dyDescent="0.35">
      <c r="A11" s="60" t="s">
        <v>3</v>
      </c>
      <c r="B11" s="17"/>
      <c r="C11" s="17"/>
      <c r="D11" s="17"/>
      <c r="E11" s="39">
        <v>-19.616999999999997</v>
      </c>
      <c r="F11" s="13">
        <v>-19.050999999999998</v>
      </c>
      <c r="G11" s="39">
        <v>-41.099999999999994</v>
      </c>
      <c r="H11" s="13">
        <v>-36.349999999999994</v>
      </c>
      <c r="I11" s="13">
        <v>-76.957549900000004</v>
      </c>
      <c r="J11" s="13">
        <v>-69.247648900000002</v>
      </c>
      <c r="K11" s="13">
        <v>-57.225999999999999</v>
      </c>
      <c r="L11" s="13">
        <v>-53.761000000000003</v>
      </c>
    </row>
    <row r="12" spans="1:14" ht="15" customHeight="1" x14ac:dyDescent="0.35">
      <c r="A12" s="60" t="s">
        <v>4</v>
      </c>
      <c r="B12" s="17"/>
      <c r="C12" s="17"/>
      <c r="D12" s="17"/>
      <c r="E12" s="39">
        <v>-0.43200000000000005</v>
      </c>
      <c r="F12" s="13">
        <v>8.2000000000000017E-2</v>
      </c>
      <c r="G12" s="39">
        <v>-0.61799999999999999</v>
      </c>
      <c r="H12" s="13">
        <v>0.20200000000000001</v>
      </c>
      <c r="I12" s="13">
        <v>0.25660290000000002</v>
      </c>
      <c r="J12" s="13">
        <v>0.65109830000000002</v>
      </c>
      <c r="K12" s="13">
        <v>0</v>
      </c>
      <c r="L12" s="13">
        <v>0</v>
      </c>
      <c r="N12" s="119"/>
    </row>
    <row r="13" spans="1:14" ht="15" customHeight="1" x14ac:dyDescent="0.35">
      <c r="A13" s="60" t="s">
        <v>5</v>
      </c>
      <c r="B13" s="17"/>
      <c r="C13" s="17"/>
      <c r="D13" s="17"/>
      <c r="E13" s="39">
        <v>0</v>
      </c>
      <c r="F13" s="125">
        <v>0</v>
      </c>
      <c r="G13" s="39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</row>
    <row r="14" spans="1:14" ht="15" customHeight="1" x14ac:dyDescent="0.35">
      <c r="A14" s="62" t="s">
        <v>6</v>
      </c>
      <c r="B14" s="21"/>
      <c r="C14" s="21"/>
      <c r="D14" s="21"/>
      <c r="E14" s="40">
        <v>0</v>
      </c>
      <c r="F14" s="126">
        <v>0</v>
      </c>
      <c r="G14" s="40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N14" s="118"/>
    </row>
    <row r="15" spans="1:14" ht="15" customHeight="1" x14ac:dyDescent="0.25">
      <c r="A15" s="63" t="s">
        <v>7</v>
      </c>
      <c r="B15" s="63"/>
      <c r="C15" s="63"/>
      <c r="D15" s="63"/>
      <c r="E15" s="38">
        <f>E8+E11+E12+E13+E14</f>
        <v>0.66100000000000347</v>
      </c>
      <c r="F15" s="125">
        <f>F8+F11+F12+F13+F14</f>
        <v>1.7030000000000023</v>
      </c>
      <c r="G15" s="38">
        <f>G8+G11+G12+G13+G14</f>
        <v>1.6240000000000046</v>
      </c>
      <c r="H15" s="12">
        <f>H8+H11+H12+H13+H14</f>
        <v>2.7990000000000084</v>
      </c>
      <c r="I15" s="12">
        <f>I8+I11+I12+I13+I14</f>
        <v>7.0100529999999948</v>
      </c>
      <c r="J15" s="12">
        <f>J8+J11+J12+J13+J14</f>
        <v>5.0654097000000027</v>
      </c>
      <c r="K15" s="12">
        <f>K8+K11+K12+K13+K14</f>
        <v>1.5339999999999989</v>
      </c>
      <c r="L15" s="12">
        <f>L8+L11+L12+L13+L14</f>
        <v>2.4309999999999974</v>
      </c>
    </row>
    <row r="16" spans="1:14" ht="15" customHeight="1" x14ac:dyDescent="0.35">
      <c r="A16" s="62" t="s">
        <v>60</v>
      </c>
      <c r="B16" s="21"/>
      <c r="C16" s="21"/>
      <c r="D16" s="21"/>
      <c r="E16" s="40">
        <v>-0.193</v>
      </c>
      <c r="F16" s="14">
        <v>-7.1999999999999995E-2</v>
      </c>
      <c r="G16" s="40">
        <v>-0.35699999999999998</v>
      </c>
      <c r="H16" s="14">
        <v>-0.14599999999999999</v>
      </c>
      <c r="I16" s="14">
        <v>-0.3160153</v>
      </c>
      <c r="J16" s="14">
        <v>-0.25</v>
      </c>
      <c r="K16" s="14">
        <v>-0.247</v>
      </c>
      <c r="L16" s="14">
        <v>-0.24299999999999999</v>
      </c>
    </row>
    <row r="17" spans="1:13" ht="15" customHeight="1" x14ac:dyDescent="0.25">
      <c r="A17" s="63" t="s">
        <v>8</v>
      </c>
      <c r="B17" s="63"/>
      <c r="C17" s="63"/>
      <c r="D17" s="63"/>
      <c r="E17" s="38">
        <f>SUM(E15:E16)</f>
        <v>0.46800000000000347</v>
      </c>
      <c r="F17" s="11">
        <f>SUM(F15:F16)</f>
        <v>1.6310000000000022</v>
      </c>
      <c r="G17" s="38">
        <f>SUM(G15:G16)</f>
        <v>1.2670000000000046</v>
      </c>
      <c r="H17" s="12">
        <f>SUM(H15:H16)</f>
        <v>2.6530000000000085</v>
      </c>
      <c r="I17" s="12">
        <f>SUM(I15:I16)</f>
        <v>6.6940376999999947</v>
      </c>
      <c r="J17" s="16">
        <f>SUM(J15:J16)</f>
        <v>4.8154097000000027</v>
      </c>
      <c r="K17" s="16">
        <f>SUM(K15:K16)</f>
        <v>1.286999999999999</v>
      </c>
      <c r="L17" s="16">
        <f>SUM(L15:L16)</f>
        <v>2.1879999999999975</v>
      </c>
    </row>
    <row r="18" spans="1:13" ht="15" customHeight="1" x14ac:dyDescent="0.35">
      <c r="A18" s="60" t="s">
        <v>9</v>
      </c>
      <c r="B18" s="64"/>
      <c r="C18" s="64"/>
      <c r="D18" s="64"/>
      <c r="E18" s="39">
        <v>0</v>
      </c>
      <c r="F18" s="125">
        <v>0</v>
      </c>
      <c r="G18" s="39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</row>
    <row r="19" spans="1:13" ht="15" customHeight="1" x14ac:dyDescent="0.35">
      <c r="A19" s="62" t="s">
        <v>10</v>
      </c>
      <c r="B19" s="21"/>
      <c r="C19" s="21"/>
      <c r="D19" s="21"/>
      <c r="E19" s="40">
        <v>0</v>
      </c>
      <c r="F19" s="14">
        <v>0</v>
      </c>
      <c r="G19" s="40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</row>
    <row r="20" spans="1:13" ht="15" customHeight="1" x14ac:dyDescent="0.25">
      <c r="A20" s="63" t="s">
        <v>11</v>
      </c>
      <c r="B20" s="63"/>
      <c r="C20" s="63"/>
      <c r="D20" s="63"/>
      <c r="E20" s="38">
        <f>SUM(E17:E19)</f>
        <v>0.46800000000000347</v>
      </c>
      <c r="F20" s="11">
        <f>SUM(F17:F19)</f>
        <v>1.6310000000000022</v>
      </c>
      <c r="G20" s="38">
        <f>SUM(G17:G19)</f>
        <v>1.2670000000000046</v>
      </c>
      <c r="H20" s="12">
        <f>SUM(H17:H19)</f>
        <v>2.6530000000000085</v>
      </c>
      <c r="I20" s="12">
        <f>SUM(I17:I19)</f>
        <v>6.6940376999999947</v>
      </c>
      <c r="J20" s="16">
        <f>SUM(J17:J19)</f>
        <v>4.8154097000000027</v>
      </c>
      <c r="K20" s="16">
        <f>SUM(K17:K19)</f>
        <v>1.286999999999999</v>
      </c>
      <c r="L20" s="16">
        <f>SUM(L17:L19)</f>
        <v>2.1879999999999975</v>
      </c>
    </row>
    <row r="21" spans="1:13" ht="15" customHeight="1" x14ac:dyDescent="0.35">
      <c r="A21" s="60" t="s">
        <v>12</v>
      </c>
      <c r="B21" s="17"/>
      <c r="C21" s="17"/>
      <c r="D21" s="17"/>
      <c r="E21" s="39">
        <v>0</v>
      </c>
      <c r="F21" s="125">
        <v>2.8999999999999998E-2</v>
      </c>
      <c r="G21" s="39">
        <v>1E-3</v>
      </c>
      <c r="H21" s="13">
        <v>4.4999999999999998E-2</v>
      </c>
      <c r="I21" s="13">
        <v>0.13552809999999998</v>
      </c>
      <c r="J21" s="13">
        <v>0.1247125</v>
      </c>
      <c r="K21" s="13">
        <v>1.37</v>
      </c>
      <c r="L21" s="13">
        <v>0.45100000000000001</v>
      </c>
    </row>
    <row r="22" spans="1:13" ht="15" customHeight="1" x14ac:dyDescent="0.35">
      <c r="A22" s="62" t="s">
        <v>13</v>
      </c>
      <c r="B22" s="21"/>
      <c r="C22" s="21"/>
      <c r="D22" s="21"/>
      <c r="E22" s="40">
        <v>-9.7000000000000003E-2</v>
      </c>
      <c r="F22" s="14">
        <v>-0.18099999999999999</v>
      </c>
      <c r="G22" s="40">
        <v>-0.16799999999999998</v>
      </c>
      <c r="H22" s="14">
        <v>-0.24800000000000003</v>
      </c>
      <c r="I22" s="14">
        <v>-0.71020220000000001</v>
      </c>
      <c r="J22" s="14">
        <v>-0.29194619999999999</v>
      </c>
      <c r="K22" s="14">
        <v>-1.47</v>
      </c>
      <c r="L22" s="14">
        <v>-1.04</v>
      </c>
    </row>
    <row r="23" spans="1:13" ht="15" customHeight="1" x14ac:dyDescent="0.25">
      <c r="A23" s="63" t="s">
        <v>14</v>
      </c>
      <c r="B23" s="63"/>
      <c r="C23" s="63"/>
      <c r="D23" s="63"/>
      <c r="E23" s="38">
        <f>SUM(E20:E22)</f>
        <v>0.37100000000000344</v>
      </c>
      <c r="F23" s="11">
        <f>SUM(F20:F22)</f>
        <v>1.4790000000000021</v>
      </c>
      <c r="G23" s="38">
        <f>SUM(G20:G22)</f>
        <v>1.1000000000000045</v>
      </c>
      <c r="H23" s="12">
        <f>SUM(H20:H22)</f>
        <v>2.4500000000000082</v>
      </c>
      <c r="I23" s="12">
        <f>SUM(I20:I22)</f>
        <v>6.1193635999999945</v>
      </c>
      <c r="J23" s="16">
        <f>SUM(J20:J22)</f>
        <v>4.648176000000003</v>
      </c>
      <c r="K23" s="16">
        <f>SUM(K20:K22)</f>
        <v>1.1869999999999992</v>
      </c>
      <c r="L23" s="16">
        <f>SUM(L20:L22)</f>
        <v>1.5989999999999975</v>
      </c>
    </row>
    <row r="24" spans="1:13" ht="15" customHeight="1" x14ac:dyDescent="0.35">
      <c r="A24" s="60" t="s">
        <v>15</v>
      </c>
      <c r="B24" s="17"/>
      <c r="C24" s="17"/>
      <c r="D24" s="17"/>
      <c r="E24" s="39">
        <v>-3.8000000000000006E-2</v>
      </c>
      <c r="F24" s="125">
        <v>-0.20300000000000001</v>
      </c>
      <c r="G24" s="39">
        <v>-9.6000000000000002E-2</v>
      </c>
      <c r="H24" s="13">
        <v>-0.47000000000000003</v>
      </c>
      <c r="I24" s="13">
        <v>-1.5675876999999998</v>
      </c>
      <c r="J24" s="13">
        <v>2.6464099999999879E-2</v>
      </c>
      <c r="K24" s="13">
        <v>-0.22</v>
      </c>
      <c r="L24" s="13">
        <v>-0.27200000000000002</v>
      </c>
    </row>
    <row r="25" spans="1:13" ht="15" customHeight="1" x14ac:dyDescent="0.35">
      <c r="A25" s="62" t="s">
        <v>16</v>
      </c>
      <c r="B25" s="65"/>
      <c r="C25" s="65"/>
      <c r="D25" s="65"/>
      <c r="E25" s="40">
        <v>0</v>
      </c>
      <c r="F25" s="14">
        <v>0</v>
      </c>
      <c r="G25" s="40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</row>
    <row r="26" spans="1:13" ht="15" customHeight="1" x14ac:dyDescent="0.35">
      <c r="A26" s="66" t="s">
        <v>91</v>
      </c>
      <c r="B26" s="67"/>
      <c r="C26" s="67"/>
      <c r="D26" s="67"/>
      <c r="E26" s="38">
        <f>SUM(E23:E25)</f>
        <v>0.3330000000000034</v>
      </c>
      <c r="F26" s="11">
        <f>SUM(F23:F25)</f>
        <v>1.276000000000002</v>
      </c>
      <c r="G26" s="38">
        <f>SUM(G23:G25)</f>
        <v>1.0040000000000044</v>
      </c>
      <c r="H26" s="12">
        <f>SUM(H23:H25)</f>
        <v>1.9800000000000082</v>
      </c>
      <c r="I26" s="12">
        <f>SUM(I23:I25)</f>
        <v>4.5517758999999947</v>
      </c>
      <c r="J26" s="16">
        <f>SUM(J23:J25)</f>
        <v>4.6746401000000031</v>
      </c>
      <c r="K26" s="16">
        <f>SUM(K23:K25)</f>
        <v>0.96699999999999919</v>
      </c>
      <c r="L26" s="16">
        <f>SUM(L23:L25)</f>
        <v>1.3269999999999975</v>
      </c>
    </row>
    <row r="27" spans="1:13" ht="15" customHeight="1" x14ac:dyDescent="0.35">
      <c r="A27" s="60" t="s">
        <v>103</v>
      </c>
      <c r="B27" s="17"/>
      <c r="C27" s="17"/>
      <c r="D27" s="17"/>
      <c r="E27" s="39">
        <v>0.33300000000000002</v>
      </c>
      <c r="F27" s="13">
        <v>1.2760000000000034</v>
      </c>
      <c r="G27" s="39">
        <v>1.003999999999998</v>
      </c>
      <c r="H27" s="13">
        <v>1.9800000000000024</v>
      </c>
      <c r="I27" s="13">
        <v>4.5517759000000044</v>
      </c>
      <c r="J27" s="13">
        <v>4.6746400999999942</v>
      </c>
      <c r="K27" s="13">
        <v>0.96699999999999875</v>
      </c>
      <c r="L27" s="13">
        <v>1.3269999999999973</v>
      </c>
      <c r="M27" s="13"/>
    </row>
    <row r="28" spans="1:13" ht="15" customHeight="1" x14ac:dyDescent="0.35">
      <c r="A28" s="60" t="s">
        <v>98</v>
      </c>
      <c r="B28" s="17"/>
      <c r="C28" s="17"/>
      <c r="D28" s="17"/>
      <c r="E28" s="39">
        <v>0</v>
      </c>
      <c r="F28" s="13">
        <v>0</v>
      </c>
      <c r="G28" s="39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17"/>
    </row>
    <row r="29" spans="1:13" ht="15" customHeight="1" x14ac:dyDescent="0.35">
      <c r="A29" s="94"/>
      <c r="B29" s="94"/>
      <c r="C29" s="94"/>
      <c r="D29" s="94"/>
      <c r="E29" s="115"/>
      <c r="F29" s="116"/>
      <c r="G29" s="115"/>
      <c r="H29" s="116"/>
      <c r="I29" s="116"/>
      <c r="J29" s="116"/>
      <c r="K29" s="116"/>
      <c r="L29" s="116"/>
    </row>
    <row r="30" spans="1:13" ht="15" customHeight="1" x14ac:dyDescent="0.35">
      <c r="A30" s="92" t="s">
        <v>61</v>
      </c>
      <c r="B30" s="17"/>
      <c r="C30" s="17"/>
      <c r="D30" s="17"/>
      <c r="E30" s="39">
        <v>0</v>
      </c>
      <c r="F30" s="13">
        <v>-9.0000000000000011E-3</v>
      </c>
      <c r="G30" s="39">
        <v>0</v>
      </c>
      <c r="H30" s="13">
        <v>-2.0999999999999998E-2</v>
      </c>
      <c r="I30" s="13">
        <v>-0.30200000000000005</v>
      </c>
      <c r="J30" s="13">
        <v>2.23E-2</v>
      </c>
      <c r="K30" s="13">
        <v>-0.48199999999999998</v>
      </c>
      <c r="L30" s="13">
        <v>-0.23</v>
      </c>
    </row>
    <row r="31" spans="1:13" ht="16.5" x14ac:dyDescent="0.35">
      <c r="A31" s="93" t="s">
        <v>142</v>
      </c>
      <c r="B31" s="94"/>
      <c r="C31" s="94"/>
      <c r="D31" s="94"/>
      <c r="E31" s="113">
        <v>0.46800000000000302</v>
      </c>
      <c r="F31" s="114">
        <v>1.64</v>
      </c>
      <c r="G31" s="113">
        <v>1.2669999999999999</v>
      </c>
      <c r="H31" s="114">
        <v>2.6740000000000101</v>
      </c>
      <c r="I31" s="114">
        <v>6.9960376999999996</v>
      </c>
      <c r="J31" s="114">
        <v>4.7931096999999996</v>
      </c>
      <c r="K31" s="114">
        <v>1.7689999999999999</v>
      </c>
      <c r="L31" s="114">
        <v>2.4180000000000001</v>
      </c>
    </row>
    <row r="32" spans="1:13" ht="16.5" x14ac:dyDescent="0.35">
      <c r="A32" s="60"/>
      <c r="B32" s="17"/>
      <c r="C32" s="17"/>
      <c r="D32" s="17"/>
      <c r="E32" s="6"/>
      <c r="F32" s="6"/>
      <c r="G32" s="6"/>
      <c r="H32" s="6"/>
      <c r="I32" s="6"/>
      <c r="J32" s="6"/>
      <c r="K32" s="6"/>
      <c r="L32" s="6"/>
    </row>
    <row r="33" spans="1:12" ht="16.5" x14ac:dyDescent="0.35">
      <c r="A33" s="22"/>
      <c r="B33" s="22"/>
      <c r="C33" s="23"/>
      <c r="D33" s="24"/>
      <c r="E33" s="25">
        <v>2017</v>
      </c>
      <c r="F33" s="25">
        <v>2016</v>
      </c>
      <c r="G33" s="25">
        <v>2017</v>
      </c>
      <c r="H33" s="25">
        <v>2016</v>
      </c>
      <c r="I33" s="25">
        <v>2016</v>
      </c>
      <c r="J33" s="25">
        <v>2015</v>
      </c>
      <c r="K33" s="25">
        <v>2014</v>
      </c>
      <c r="L33" s="25">
        <v>2013</v>
      </c>
    </row>
    <row r="34" spans="1:12" ht="16.5" x14ac:dyDescent="0.35">
      <c r="A34" s="26"/>
      <c r="B34" s="26"/>
      <c r="C34" s="23"/>
      <c r="D34" s="24"/>
      <c r="E34" s="28" t="str">
        <f>E$5</f>
        <v>Q2</v>
      </c>
      <c r="F34" s="28" t="str">
        <f>F$5</f>
        <v>Q2</v>
      </c>
      <c r="G34" s="28" t="str">
        <f>G$5</f>
        <v>Q1-2</v>
      </c>
      <c r="H34" s="28" t="str">
        <f>H$5</f>
        <v>Q1-2</v>
      </c>
      <c r="I34" s="28"/>
      <c r="J34" s="28"/>
      <c r="K34" s="28"/>
      <c r="L34" s="28"/>
    </row>
    <row r="35" spans="1:12" ht="15" customHeight="1" x14ac:dyDescent="0.35">
      <c r="A35" s="23">
        <v>0</v>
      </c>
      <c r="B35" s="29"/>
      <c r="C35" s="23"/>
      <c r="D35" s="23"/>
      <c r="E35" s="30"/>
      <c r="F35" s="30"/>
      <c r="G35" s="30"/>
      <c r="H35" s="30"/>
      <c r="I35" s="30"/>
      <c r="J35" s="30"/>
      <c r="K35" s="30"/>
      <c r="L35" s="30"/>
    </row>
    <row r="36" spans="1:12" ht="3" customHeight="1" x14ac:dyDescent="0.35">
      <c r="A36" s="60"/>
      <c r="B36" s="20"/>
      <c r="C36" s="20"/>
      <c r="D36" s="20"/>
      <c r="E36" s="18"/>
      <c r="F36" s="18"/>
      <c r="G36" s="18"/>
      <c r="H36" s="18"/>
      <c r="I36" s="18"/>
      <c r="J36" s="18"/>
      <c r="K36" s="18"/>
      <c r="L36" s="18"/>
    </row>
    <row r="37" spans="1:12" ht="15" customHeight="1" x14ac:dyDescent="0.35">
      <c r="A37" s="60" t="s">
        <v>17</v>
      </c>
      <c r="B37" s="68"/>
      <c r="C37" s="68"/>
      <c r="D37" s="68"/>
      <c r="E37" s="13"/>
      <c r="F37" s="13"/>
      <c r="G37" s="39">
        <v>4.3179999999999996</v>
      </c>
      <c r="H37" s="13">
        <v>1.5569999999999999</v>
      </c>
      <c r="I37" s="13">
        <v>4.3959999999999999</v>
      </c>
      <c r="J37" s="13">
        <v>1.5573607999999999</v>
      </c>
      <c r="K37" s="13">
        <v>2.5449999999999999</v>
      </c>
      <c r="L37" s="13">
        <v>2.3929999999999998</v>
      </c>
    </row>
    <row r="38" spans="1:12" ht="15" customHeight="1" x14ac:dyDescent="0.35">
      <c r="A38" s="60" t="s">
        <v>18</v>
      </c>
      <c r="B38" s="61"/>
      <c r="C38" s="61"/>
      <c r="D38" s="61"/>
      <c r="E38" s="13"/>
      <c r="F38" s="5"/>
      <c r="G38" s="39">
        <v>1.772</v>
      </c>
      <c r="H38" s="13">
        <v>0.32300000000000001</v>
      </c>
      <c r="I38" s="13">
        <v>1.264</v>
      </c>
      <c r="J38" s="13">
        <v>0</v>
      </c>
      <c r="K38" s="13">
        <v>0</v>
      </c>
      <c r="L38" s="13">
        <v>0</v>
      </c>
    </row>
    <row r="39" spans="1:12" ht="15" customHeight="1" x14ac:dyDescent="0.35">
      <c r="A39" s="60" t="s">
        <v>97</v>
      </c>
      <c r="B39" s="61"/>
      <c r="C39" s="61"/>
      <c r="D39" s="61"/>
      <c r="E39" s="13"/>
      <c r="F39" s="5"/>
      <c r="G39" s="39">
        <v>1.1436416</v>
      </c>
      <c r="H39" s="13">
        <v>0.66500000000000004</v>
      </c>
      <c r="I39" s="13">
        <v>1.1326415999999999</v>
      </c>
      <c r="J39" s="13">
        <v>0.68164160000000007</v>
      </c>
      <c r="K39" s="13">
        <v>0.57399999999999995</v>
      </c>
      <c r="L39" s="13">
        <v>0.61099999999999999</v>
      </c>
    </row>
    <row r="40" spans="1:12" ht="15" customHeight="1" x14ac:dyDescent="0.35">
      <c r="A40" s="60" t="s">
        <v>19</v>
      </c>
      <c r="B40" s="61"/>
      <c r="C40" s="61"/>
      <c r="D40" s="61"/>
      <c r="E40" s="13"/>
      <c r="F40" s="125"/>
      <c r="G40" s="39">
        <v>0</v>
      </c>
      <c r="H40" s="125">
        <v>0</v>
      </c>
      <c r="I40" s="13">
        <v>3.6840000000000002E-3</v>
      </c>
      <c r="J40" s="13">
        <v>0</v>
      </c>
      <c r="K40" s="13">
        <v>0</v>
      </c>
      <c r="L40" s="13">
        <v>0</v>
      </c>
    </row>
    <row r="41" spans="1:12" ht="15" customHeight="1" x14ac:dyDescent="0.35">
      <c r="A41" s="62" t="s">
        <v>20</v>
      </c>
      <c r="B41" s="21"/>
      <c r="C41" s="21"/>
      <c r="D41" s="21"/>
      <c r="E41" s="14"/>
      <c r="F41" s="7"/>
      <c r="G41" s="40">
        <v>1.2061768000000002</v>
      </c>
      <c r="H41" s="14">
        <v>0.99310900000000002</v>
      </c>
      <c r="I41" s="14">
        <v>1.0781734999999999</v>
      </c>
      <c r="J41" s="14">
        <v>1.1035545</v>
      </c>
      <c r="K41" s="14">
        <v>0.35099999999999998</v>
      </c>
      <c r="L41" s="14">
        <v>0.312</v>
      </c>
    </row>
    <row r="42" spans="1:12" ht="15" customHeight="1" x14ac:dyDescent="0.35">
      <c r="A42" s="57" t="s">
        <v>21</v>
      </c>
      <c r="B42" s="63"/>
      <c r="C42" s="63"/>
      <c r="D42" s="63"/>
      <c r="E42" s="12"/>
      <c r="F42" s="1"/>
      <c r="G42" s="38">
        <f>SUM(G37:G41)</f>
        <v>8.4398184000000001</v>
      </c>
      <c r="H42" s="12">
        <f>SUM(H37:H41)</f>
        <v>3.5381089999999999</v>
      </c>
      <c r="I42" s="12">
        <f>SUM(I37:I41)</f>
        <v>7.8744990999999995</v>
      </c>
      <c r="J42" s="16">
        <f>SUM(J37:J41)</f>
        <v>3.3425568999999999</v>
      </c>
      <c r="K42" s="16">
        <f>SUM(K37:K41)</f>
        <v>3.4699999999999998</v>
      </c>
      <c r="L42" s="16">
        <f>SUM(L37:L41)</f>
        <v>3.3159999999999994</v>
      </c>
    </row>
    <row r="43" spans="1:12" ht="15" customHeight="1" x14ac:dyDescent="0.35">
      <c r="A43" s="60" t="s">
        <v>22</v>
      </c>
      <c r="B43" s="17"/>
      <c r="C43" s="17"/>
      <c r="D43" s="17"/>
      <c r="E43" s="13"/>
      <c r="F43" s="5"/>
      <c r="G43" s="39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</row>
    <row r="44" spans="1:12" ht="15" customHeight="1" x14ac:dyDescent="0.35">
      <c r="A44" s="60" t="s">
        <v>23</v>
      </c>
      <c r="B44" s="17"/>
      <c r="C44" s="17"/>
      <c r="D44" s="17"/>
      <c r="E44" s="13"/>
      <c r="F44" s="5"/>
      <c r="G44" s="39">
        <v>0</v>
      </c>
      <c r="H44" s="13">
        <v>1.2E-2</v>
      </c>
      <c r="I44" s="13">
        <v>0</v>
      </c>
      <c r="J44" s="13">
        <v>0</v>
      </c>
      <c r="K44" s="13">
        <v>0</v>
      </c>
      <c r="L44" s="13">
        <v>0</v>
      </c>
    </row>
    <row r="45" spans="1:12" ht="15" customHeight="1" x14ac:dyDescent="0.35">
      <c r="A45" s="60" t="s">
        <v>24</v>
      </c>
      <c r="B45" s="17"/>
      <c r="C45" s="17"/>
      <c r="D45" s="17"/>
      <c r="E45" s="13"/>
      <c r="F45" s="5"/>
      <c r="G45" s="39">
        <v>20.78</v>
      </c>
      <c r="H45" s="13">
        <v>18.782</v>
      </c>
      <c r="I45" s="13">
        <v>22.768719800000003</v>
      </c>
      <c r="J45" s="13">
        <v>22.926655700000001</v>
      </c>
      <c r="K45" s="13">
        <v>15.351999999999999</v>
      </c>
      <c r="L45" s="13">
        <v>15.468</v>
      </c>
    </row>
    <row r="46" spans="1:12" ht="15" customHeight="1" x14ac:dyDescent="0.35">
      <c r="A46" s="60" t="s">
        <v>25</v>
      </c>
      <c r="B46" s="17"/>
      <c r="C46" s="17"/>
      <c r="D46" s="17"/>
      <c r="E46" s="13"/>
      <c r="F46" s="13"/>
      <c r="G46" s="39">
        <v>3.6869999999999998</v>
      </c>
      <c r="H46" s="13">
        <v>5.3470000000000004</v>
      </c>
      <c r="I46" s="13">
        <v>4.7588907000000003</v>
      </c>
      <c r="J46" s="13">
        <v>4.9766830999999998</v>
      </c>
      <c r="K46" s="13">
        <v>2.9980000000000002</v>
      </c>
      <c r="L46" s="13">
        <v>2.371</v>
      </c>
    </row>
    <row r="47" spans="1:12" ht="15" customHeight="1" x14ac:dyDescent="0.35">
      <c r="A47" s="62" t="s">
        <v>26</v>
      </c>
      <c r="B47" s="21"/>
      <c r="C47" s="21"/>
      <c r="D47" s="21"/>
      <c r="E47" s="14"/>
      <c r="F47" s="14"/>
      <c r="G47" s="40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</row>
    <row r="48" spans="1:12" ht="15" customHeight="1" x14ac:dyDescent="0.35">
      <c r="A48" s="69" t="s">
        <v>27</v>
      </c>
      <c r="B48" s="32"/>
      <c r="C48" s="32"/>
      <c r="D48" s="32"/>
      <c r="E48" s="120"/>
      <c r="F48" s="8"/>
      <c r="G48" s="45">
        <f>SUM(G43:G47)</f>
        <v>24.467000000000002</v>
      </c>
      <c r="H48" s="120">
        <f>SUM(H43:H47)</f>
        <v>24.141000000000002</v>
      </c>
      <c r="I48" s="120">
        <f>SUM(I43:I47)</f>
        <v>27.527610500000002</v>
      </c>
      <c r="J48" s="84">
        <f>SUM(J43:J47)</f>
        <v>27.9033388</v>
      </c>
      <c r="K48" s="84">
        <f>SUM(K43:K47)</f>
        <v>18.349999999999998</v>
      </c>
      <c r="L48" s="84">
        <f>SUM(L43:L47)</f>
        <v>17.838999999999999</v>
      </c>
    </row>
    <row r="49" spans="1:12" ht="15" customHeight="1" x14ac:dyDescent="0.35">
      <c r="A49" s="57" t="s">
        <v>89</v>
      </c>
      <c r="B49" s="33"/>
      <c r="C49" s="33"/>
      <c r="D49" s="33"/>
      <c r="E49" s="12"/>
      <c r="F49" s="1"/>
      <c r="G49" s="38">
        <f>G42+G48</f>
        <v>32.906818400000006</v>
      </c>
      <c r="H49" s="12">
        <f>H42+H48</f>
        <v>27.679109</v>
      </c>
      <c r="I49" s="12">
        <f>I42+I48</f>
        <v>35.402109600000003</v>
      </c>
      <c r="J49" s="16">
        <f>J42+J48</f>
        <v>31.245895699999998</v>
      </c>
      <c r="K49" s="16">
        <f>K42+K48</f>
        <v>21.819999999999997</v>
      </c>
      <c r="L49" s="16">
        <f>L42+L48</f>
        <v>21.154999999999998</v>
      </c>
    </row>
    <row r="50" spans="1:12" ht="15" customHeight="1" x14ac:dyDescent="0.35">
      <c r="A50" s="60" t="s">
        <v>104</v>
      </c>
      <c r="B50" s="17"/>
      <c r="C50" s="17"/>
      <c r="D50" s="17"/>
      <c r="E50" s="13"/>
      <c r="F50" s="5"/>
      <c r="G50" s="39">
        <v>9.0550037000000039</v>
      </c>
      <c r="H50" s="13">
        <v>5.5820000000000007</v>
      </c>
      <c r="I50" s="13">
        <v>8.0854160000000057</v>
      </c>
      <c r="J50" s="13">
        <v>3.6223961000000053</v>
      </c>
      <c r="K50" s="13">
        <v>0.71299999999999852</v>
      </c>
      <c r="L50" s="13">
        <v>-0.14600000000000285</v>
      </c>
    </row>
    <row r="51" spans="1:12" ht="15" customHeight="1" x14ac:dyDescent="0.35">
      <c r="A51" s="60" t="s">
        <v>99</v>
      </c>
      <c r="B51" s="17"/>
      <c r="C51" s="17"/>
      <c r="D51" s="17"/>
      <c r="E51" s="13"/>
      <c r="F51" s="5"/>
      <c r="G51" s="39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</row>
    <row r="52" spans="1:12" ht="15" customHeight="1" x14ac:dyDescent="0.35">
      <c r="A52" s="60" t="s">
        <v>28</v>
      </c>
      <c r="B52" s="17"/>
      <c r="C52" s="17"/>
      <c r="D52" s="17"/>
      <c r="E52" s="13"/>
      <c r="F52" s="5"/>
      <c r="G52" s="39">
        <v>0.42599999999999999</v>
      </c>
      <c r="H52" s="13">
        <v>0.308</v>
      </c>
      <c r="I52" s="13">
        <v>0.31615550000000003</v>
      </c>
      <c r="J52" s="13">
        <v>0.31813830000000004</v>
      </c>
      <c r="K52" s="13">
        <v>0.28799999999999998</v>
      </c>
      <c r="L52" s="13">
        <v>0.23899999999999999</v>
      </c>
    </row>
    <row r="53" spans="1:12" ht="15" customHeight="1" x14ac:dyDescent="0.35">
      <c r="A53" s="60" t="s">
        <v>29</v>
      </c>
      <c r="B53" s="17"/>
      <c r="C53" s="17"/>
      <c r="D53" s="17"/>
      <c r="E53" s="13"/>
      <c r="F53" s="5"/>
      <c r="G53" s="39">
        <v>0.58099999999999996</v>
      </c>
      <c r="H53" s="13">
        <v>0</v>
      </c>
      <c r="I53" s="13">
        <v>0.486174</v>
      </c>
      <c r="J53" s="13">
        <v>0</v>
      </c>
      <c r="K53" s="13">
        <v>7.3999999999999996E-2</v>
      </c>
      <c r="L53" s="13">
        <v>7.1999999999999995E-2</v>
      </c>
    </row>
    <row r="54" spans="1:12" ht="15" customHeight="1" x14ac:dyDescent="0.35">
      <c r="A54" s="60" t="s">
        <v>30</v>
      </c>
      <c r="B54" s="17"/>
      <c r="C54" s="17"/>
      <c r="D54" s="17"/>
      <c r="E54" s="13"/>
      <c r="F54" s="5"/>
      <c r="G54" s="39">
        <v>7.9079999999999995</v>
      </c>
      <c r="H54" s="13">
        <v>2.64</v>
      </c>
      <c r="I54" s="13">
        <v>4.8248315999999996</v>
      </c>
      <c r="J54" s="13">
        <v>2.7606999999999995</v>
      </c>
      <c r="K54" s="13">
        <v>2.9249999999999998</v>
      </c>
      <c r="L54" s="13">
        <v>4.3950000000000005</v>
      </c>
    </row>
    <row r="55" spans="1:12" ht="15" customHeight="1" x14ac:dyDescent="0.35">
      <c r="A55" s="60" t="s">
        <v>31</v>
      </c>
      <c r="B55" s="17"/>
      <c r="C55" s="17"/>
      <c r="D55" s="17"/>
      <c r="E55" s="13"/>
      <c r="F55" s="5"/>
      <c r="G55" s="39">
        <v>14.937000000000001</v>
      </c>
      <c r="H55" s="13">
        <v>19.148</v>
      </c>
      <c r="I55" s="13">
        <v>21.6886808</v>
      </c>
      <c r="J55" s="13">
        <v>24.544812899999997</v>
      </c>
      <c r="K55" s="13">
        <v>17.82</v>
      </c>
      <c r="L55" s="13">
        <v>16.594999999999999</v>
      </c>
    </row>
    <row r="56" spans="1:12" ht="15" customHeight="1" x14ac:dyDescent="0.35">
      <c r="A56" s="62" t="s">
        <v>102</v>
      </c>
      <c r="B56" s="21"/>
      <c r="C56" s="21"/>
      <c r="D56" s="21"/>
      <c r="E56" s="14"/>
      <c r="F56" s="7"/>
      <c r="G56" s="40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</row>
    <row r="57" spans="1:12" ht="15" customHeight="1" x14ac:dyDescent="0.35">
      <c r="A57" s="57" t="s">
        <v>90</v>
      </c>
      <c r="B57" s="33"/>
      <c r="C57" s="33"/>
      <c r="D57" s="33"/>
      <c r="E57" s="12"/>
      <c r="F57" s="1"/>
      <c r="G57" s="38">
        <v>32.907003699999997</v>
      </c>
      <c r="H57" s="12">
        <v>27.678000000000001</v>
      </c>
      <c r="I57" s="12">
        <v>35.401257899999997</v>
      </c>
      <c r="J57" s="16">
        <v>31.246047300000001</v>
      </c>
      <c r="K57" s="16">
        <v>21.82</v>
      </c>
      <c r="L57" s="16">
        <v>21.155000000000001</v>
      </c>
    </row>
    <row r="58" spans="1:12" ht="16.5" x14ac:dyDescent="0.35">
      <c r="A58" s="60"/>
      <c r="B58" s="33"/>
      <c r="C58" s="33"/>
      <c r="D58" s="33"/>
      <c r="E58" s="6"/>
      <c r="F58" s="6"/>
      <c r="G58" s="6"/>
      <c r="H58" s="6"/>
      <c r="I58" s="6"/>
      <c r="J58" s="6"/>
      <c r="K58" s="6"/>
      <c r="L58" s="6"/>
    </row>
    <row r="59" spans="1:12" ht="16.5" x14ac:dyDescent="0.35">
      <c r="A59" s="31"/>
      <c r="B59" s="22"/>
      <c r="C59" s="24"/>
      <c r="D59" s="24"/>
      <c r="E59" s="25">
        <v>2017</v>
      </c>
      <c r="F59" s="25">
        <v>2016</v>
      </c>
      <c r="G59" s="25">
        <v>2017</v>
      </c>
      <c r="H59" s="25">
        <v>2016</v>
      </c>
      <c r="I59" s="25">
        <v>2016</v>
      </c>
      <c r="J59" s="25">
        <v>2015</v>
      </c>
      <c r="K59" s="25">
        <v>2014</v>
      </c>
      <c r="L59" s="25">
        <v>2013</v>
      </c>
    </row>
    <row r="60" spans="1:12" ht="16.5" x14ac:dyDescent="0.35">
      <c r="A60" s="26"/>
      <c r="B60" s="26"/>
      <c r="C60" s="24"/>
      <c r="D60" s="24"/>
      <c r="E60" s="28" t="str">
        <f>E$5</f>
        <v>Q2</v>
      </c>
      <c r="F60" s="28" t="str">
        <f>F$5</f>
        <v>Q2</v>
      </c>
      <c r="G60" s="28" t="str">
        <f>G$5</f>
        <v>Q1-2</v>
      </c>
      <c r="H60" s="28" t="str">
        <f>H$5</f>
        <v>Q1-2</v>
      </c>
      <c r="I60" s="28"/>
      <c r="J60" s="28"/>
      <c r="K60" s="28"/>
      <c r="L60" s="28"/>
    </row>
    <row r="61" spans="1:12" ht="16.5" x14ac:dyDescent="0.35">
      <c r="A61" s="23" t="s">
        <v>101</v>
      </c>
      <c r="B61" s="29"/>
      <c r="C61" s="23"/>
      <c r="D61" s="23"/>
      <c r="E61" s="30" t="s">
        <v>110</v>
      </c>
      <c r="F61" s="30"/>
      <c r="G61" s="30" t="s">
        <v>110</v>
      </c>
      <c r="H61" s="30"/>
      <c r="I61" s="30"/>
      <c r="J61" s="30"/>
      <c r="K61" s="30"/>
      <c r="L61" s="30"/>
    </row>
    <row r="62" spans="1:12" ht="3" customHeight="1" x14ac:dyDescent="0.35">
      <c r="A62" s="60"/>
      <c r="B62" s="20"/>
      <c r="C62" s="20"/>
      <c r="D62" s="20"/>
      <c r="E62" s="18"/>
      <c r="F62" s="18"/>
      <c r="G62" s="18"/>
      <c r="H62" s="18"/>
      <c r="I62" s="18"/>
      <c r="J62" s="18"/>
      <c r="K62" s="18"/>
      <c r="L62" s="18"/>
    </row>
    <row r="63" spans="1:12" ht="34.5" customHeight="1" x14ac:dyDescent="0.35">
      <c r="A63" s="70" t="s">
        <v>32</v>
      </c>
      <c r="B63" s="70"/>
      <c r="C63" s="70"/>
      <c r="D63" s="70"/>
      <c r="E63" s="39">
        <v>0.35200000000000031</v>
      </c>
      <c r="F63" s="13">
        <v>1.379</v>
      </c>
      <c r="G63" s="39">
        <v>0.53600000000000136</v>
      </c>
      <c r="H63" s="13">
        <v>2.1509999999999998</v>
      </c>
      <c r="I63" s="13">
        <v>4.6769999999999996</v>
      </c>
      <c r="J63" s="13">
        <v>4.0449999999999999</v>
      </c>
      <c r="K63" s="13">
        <v>1.292</v>
      </c>
      <c r="L63" s="13">
        <v>1.6619999999999999</v>
      </c>
    </row>
    <row r="64" spans="1:12" ht="15" customHeight="1" x14ac:dyDescent="0.35">
      <c r="A64" s="71" t="s">
        <v>33</v>
      </c>
      <c r="B64" s="71"/>
      <c r="C64" s="72"/>
      <c r="D64" s="72"/>
      <c r="E64" s="40">
        <v>0.39799999999999969</v>
      </c>
      <c r="F64" s="14">
        <v>-2.1070000000000002</v>
      </c>
      <c r="G64" s="40">
        <v>6.9999999999996732E-3</v>
      </c>
      <c r="H64" s="14">
        <v>-2.0710000000000002</v>
      </c>
      <c r="I64" s="14">
        <v>-4.4649999999999999</v>
      </c>
      <c r="J64" s="14">
        <v>-1.2450000000000001</v>
      </c>
      <c r="K64" s="14">
        <v>0.84299999999999997</v>
      </c>
      <c r="L64" s="14">
        <v>-2.6989999999999998</v>
      </c>
    </row>
    <row r="65" spans="1:13" ht="15" customHeight="1" x14ac:dyDescent="0.35">
      <c r="A65" s="110" t="s">
        <v>34</v>
      </c>
      <c r="B65" s="73"/>
      <c r="C65" s="74"/>
      <c r="D65" s="74"/>
      <c r="E65" s="38">
        <f>SUM(E63:E64)</f>
        <v>0.75</v>
      </c>
      <c r="F65" s="12">
        <f>SUM(F63:F64)</f>
        <v>-0.7280000000000002</v>
      </c>
      <c r="G65" s="38">
        <f>SUM(G63:G64)</f>
        <v>0.54300000000000104</v>
      </c>
      <c r="H65" s="12">
        <f>SUM(H63:H64)</f>
        <v>7.9999999999999627E-2</v>
      </c>
      <c r="I65" s="12">
        <f>SUM(I63:I64)</f>
        <v>0.21199999999999974</v>
      </c>
      <c r="J65" s="16">
        <f>SUM(J63:J64)</f>
        <v>2.8</v>
      </c>
      <c r="K65" s="16">
        <f>SUM(K63:K64)</f>
        <v>2.1349999999999998</v>
      </c>
      <c r="L65" s="16">
        <f>SUM(L63:L64)</f>
        <v>-1.0369999999999999</v>
      </c>
    </row>
    <row r="66" spans="1:13" ht="15" customHeight="1" x14ac:dyDescent="0.35">
      <c r="A66" s="70" t="s">
        <v>95</v>
      </c>
      <c r="B66" s="70"/>
      <c r="C66" s="17"/>
      <c r="D66" s="17"/>
      <c r="E66" s="39">
        <v>-0.42200000000000004</v>
      </c>
      <c r="F66" s="13">
        <v>-0.20799999999999999</v>
      </c>
      <c r="G66" s="39">
        <v>-1.022</v>
      </c>
      <c r="H66" s="13">
        <v>-0.43</v>
      </c>
      <c r="I66" s="13">
        <v>-1.373</v>
      </c>
      <c r="J66" s="13">
        <v>-0.34200000000000003</v>
      </c>
      <c r="K66" s="13">
        <v>-0.39200000000000002</v>
      </c>
      <c r="L66" s="13">
        <v>-0.46400000000000002</v>
      </c>
    </row>
    <row r="67" spans="1:13" ht="15" customHeight="1" x14ac:dyDescent="0.35">
      <c r="A67" s="71" t="s">
        <v>96</v>
      </c>
      <c r="B67" s="71"/>
      <c r="C67" s="21"/>
      <c r="D67" s="21"/>
      <c r="E67" s="40">
        <v>0</v>
      </c>
      <c r="F67" s="14">
        <v>0</v>
      </c>
      <c r="G67" s="40">
        <v>0</v>
      </c>
      <c r="H67" s="14">
        <v>0</v>
      </c>
      <c r="I67" s="14">
        <v>0</v>
      </c>
      <c r="J67" s="14">
        <v>9.5000000000000001E-2</v>
      </c>
      <c r="K67" s="14">
        <v>0</v>
      </c>
      <c r="L67" s="14">
        <v>0</v>
      </c>
    </row>
    <row r="68" spans="1:13" ht="15" customHeight="1" x14ac:dyDescent="0.35">
      <c r="A68" s="75" t="s">
        <v>100</v>
      </c>
      <c r="B68" s="75"/>
      <c r="C68" s="76"/>
      <c r="D68" s="76"/>
      <c r="E68" s="38">
        <f>SUM(E65:E67)</f>
        <v>0.32799999999999996</v>
      </c>
      <c r="F68" s="12">
        <f>SUM(F65:F67)</f>
        <v>-0.93600000000000017</v>
      </c>
      <c r="G68" s="38">
        <f>SUM(G65:G67)</f>
        <v>-0.47899999999999898</v>
      </c>
      <c r="H68" s="12">
        <f>SUM(H65:H67)</f>
        <v>-0.35000000000000037</v>
      </c>
      <c r="I68" s="12">
        <f>SUM(I65:I67)</f>
        <v>-1.1610000000000003</v>
      </c>
      <c r="J68" s="16">
        <f>SUM(J65:J67)</f>
        <v>2.5529999999999999</v>
      </c>
      <c r="K68" s="16">
        <f>SUM(K65:K67)</f>
        <v>1.7429999999999999</v>
      </c>
      <c r="L68" s="16">
        <f>SUM(L65:L67)</f>
        <v>-1.5009999999999999</v>
      </c>
    </row>
    <row r="69" spans="1:13" ht="15" customHeight="1" x14ac:dyDescent="0.35">
      <c r="A69" s="71" t="s">
        <v>35</v>
      </c>
      <c r="B69" s="71"/>
      <c r="C69" s="77"/>
      <c r="D69" s="77"/>
      <c r="E69" s="40">
        <v>-2.3079999999999998</v>
      </c>
      <c r="F69" s="14">
        <v>0</v>
      </c>
      <c r="G69" s="40">
        <v>-2.3079999999999998</v>
      </c>
      <c r="H69" s="14">
        <v>0</v>
      </c>
      <c r="I69" s="14">
        <v>-1.9870000000000001</v>
      </c>
      <c r="J69" s="14">
        <v>0</v>
      </c>
      <c r="K69" s="14">
        <v>0</v>
      </c>
      <c r="L69" s="14">
        <v>-0.84099999999999997</v>
      </c>
    </row>
    <row r="70" spans="1:13" ht="15" customHeight="1" x14ac:dyDescent="0.35">
      <c r="A70" s="110" t="s">
        <v>36</v>
      </c>
      <c r="B70" s="73"/>
      <c r="C70" s="33"/>
      <c r="D70" s="33"/>
      <c r="E70" s="38">
        <f>SUM(E68:E69)</f>
        <v>-1.98</v>
      </c>
      <c r="F70" s="12">
        <f>SUM(F68:F69)</f>
        <v>-0.93600000000000017</v>
      </c>
      <c r="G70" s="38">
        <f>SUM(G68:G69)</f>
        <v>-2.786999999999999</v>
      </c>
      <c r="H70" s="12">
        <f>SUM(H68:H69)</f>
        <v>-0.35000000000000037</v>
      </c>
      <c r="I70" s="12">
        <f>SUM(I68:I69)</f>
        <v>-3.1480000000000006</v>
      </c>
      <c r="J70" s="16">
        <f>SUM(J68:J69)</f>
        <v>2.5529999999999999</v>
      </c>
      <c r="K70" s="16">
        <f>SUM(K68:K69)</f>
        <v>1.7429999999999999</v>
      </c>
      <c r="L70" s="16">
        <f>SUM(L68:L69)</f>
        <v>-2.3419999999999996</v>
      </c>
    </row>
    <row r="71" spans="1:13" ht="15" customHeight="1" x14ac:dyDescent="0.35">
      <c r="A71" s="70" t="s">
        <v>37</v>
      </c>
      <c r="B71" s="70"/>
      <c r="C71" s="17"/>
      <c r="D71" s="17"/>
      <c r="E71" s="39">
        <v>2.3919999999999999</v>
      </c>
      <c r="F71" s="13">
        <v>1.163</v>
      </c>
      <c r="G71" s="39">
        <v>1.8289999999999997</v>
      </c>
      <c r="H71" s="13">
        <v>6.2E-2</v>
      </c>
      <c r="I71" s="13">
        <v>2.2719999999999998</v>
      </c>
      <c r="J71" s="13">
        <v>-0.21909999999999999</v>
      </c>
      <c r="K71" s="13">
        <v>-0.75800000000000001</v>
      </c>
      <c r="L71" s="13">
        <v>3.03</v>
      </c>
    </row>
    <row r="72" spans="1:13" ht="15" customHeight="1" x14ac:dyDescent="0.35">
      <c r="A72" s="70" t="s">
        <v>38</v>
      </c>
      <c r="B72" s="70"/>
      <c r="C72" s="17"/>
      <c r="D72" s="17"/>
      <c r="E72" s="39">
        <v>0</v>
      </c>
      <c r="F72" s="13">
        <v>0</v>
      </c>
      <c r="G72" s="39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</row>
    <row r="73" spans="1:13" ht="15" customHeight="1" x14ac:dyDescent="0.35">
      <c r="A73" s="145" t="s">
        <v>39</v>
      </c>
      <c r="B73" s="147"/>
      <c r="C73" s="17"/>
      <c r="D73" s="17"/>
      <c r="E73" s="39">
        <v>0</v>
      </c>
      <c r="F73" s="13">
        <v>0</v>
      </c>
      <c r="G73" s="39">
        <v>0</v>
      </c>
      <c r="H73" s="13">
        <v>0</v>
      </c>
      <c r="I73" s="13">
        <v>0</v>
      </c>
      <c r="J73" s="13">
        <v>-0.38300000000000001</v>
      </c>
      <c r="K73" s="13">
        <v>-0.27500000000000002</v>
      </c>
      <c r="L73" s="13">
        <v>-0.19700000000000001</v>
      </c>
    </row>
    <row r="74" spans="1:13" ht="15" customHeight="1" x14ac:dyDescent="0.35">
      <c r="A74" s="71" t="s">
        <v>40</v>
      </c>
      <c r="B74" s="71"/>
      <c r="C74" s="21"/>
      <c r="D74" s="21"/>
      <c r="E74" s="40">
        <v>-0.10500000000000001</v>
      </c>
      <c r="F74" s="14"/>
      <c r="G74" s="40">
        <v>-0.11399999999999999</v>
      </c>
      <c r="H74" s="14">
        <v>0.65800000000000003</v>
      </c>
      <c r="I74" s="14">
        <v>0.65800000000000003</v>
      </c>
      <c r="J74" s="14">
        <v>0</v>
      </c>
      <c r="K74" s="14">
        <v>0</v>
      </c>
      <c r="L74" s="14">
        <v>0</v>
      </c>
    </row>
    <row r="75" spans="1:13" ht="15" customHeight="1" x14ac:dyDescent="0.35">
      <c r="A75" s="109" t="s">
        <v>41</v>
      </c>
      <c r="B75" s="78" t="s">
        <v>148</v>
      </c>
      <c r="C75" s="79"/>
      <c r="D75" s="79"/>
      <c r="E75" s="45">
        <f>SUM(E71:E74)</f>
        <v>2.2869999999999999</v>
      </c>
      <c r="F75" s="120">
        <f>SUM(F71:F74)</f>
        <v>1.163</v>
      </c>
      <c r="G75" s="45">
        <f>SUM(G71:G74)</f>
        <v>1.7149999999999999</v>
      </c>
      <c r="H75" s="120">
        <f>SUM(H71:H74)</f>
        <v>0.72</v>
      </c>
      <c r="I75" s="120">
        <f>SUM(I71:I74)</f>
        <v>2.9299999999999997</v>
      </c>
      <c r="J75" s="105">
        <f>SUM(J71:J74)</f>
        <v>-0.60209999999999997</v>
      </c>
      <c r="K75" s="105">
        <f>SUM(K71:K74)</f>
        <v>-1.0329999999999999</v>
      </c>
      <c r="L75" s="105">
        <f>SUM(L71:L74)</f>
        <v>2.8329999999999997</v>
      </c>
    </row>
    <row r="76" spans="1:13" ht="15" customHeight="1" x14ac:dyDescent="0.35">
      <c r="A76" s="73" t="s">
        <v>42</v>
      </c>
      <c r="B76" s="73"/>
      <c r="C76" s="33"/>
      <c r="D76" s="33"/>
      <c r="E76" s="38">
        <f>SUM(E75+E70)</f>
        <v>0.30699999999999994</v>
      </c>
      <c r="F76" s="12">
        <f>SUM(F75+F70)</f>
        <v>0.22699999999999987</v>
      </c>
      <c r="G76" s="38">
        <f>SUM(G75+G70)</f>
        <v>-1.0719999999999992</v>
      </c>
      <c r="H76" s="12">
        <f>SUM(H75+H70)</f>
        <v>0.36999999999999961</v>
      </c>
      <c r="I76" s="12">
        <f>SUM(I75+I70)</f>
        <v>-0.21800000000000086</v>
      </c>
      <c r="J76" s="16">
        <f>SUM(J75+J70)</f>
        <v>1.9508999999999999</v>
      </c>
      <c r="K76" s="16">
        <f>SUM(K75+K70)</f>
        <v>0.71</v>
      </c>
      <c r="L76" s="16">
        <f>SUM(L75+L70)</f>
        <v>0.4910000000000001</v>
      </c>
    </row>
    <row r="77" spans="1:13" ht="15" customHeight="1" x14ac:dyDescent="0.35">
      <c r="A77" s="71" t="s">
        <v>82</v>
      </c>
      <c r="B77" s="71"/>
      <c r="C77" s="21"/>
      <c r="D77" s="21"/>
      <c r="E77" s="40">
        <v>0</v>
      </c>
      <c r="F77" s="14">
        <v>0</v>
      </c>
      <c r="G77" s="40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06"/>
    </row>
    <row r="78" spans="1:13" ht="15" customHeight="1" x14ac:dyDescent="0.35">
      <c r="A78" s="110" t="s">
        <v>83</v>
      </c>
      <c r="B78" s="76"/>
      <c r="C78" s="33"/>
      <c r="D78" s="33"/>
      <c r="E78" s="38">
        <v>0.307</v>
      </c>
      <c r="F78" s="12">
        <v>0.22700000000000001</v>
      </c>
      <c r="G78" s="38">
        <v>-1.0720000000000001</v>
      </c>
      <c r="H78" s="12">
        <v>0.37</v>
      </c>
      <c r="I78" s="12">
        <v>-0.218000000000001</v>
      </c>
      <c r="J78" s="16">
        <v>1.9509000000000001</v>
      </c>
      <c r="K78" s="16">
        <v>0.71</v>
      </c>
      <c r="L78" s="16">
        <v>0.49099999999999999</v>
      </c>
    </row>
    <row r="79" spans="1:13" ht="16.5" x14ac:dyDescent="0.35">
      <c r="A79" s="60"/>
      <c r="B79" s="33"/>
      <c r="C79" s="33"/>
      <c r="D79" s="33"/>
      <c r="E79" s="34"/>
      <c r="F79" s="34"/>
      <c r="G79" s="34"/>
      <c r="H79" s="34"/>
      <c r="I79" s="34"/>
      <c r="J79" s="34"/>
      <c r="K79" s="34"/>
      <c r="L79" s="34"/>
    </row>
    <row r="80" spans="1:13" ht="16.5" x14ac:dyDescent="0.35">
      <c r="A80" s="31"/>
      <c r="B80" s="22"/>
      <c r="C80" s="24"/>
      <c r="D80" s="24"/>
      <c r="E80" s="25">
        <v>2017</v>
      </c>
      <c r="F80" s="25">
        <v>2016</v>
      </c>
      <c r="G80" s="25">
        <v>2017</v>
      </c>
      <c r="H80" s="25">
        <v>2016</v>
      </c>
      <c r="I80" s="25">
        <v>2016</v>
      </c>
      <c r="J80" s="25">
        <v>2015</v>
      </c>
      <c r="K80" s="25">
        <v>2014</v>
      </c>
      <c r="L80" s="25">
        <v>2013</v>
      </c>
    </row>
    <row r="81" spans="1:12" ht="16.5" x14ac:dyDescent="0.35">
      <c r="A81" s="26"/>
      <c r="B81" s="26"/>
      <c r="C81" s="24"/>
      <c r="D81" s="24"/>
      <c r="E81" s="25" t="str">
        <f>E$5</f>
        <v>Q2</v>
      </c>
      <c r="F81" s="25" t="str">
        <f>F$5</f>
        <v>Q2</v>
      </c>
      <c r="G81" s="28" t="str">
        <f>G$5</f>
        <v>Q1-2</v>
      </c>
      <c r="H81" s="28" t="str">
        <f>H$5</f>
        <v>Q1-2</v>
      </c>
      <c r="I81" s="25"/>
      <c r="J81" s="25"/>
      <c r="K81" s="25"/>
      <c r="L81" s="25"/>
    </row>
    <row r="82" spans="1:12" ht="15" customHeight="1" x14ac:dyDescent="0.35">
      <c r="A82" s="23" t="s">
        <v>76</v>
      </c>
      <c r="B82" s="29"/>
      <c r="C82" s="23"/>
      <c r="D82" s="23"/>
      <c r="E82" s="27"/>
      <c r="F82" s="27"/>
      <c r="G82" s="27"/>
      <c r="H82" s="27"/>
      <c r="I82" s="27"/>
      <c r="J82" s="27"/>
      <c r="K82" s="27"/>
      <c r="L82" s="27"/>
    </row>
    <row r="83" spans="1:12" ht="5.25" customHeight="1" x14ac:dyDescent="0.35">
      <c r="A83" s="6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15" customHeight="1" x14ac:dyDescent="0.35">
      <c r="A84" s="92" t="s">
        <v>43</v>
      </c>
      <c r="B84" s="70"/>
      <c r="C84" s="61"/>
      <c r="D84" s="61"/>
      <c r="E84" s="39">
        <v>2.2597778850796617</v>
      </c>
      <c r="F84" s="13">
        <v>7.8898993808049616</v>
      </c>
      <c r="G84" s="39">
        <v>2.9232615015458436</v>
      </c>
      <c r="H84" s="13">
        <v>6.811821192903186</v>
      </c>
      <c r="I84" s="13">
        <v>7.9966046278267022</v>
      </c>
      <c r="J84" s="13">
        <v>6.537172891392629</v>
      </c>
      <c r="K84" s="13">
        <v>2.1902654867256652</v>
      </c>
      <c r="L84" s="13">
        <v>3.8937927107061463</v>
      </c>
    </row>
    <row r="85" spans="1:12" ht="15" customHeight="1" x14ac:dyDescent="0.35">
      <c r="A85" s="60" t="s">
        <v>141</v>
      </c>
      <c r="B85" s="70"/>
      <c r="C85" s="61"/>
      <c r="D85" s="61"/>
      <c r="E85" s="39">
        <v>2.2597778850796617</v>
      </c>
      <c r="F85" s="125">
        <v>7.9334365325077494</v>
      </c>
      <c r="G85" s="39">
        <v>2.9232615015458436</v>
      </c>
      <c r="H85" s="13">
        <v>6.86574062187076</v>
      </c>
      <c r="I85" s="13">
        <v>8.3573696407879616</v>
      </c>
      <c r="J85" s="13">
        <v>6.5068994640915063</v>
      </c>
      <c r="K85" s="13">
        <v>3.0105513955071479</v>
      </c>
      <c r="L85" s="13">
        <v>4.3031036446469146</v>
      </c>
    </row>
    <row r="86" spans="1:12" ht="15" customHeight="1" x14ac:dyDescent="0.35">
      <c r="A86" s="60" t="s">
        <v>121</v>
      </c>
      <c r="B86" s="70"/>
      <c r="C86" s="61"/>
      <c r="D86" s="61"/>
      <c r="E86" s="39">
        <f>(E31/E9)*100</f>
        <v>3.085443037974704</v>
      </c>
      <c r="F86" s="125">
        <f>(F31/F9)*100</f>
        <v>11.224419957566216</v>
      </c>
      <c r="G86" s="39">
        <f>(G31/G9)*100</f>
        <v>4.1251546526014193</v>
      </c>
      <c r="H86" s="13">
        <f>(H31/H9)*100</f>
        <v>8.9861209127264523</v>
      </c>
      <c r="I86" s="13">
        <f>(I31/I9)*100</f>
        <v>11.6224834701133</v>
      </c>
      <c r="J86" s="13">
        <f>(J31/J9)*100</f>
        <v>9.0552212272349415</v>
      </c>
      <c r="K86" s="13">
        <f>(K31/K9)*100</f>
        <v>3.9217859755692017</v>
      </c>
      <c r="L86" s="13">
        <f>(L31/L9)*100</f>
        <v>5.8961228968544264</v>
      </c>
    </row>
    <row r="87" spans="1:12" ht="15" customHeight="1" x14ac:dyDescent="0.35">
      <c r="A87" s="60" t="s">
        <v>44</v>
      </c>
      <c r="B87" s="70"/>
      <c r="C87" s="61"/>
      <c r="D87" s="61"/>
      <c r="E87" s="39">
        <v>1.7914051183003501</v>
      </c>
      <c r="F87" s="125">
        <v>7.1546052631579009</v>
      </c>
      <c r="G87" s="39">
        <v>2.5379539476720079</v>
      </c>
      <c r="H87" s="13">
        <v>6.2906000462166629</v>
      </c>
      <c r="I87" s="13">
        <v>7.3101069154591398</v>
      </c>
      <c r="J87" s="13">
        <v>6.3101443147447647</v>
      </c>
      <c r="K87" s="13">
        <v>2.0200816882232799</v>
      </c>
      <c r="L87" s="13">
        <v>2.8456007972665129</v>
      </c>
    </row>
    <row r="88" spans="1:12" ht="15" customHeight="1" x14ac:dyDescent="0.35">
      <c r="A88" s="60" t="s">
        <v>45</v>
      </c>
      <c r="B88" s="70"/>
      <c r="C88" s="68"/>
      <c r="D88" s="68"/>
      <c r="E88" s="39" t="s">
        <v>53</v>
      </c>
      <c r="F88" s="13" t="s">
        <v>53</v>
      </c>
      <c r="G88" s="39" t="s">
        <v>53</v>
      </c>
      <c r="H88" s="13" t="s">
        <v>53</v>
      </c>
      <c r="I88" s="13">
        <v>86.874381923566617</v>
      </c>
      <c r="J88" s="13">
        <v>215.64996563981745</v>
      </c>
      <c r="K88" s="13">
        <v>341.09347442681263</v>
      </c>
      <c r="L88" s="13">
        <v>-165.87499999999875</v>
      </c>
    </row>
    <row r="89" spans="1:12" ht="15" customHeight="1" x14ac:dyDescent="0.35">
      <c r="A89" s="60" t="s">
        <v>46</v>
      </c>
      <c r="B89" s="70"/>
      <c r="C89" s="68"/>
      <c r="D89" s="68"/>
      <c r="E89" s="39" t="s">
        <v>53</v>
      </c>
      <c r="F89" s="13" t="s">
        <v>53</v>
      </c>
      <c r="G89" s="39" t="s">
        <v>53</v>
      </c>
      <c r="H89" s="13" t="s">
        <v>53</v>
      </c>
      <c r="I89" s="13">
        <v>77.508199680217089</v>
      </c>
      <c r="J89" s="13">
        <v>92.970984059596915</v>
      </c>
      <c r="K89" s="13">
        <v>63.156643689089606</v>
      </c>
      <c r="L89" s="13">
        <v>109.91253644314882</v>
      </c>
    </row>
    <row r="90" spans="1:12" ht="15" customHeight="1" x14ac:dyDescent="0.35">
      <c r="A90" s="60" t="s">
        <v>47</v>
      </c>
      <c r="B90" s="70"/>
      <c r="C90" s="61"/>
      <c r="D90" s="61"/>
      <c r="E90" s="36" t="s">
        <v>53</v>
      </c>
      <c r="F90" s="5" t="s">
        <v>53</v>
      </c>
      <c r="G90" s="36">
        <v>27.516949833995358</v>
      </c>
      <c r="H90" s="5">
        <v>20.167642170677087</v>
      </c>
      <c r="I90" s="13">
        <v>22.839346621070224</v>
      </c>
      <c r="J90" s="13">
        <v>11.593133893770968</v>
      </c>
      <c r="K90" s="13">
        <v>3.2676443629697571</v>
      </c>
      <c r="L90" s="13">
        <v>-0.69014417395418948</v>
      </c>
    </row>
    <row r="91" spans="1:12" ht="15" customHeight="1" x14ac:dyDescent="0.35">
      <c r="A91" s="60" t="s">
        <v>48</v>
      </c>
      <c r="B91" s="70"/>
      <c r="C91" s="61"/>
      <c r="D91" s="61"/>
      <c r="E91" s="39" t="s">
        <v>53</v>
      </c>
      <c r="F91" s="13" t="s">
        <v>53</v>
      </c>
      <c r="G91" s="39">
        <v>4.6470000000000002</v>
      </c>
      <c r="H91" s="13">
        <v>-2.4110000000000009</v>
      </c>
      <c r="I91" s="13">
        <v>0.3784124000000002</v>
      </c>
      <c r="J91" s="13">
        <v>-1.8978448000000001</v>
      </c>
      <c r="K91" s="13">
        <v>0.2149999999999998</v>
      </c>
      <c r="L91" s="13">
        <v>2.2630000000000003</v>
      </c>
    </row>
    <row r="92" spans="1:12" ht="15" customHeight="1" x14ac:dyDescent="0.35">
      <c r="A92" s="60" t="s">
        <v>49</v>
      </c>
      <c r="B92" s="70"/>
      <c r="C92" s="17"/>
      <c r="D92" s="17"/>
      <c r="E92" s="39" t="s">
        <v>53</v>
      </c>
      <c r="F92" s="13" t="s">
        <v>53</v>
      </c>
      <c r="G92" s="39">
        <v>0.92037510708029924</v>
      </c>
      <c r="H92" s="13">
        <v>0.5281261196703686</v>
      </c>
      <c r="I92" s="13">
        <v>0.63583458167149309</v>
      </c>
      <c r="J92" s="13">
        <v>0.84994523376391495</v>
      </c>
      <c r="K92" s="13">
        <v>4.5063113604488017</v>
      </c>
      <c r="L92" s="13">
        <v>-31.739726027395363</v>
      </c>
    </row>
    <row r="93" spans="1:12" ht="15" customHeight="1" x14ac:dyDescent="0.35">
      <c r="A93" s="60" t="s">
        <v>132</v>
      </c>
      <c r="B93" s="70"/>
      <c r="C93" s="17"/>
      <c r="D93" s="17"/>
      <c r="E93" s="39">
        <v>0.90799999999999947</v>
      </c>
      <c r="F93" s="13" t="s">
        <v>53</v>
      </c>
      <c r="G93" s="39">
        <v>0.9079999999999977</v>
      </c>
      <c r="H93" s="13" t="s">
        <v>53</v>
      </c>
      <c r="I93" s="13" t="s">
        <v>53</v>
      </c>
      <c r="J93" s="13" t="s">
        <v>53</v>
      </c>
      <c r="K93" s="13" t="s">
        <v>53</v>
      </c>
      <c r="L93" s="13" t="s">
        <v>53</v>
      </c>
    </row>
    <row r="94" spans="1:12" ht="15" customHeight="1" x14ac:dyDescent="0.35">
      <c r="A94" s="62" t="s">
        <v>50</v>
      </c>
      <c r="B94" s="71"/>
      <c r="C94" s="21"/>
      <c r="D94" s="21"/>
      <c r="E94" s="51" t="s">
        <v>53</v>
      </c>
      <c r="F94" s="10" t="s">
        <v>53</v>
      </c>
      <c r="G94" s="51" t="s">
        <v>53</v>
      </c>
      <c r="H94" s="10" t="s">
        <v>53</v>
      </c>
      <c r="I94" s="10">
        <v>729</v>
      </c>
      <c r="J94" s="5">
        <v>646</v>
      </c>
      <c r="K94" s="5">
        <v>550</v>
      </c>
      <c r="L94" s="5">
        <v>494</v>
      </c>
    </row>
    <row r="95" spans="1:12" ht="15" customHeight="1" x14ac:dyDescent="0.35">
      <c r="A95" s="64" t="s">
        <v>106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 ht="15" customHeight="1" x14ac:dyDescent="0.35">
      <c r="A96" s="64" t="s">
        <v>133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5" customHeight="1" x14ac:dyDescent="0.35">
      <c r="A97" s="64" t="s">
        <v>136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</row>
    <row r="98" spans="1:12" ht="15" customHeight="1" x14ac:dyDescent="0.35">
      <c r="A98" s="64" t="s">
        <v>134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5" orientation="portrait" r:id="rId1"/>
  <rowBreaks count="1" manualBreakCount="1">
    <brk id="9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111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112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55</v>
      </c>
      <c r="B3" s="58"/>
      <c r="C3" s="58"/>
      <c r="D3" s="58"/>
      <c r="E3" s="54"/>
      <c r="F3" s="54"/>
      <c r="G3" s="54"/>
      <c r="H3" s="54"/>
      <c r="I3" s="138"/>
      <c r="J3" s="138"/>
      <c r="K3" s="138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/>
      <c r="F6" s="27" t="s">
        <v>52</v>
      </c>
      <c r="G6" s="27"/>
      <c r="H6" s="27" t="s">
        <v>52</v>
      </c>
      <c r="I6" s="27" t="s">
        <v>52</v>
      </c>
      <c r="J6" s="27" t="s">
        <v>52</v>
      </c>
      <c r="K6" s="27" t="s">
        <v>54</v>
      </c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5">
        <v>161.166</v>
      </c>
      <c r="F8" s="2">
        <v>139.46300000000002</v>
      </c>
      <c r="G8" s="35">
        <v>309.697</v>
      </c>
      <c r="H8" s="2">
        <v>271.40800000000002</v>
      </c>
      <c r="I8" s="2">
        <v>604.15300000000002</v>
      </c>
      <c r="J8" s="2">
        <v>501.18900000000002</v>
      </c>
      <c r="K8" s="2">
        <v>322.14999999999998</v>
      </c>
      <c r="L8" s="2"/>
    </row>
    <row r="9" spans="1:12" ht="15" customHeight="1" x14ac:dyDescent="0.35">
      <c r="A9" s="60" t="s">
        <v>3</v>
      </c>
      <c r="B9" s="17"/>
      <c r="C9" s="17"/>
      <c r="D9" s="17"/>
      <c r="E9" s="36">
        <v>-147.11700000000002</v>
      </c>
      <c r="F9" s="5">
        <v>-129.82599999999999</v>
      </c>
      <c r="G9" s="36">
        <v>-287.44500000000005</v>
      </c>
      <c r="H9" s="5">
        <v>-259.53300000000002</v>
      </c>
      <c r="I9" s="5">
        <v>-566.29100000000005</v>
      </c>
      <c r="J9" s="5">
        <v>-425.37899999999996</v>
      </c>
      <c r="K9" s="5">
        <v>-279.18</v>
      </c>
      <c r="L9" s="5"/>
    </row>
    <row r="10" spans="1:12" ht="15" customHeight="1" x14ac:dyDescent="0.35">
      <c r="A10" s="60" t="s">
        <v>4</v>
      </c>
      <c r="B10" s="17"/>
      <c r="C10" s="17"/>
      <c r="D10" s="17"/>
      <c r="E10" s="36">
        <v>0</v>
      </c>
      <c r="F10" s="5">
        <v>-0.23699999999999999</v>
      </c>
      <c r="G10" s="36">
        <v>0</v>
      </c>
      <c r="H10" s="5">
        <v>-0.23699999999999999</v>
      </c>
      <c r="I10" s="5">
        <v>-0.23699999999999999</v>
      </c>
      <c r="J10" s="5">
        <v>0</v>
      </c>
      <c r="K10" s="5">
        <v>0</v>
      </c>
      <c r="L10" s="5"/>
    </row>
    <row r="11" spans="1:12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/>
    </row>
    <row r="12" spans="1:12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/>
    </row>
    <row r="13" spans="1:12" ht="15" customHeight="1" x14ac:dyDescent="0.25">
      <c r="A13" s="63" t="s">
        <v>7</v>
      </c>
      <c r="B13" s="63"/>
      <c r="C13" s="63"/>
      <c r="D13" s="63"/>
      <c r="E13" s="35">
        <f>SUM(E8:E12)</f>
        <v>14.048999999999978</v>
      </c>
      <c r="F13" s="123">
        <f>SUM(F8:F12)</f>
        <v>9.4000000000000288</v>
      </c>
      <c r="G13" s="35">
        <f>SUM(G8:G12)</f>
        <v>22.251999999999953</v>
      </c>
      <c r="H13" s="2">
        <f>SUM(H8:H12)</f>
        <v>11.638</v>
      </c>
      <c r="I13" s="2">
        <f>SUM(I8:I12)</f>
        <v>37.624999999999964</v>
      </c>
      <c r="J13" s="2">
        <f>SUM(J8:J12)</f>
        <v>75.810000000000059</v>
      </c>
      <c r="K13" s="2">
        <f>SUM(K8:K12)</f>
        <v>42.96999999999997</v>
      </c>
      <c r="L13" s="3"/>
    </row>
    <row r="14" spans="1:12" ht="15" customHeight="1" x14ac:dyDescent="0.35">
      <c r="A14" s="62" t="s">
        <v>60</v>
      </c>
      <c r="B14" s="21"/>
      <c r="C14" s="21"/>
      <c r="D14" s="21"/>
      <c r="E14" s="37">
        <v>-0.33900000000000002</v>
      </c>
      <c r="F14" s="124">
        <v>-0.16299999999999998</v>
      </c>
      <c r="G14" s="37">
        <v>-0.66</v>
      </c>
      <c r="H14" s="7">
        <v>-0.35399999999999998</v>
      </c>
      <c r="I14" s="7">
        <v>-1.004</v>
      </c>
      <c r="J14" s="7">
        <v>-0.61299999999999999</v>
      </c>
      <c r="K14" s="7">
        <v>-0.47499999999999998</v>
      </c>
      <c r="L14" s="7"/>
    </row>
    <row r="15" spans="1:12" ht="15" customHeight="1" x14ac:dyDescent="0.25">
      <c r="A15" s="63" t="s">
        <v>8</v>
      </c>
      <c r="B15" s="63"/>
      <c r="C15" s="63"/>
      <c r="D15" s="63"/>
      <c r="E15" s="35">
        <f>SUM(E13:E14)</f>
        <v>13.709999999999978</v>
      </c>
      <c r="F15" s="123">
        <f>SUM(F13:F14)</f>
        <v>9.2370000000000285</v>
      </c>
      <c r="G15" s="35">
        <f>SUM(G13:G14)</f>
        <v>21.591999999999953</v>
      </c>
      <c r="H15" s="2">
        <f>SUM(H13:H14)</f>
        <v>11.284000000000001</v>
      </c>
      <c r="I15" s="2">
        <f>SUM(I13:I14)</f>
        <v>36.620999999999967</v>
      </c>
      <c r="J15" s="2">
        <f>SUM(J13:J14)</f>
        <v>75.19700000000006</v>
      </c>
      <c r="K15" s="2">
        <f>SUM(K13:K14)</f>
        <v>42.494999999999969</v>
      </c>
      <c r="L15" s="3"/>
    </row>
    <row r="16" spans="1:12" ht="15" customHeight="1" x14ac:dyDescent="0.35">
      <c r="A16" s="60" t="s">
        <v>9</v>
      </c>
      <c r="B16" s="64"/>
      <c r="C16" s="64"/>
      <c r="D16" s="64"/>
      <c r="E16" s="36">
        <v>-6.572000000000001</v>
      </c>
      <c r="F16" s="5">
        <v>-6.8579999999999997</v>
      </c>
      <c r="G16" s="36">
        <v>-13.143000000000001</v>
      </c>
      <c r="H16" s="5">
        <v>-6.8579999999999997</v>
      </c>
      <c r="I16" s="5">
        <v>-19.713999999999999</v>
      </c>
      <c r="J16" s="5">
        <v>0</v>
      </c>
      <c r="K16" s="5">
        <v>0</v>
      </c>
      <c r="L16" s="5"/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/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7.1379999999999768</v>
      </c>
      <c r="F18" s="123">
        <f>SUM(F15:F17)</f>
        <v>2.3790000000000289</v>
      </c>
      <c r="G18" s="35">
        <f>SUM(G15:G17)</f>
        <v>8.4489999999999519</v>
      </c>
      <c r="H18" s="2">
        <f>SUM(H15:H17)</f>
        <v>4.426000000000001</v>
      </c>
      <c r="I18" s="2">
        <f>SUM(I15:I17)</f>
        <v>16.906999999999968</v>
      </c>
      <c r="J18" s="2">
        <f>SUM(J15:J17)</f>
        <v>75.19700000000006</v>
      </c>
      <c r="K18" s="2">
        <f>SUM(K15:K17)</f>
        <v>42.494999999999969</v>
      </c>
      <c r="L18" s="3"/>
    </row>
    <row r="19" spans="1:12" ht="15" customHeight="1" x14ac:dyDescent="0.35">
      <c r="A19" s="60" t="s">
        <v>12</v>
      </c>
      <c r="B19" s="17"/>
      <c r="C19" s="17"/>
      <c r="D19" s="17"/>
      <c r="E19" s="36">
        <v>-2.2000000000000006E-2</v>
      </c>
      <c r="F19" s="5">
        <v>3.9000000000000007E-2</v>
      </c>
      <c r="G19" s="36">
        <v>9.999999999999995E-3</v>
      </c>
      <c r="H19" s="5">
        <v>9.8000000000000004E-2</v>
      </c>
      <c r="I19" s="5">
        <v>0.17699999999999999</v>
      </c>
      <c r="J19" s="5">
        <v>1.109</v>
      </c>
      <c r="K19" s="5">
        <v>2.1640000000000001</v>
      </c>
      <c r="L19" s="5"/>
    </row>
    <row r="20" spans="1:12" ht="15" customHeight="1" x14ac:dyDescent="0.35">
      <c r="A20" s="62" t="s">
        <v>13</v>
      </c>
      <c r="B20" s="21"/>
      <c r="C20" s="21"/>
      <c r="D20" s="21"/>
      <c r="E20" s="37">
        <v>-1.4000000000000001</v>
      </c>
      <c r="F20" s="7">
        <v>-1.2189999999999999</v>
      </c>
      <c r="G20" s="37">
        <v>-2.673</v>
      </c>
      <c r="H20" s="7">
        <v>-3.23</v>
      </c>
      <c r="I20" s="7">
        <v>-5.9340000000000002</v>
      </c>
      <c r="J20" s="7">
        <v>-4.9460000000000006</v>
      </c>
      <c r="K20" s="7">
        <v>-8.8999999999999996E-2</v>
      </c>
      <c r="L20" s="7"/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5.7159999999999762</v>
      </c>
      <c r="F21" s="123">
        <f>SUM(F18:F20)</f>
        <v>1.1990000000000292</v>
      </c>
      <c r="G21" s="35">
        <f>SUM(G18:G20)</f>
        <v>5.7859999999999516</v>
      </c>
      <c r="H21" s="2">
        <f>SUM(H18:H20)</f>
        <v>1.2940000000000009</v>
      </c>
      <c r="I21" s="2">
        <f>SUM(I18:I20)</f>
        <v>11.149999999999967</v>
      </c>
      <c r="J21" s="2">
        <f>SUM(J18:J20)</f>
        <v>71.360000000000056</v>
      </c>
      <c r="K21" s="2">
        <f>SUM(K18:K20)</f>
        <v>44.569999999999972</v>
      </c>
      <c r="L21" s="2">
        <f>SUM(L18:L20)</f>
        <v>0</v>
      </c>
    </row>
    <row r="22" spans="1:12" ht="15" customHeight="1" x14ac:dyDescent="0.35">
      <c r="A22" s="60" t="s">
        <v>15</v>
      </c>
      <c r="B22" s="17"/>
      <c r="C22" s="17"/>
      <c r="D22" s="17"/>
      <c r="E22" s="36">
        <v>-1.1869999999999998</v>
      </c>
      <c r="F22" s="5">
        <v>-0.96700000000000008</v>
      </c>
      <c r="G22" s="36">
        <v>-1.2430000000000003</v>
      </c>
      <c r="H22" s="5">
        <v>-0.98799999999999999</v>
      </c>
      <c r="I22" s="5">
        <v>-3.7869999999999995</v>
      </c>
      <c r="J22" s="5">
        <v>-15.259</v>
      </c>
      <c r="K22" s="5">
        <v>-10.109</v>
      </c>
      <c r="L22" s="5"/>
    </row>
    <row r="23" spans="1:12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/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4.5289999999999768</v>
      </c>
      <c r="F24" s="123">
        <f>SUM(F21:F23)</f>
        <v>0.23200000000002907</v>
      </c>
      <c r="G24" s="35">
        <f>SUM(G21:G23)</f>
        <v>4.5429999999999513</v>
      </c>
      <c r="H24" s="2">
        <f>SUM(H21:H23)</f>
        <v>0.30600000000000094</v>
      </c>
      <c r="I24" s="2">
        <f>SUM(I21:I23)</f>
        <v>7.3629999999999676</v>
      </c>
      <c r="J24" s="2">
        <f>SUM(J21:J23)</f>
        <v>56.101000000000056</v>
      </c>
      <c r="K24" s="2">
        <f>SUM(K21:K23)</f>
        <v>34.46099999999997</v>
      </c>
      <c r="L24" s="3"/>
    </row>
    <row r="25" spans="1:12" ht="15" customHeight="1" x14ac:dyDescent="0.35">
      <c r="A25" s="60" t="s">
        <v>103</v>
      </c>
      <c r="B25" s="17"/>
      <c r="C25" s="17"/>
      <c r="D25" s="17"/>
      <c r="E25" s="36">
        <v>4.5290000000000044</v>
      </c>
      <c r="F25" s="5">
        <v>0.23200000000005616</v>
      </c>
      <c r="G25" s="36">
        <v>4.5429999999999406</v>
      </c>
      <c r="H25" s="5">
        <v>0.30600000000004801</v>
      </c>
      <c r="I25" s="5">
        <v>7.3630000000000315</v>
      </c>
      <c r="J25" s="5">
        <v>56.101000000000056</v>
      </c>
      <c r="K25" s="5">
        <v>34.460999999999956</v>
      </c>
      <c r="L25" s="5"/>
    </row>
    <row r="26" spans="1:12" ht="15" customHeight="1" x14ac:dyDescent="0.35">
      <c r="A26" s="60" t="s">
        <v>98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/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0</v>
      </c>
      <c r="F28" s="5">
        <v>-4.3889999999999993</v>
      </c>
      <c r="G28" s="36">
        <v>0</v>
      </c>
      <c r="H28" s="5">
        <v>-19.122</v>
      </c>
      <c r="I28" s="5">
        <v>-21.79</v>
      </c>
      <c r="J28" s="5">
        <v>0</v>
      </c>
      <c r="K28" s="5">
        <v>0</v>
      </c>
      <c r="L28" s="5"/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13.709999999999978</v>
      </c>
      <c r="F29" s="101">
        <f>F15-F28</f>
        <v>13.626000000000028</v>
      </c>
      <c r="G29" s="100">
        <f>G15-G28</f>
        <v>21.591999999999953</v>
      </c>
      <c r="H29" s="101">
        <f>H15-H28</f>
        <v>30.405999999999999</v>
      </c>
      <c r="I29" s="101">
        <f>I15-I28</f>
        <v>58.410999999999966</v>
      </c>
      <c r="J29" s="101">
        <f>J15-J28</f>
        <v>75.19700000000006</v>
      </c>
      <c r="K29" s="101">
        <f>K15-K28</f>
        <v>42.494999999999969</v>
      </c>
      <c r="L29" s="101"/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6">
        <v>544.29700000000003</v>
      </c>
      <c r="H35" s="5">
        <v>533.21199999999999</v>
      </c>
      <c r="I35" s="5">
        <v>544.29700000000003</v>
      </c>
      <c r="J35" s="5">
        <v>0</v>
      </c>
      <c r="K35" s="5">
        <v>0</v>
      </c>
      <c r="L35" s="5"/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6">
        <v>25.143000000000001</v>
      </c>
      <c r="H36" s="5">
        <v>53.142000000000003</v>
      </c>
      <c r="I36" s="5">
        <v>38.286000000000001</v>
      </c>
      <c r="J36" s="5">
        <v>0</v>
      </c>
      <c r="K36" s="5">
        <v>0</v>
      </c>
      <c r="L36" s="5"/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6">
        <v>2.4969999999999999</v>
      </c>
      <c r="H37" s="5">
        <v>2.3400000000000003</v>
      </c>
      <c r="I37" s="5">
        <v>2.7600000000000002</v>
      </c>
      <c r="J37" s="5">
        <v>0</v>
      </c>
      <c r="K37" s="5">
        <v>1.224</v>
      </c>
      <c r="L37" s="5"/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6">
        <v>1</v>
      </c>
      <c r="H38" s="5">
        <v>1</v>
      </c>
      <c r="I38" s="5">
        <v>1</v>
      </c>
      <c r="J38" s="5">
        <v>0</v>
      </c>
      <c r="K38" s="5">
        <v>0</v>
      </c>
      <c r="L38" s="5"/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37">
        <v>1.946</v>
      </c>
      <c r="H39" s="7">
        <v>1.7810000000000001</v>
      </c>
      <c r="I39" s="7">
        <v>1.885</v>
      </c>
      <c r="J39" s="7">
        <v>0</v>
      </c>
      <c r="K39" s="7">
        <v>1.762</v>
      </c>
      <c r="L39" s="7"/>
    </row>
    <row r="40" spans="1:12" ht="15" customHeight="1" x14ac:dyDescent="0.35">
      <c r="A40" s="57" t="s">
        <v>21</v>
      </c>
      <c r="B40" s="63"/>
      <c r="C40" s="63"/>
      <c r="D40" s="63"/>
      <c r="E40" s="41"/>
      <c r="F40" s="123"/>
      <c r="G40" s="41">
        <f>SUM(G35:G39)</f>
        <v>574.88300000000004</v>
      </c>
      <c r="H40" s="121">
        <f>SUM(H35:H39)</f>
        <v>591.47500000000002</v>
      </c>
      <c r="I40" s="121">
        <f>SUM(I35:I39)</f>
        <v>588.22800000000007</v>
      </c>
      <c r="J40" s="121">
        <f>SUM(J35:J39)</f>
        <v>0</v>
      </c>
      <c r="K40" s="121">
        <f>SUM(K35:K39)</f>
        <v>2.9859999999999998</v>
      </c>
      <c r="L40" s="3"/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6">
        <v>0</v>
      </c>
      <c r="H41" s="5">
        <v>0</v>
      </c>
      <c r="I41" s="5">
        <v>0</v>
      </c>
      <c r="J41" s="5">
        <v>0</v>
      </c>
      <c r="K41" s="5">
        <v>0</v>
      </c>
      <c r="L41" s="5"/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/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6">
        <v>155.584</v>
      </c>
      <c r="H43" s="5">
        <v>190.05700000000002</v>
      </c>
      <c r="I43" s="5">
        <v>182.17500000000001</v>
      </c>
      <c r="J43" s="5">
        <v>0</v>
      </c>
      <c r="K43" s="5">
        <v>67.471000000000004</v>
      </c>
      <c r="L43" s="5"/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6">
        <v>64.210999999999999</v>
      </c>
      <c r="H44" s="5">
        <v>21.05</v>
      </c>
      <c r="I44" s="5">
        <v>54.274000000000001</v>
      </c>
      <c r="J44" s="5">
        <v>0</v>
      </c>
      <c r="K44" s="5">
        <v>52.596000000000004</v>
      </c>
      <c r="L44" s="5"/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/>
    </row>
    <row r="46" spans="1:12" ht="15" customHeight="1" x14ac:dyDescent="0.35">
      <c r="A46" s="69" t="s">
        <v>27</v>
      </c>
      <c r="B46" s="32"/>
      <c r="C46" s="32"/>
      <c r="D46" s="32"/>
      <c r="E46" s="42"/>
      <c r="F46" s="128"/>
      <c r="G46" s="42">
        <f>SUM(G41:G45)</f>
        <v>219.79500000000002</v>
      </c>
      <c r="H46" s="122">
        <f>SUM(H41:H45)</f>
        <v>211.10700000000003</v>
      </c>
      <c r="I46" s="122">
        <f>SUM(I41:I45)</f>
        <v>236.44900000000001</v>
      </c>
      <c r="J46" s="122">
        <f>SUM(J41:J45)</f>
        <v>0</v>
      </c>
      <c r="K46" s="122">
        <f>SUM(K41:K45)</f>
        <v>120.06700000000001</v>
      </c>
      <c r="L46" s="9"/>
    </row>
    <row r="47" spans="1:12" ht="15" customHeight="1" x14ac:dyDescent="0.35">
      <c r="A47" s="57" t="s">
        <v>89</v>
      </c>
      <c r="B47" s="33"/>
      <c r="C47" s="33"/>
      <c r="D47" s="33"/>
      <c r="E47" s="41"/>
      <c r="F47" s="123"/>
      <c r="G47" s="41">
        <f>G40+G46</f>
        <v>794.67800000000011</v>
      </c>
      <c r="H47" s="121">
        <f>H40+H46</f>
        <v>802.58200000000011</v>
      </c>
      <c r="I47" s="121">
        <f>I40+I46</f>
        <v>824.67700000000013</v>
      </c>
      <c r="J47" s="121">
        <f>J40+J46</f>
        <v>0</v>
      </c>
      <c r="K47" s="121">
        <f>K40+K46</f>
        <v>123.05300000000001</v>
      </c>
      <c r="L47" s="3"/>
    </row>
    <row r="48" spans="1:12" ht="15" customHeight="1" x14ac:dyDescent="0.35">
      <c r="A48" s="60" t="s">
        <v>104</v>
      </c>
      <c r="B48" s="17"/>
      <c r="C48" s="17"/>
      <c r="D48" s="17"/>
      <c r="E48" s="36"/>
      <c r="F48" s="5"/>
      <c r="G48" s="36">
        <v>402.55500000000001</v>
      </c>
      <c r="H48" s="5">
        <v>391.09099999999995</v>
      </c>
      <c r="I48" s="5">
        <v>398.01699999999994</v>
      </c>
      <c r="J48" s="5"/>
      <c r="K48" s="5">
        <v>32.842999999999932</v>
      </c>
      <c r="L48" s="5"/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6">
        <v>-0.03</v>
      </c>
      <c r="H49" s="5">
        <v>0</v>
      </c>
      <c r="I49" s="5">
        <v>0</v>
      </c>
      <c r="J49" s="5">
        <v>0</v>
      </c>
      <c r="K49" s="5">
        <v>0</v>
      </c>
      <c r="L49" s="5"/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/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6">
        <v>40.47</v>
      </c>
      <c r="H51" s="5">
        <v>46.297000000000004</v>
      </c>
      <c r="I51" s="5">
        <v>44.432000000000002</v>
      </c>
      <c r="J51" s="5">
        <v>0</v>
      </c>
      <c r="K51" s="5">
        <v>22.054000000000002</v>
      </c>
      <c r="L51" s="5"/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6">
        <v>199.529</v>
      </c>
      <c r="H52" s="5">
        <v>217.41300000000001</v>
      </c>
      <c r="I52" s="5">
        <v>208.471</v>
      </c>
      <c r="J52" s="5">
        <v>0</v>
      </c>
      <c r="K52" s="5">
        <v>0</v>
      </c>
      <c r="L52" s="5"/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6">
        <v>152.154</v>
      </c>
      <c r="H53" s="5">
        <v>147.78100000000001</v>
      </c>
      <c r="I53" s="5">
        <v>173.75700000000001</v>
      </c>
      <c r="J53" s="5">
        <v>0</v>
      </c>
      <c r="K53" s="5">
        <v>68.156000000000006</v>
      </c>
      <c r="L53" s="5"/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/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41">
        <f>SUM(G48:G54)</f>
        <v>794.678</v>
      </c>
      <c r="H55" s="121">
        <f>SUM(H48:H54)</f>
        <v>802.58199999999988</v>
      </c>
      <c r="I55" s="121">
        <f>SUM(I48:I54)</f>
        <v>824.67699999999991</v>
      </c>
      <c r="J55" s="121">
        <f>SUM(J48:J54)</f>
        <v>0</v>
      </c>
      <c r="K55" s="121">
        <f>SUM(K48:K54)</f>
        <v>123.05299999999994</v>
      </c>
      <c r="L55" s="3"/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110</v>
      </c>
      <c r="F59" s="30"/>
      <c r="G59" s="30" t="s">
        <v>110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6">
        <v>12.215999999999994</v>
      </c>
      <c r="F61" s="5"/>
      <c r="G61" s="36">
        <v>21.461999999999986</v>
      </c>
      <c r="H61" s="5"/>
      <c r="I61" s="5"/>
      <c r="J61" s="5"/>
      <c r="K61" s="5"/>
      <c r="L61" s="5"/>
    </row>
    <row r="62" spans="1:12" ht="15" customHeight="1" x14ac:dyDescent="0.35">
      <c r="A62" s="71" t="s">
        <v>33</v>
      </c>
      <c r="B62" s="71"/>
      <c r="C62" s="72"/>
      <c r="D62" s="72"/>
      <c r="E62" s="37">
        <v>12.193</v>
      </c>
      <c r="F62" s="7"/>
      <c r="G62" s="37">
        <v>0.28399999999999981</v>
      </c>
      <c r="H62" s="7"/>
      <c r="I62" s="7"/>
      <c r="J62" s="7"/>
      <c r="K62" s="7"/>
      <c r="L62" s="7"/>
    </row>
    <row r="63" spans="1:12" ht="15" customHeight="1" x14ac:dyDescent="0.35">
      <c r="A63" s="110" t="s">
        <v>34</v>
      </c>
      <c r="B63" s="73"/>
      <c r="C63" s="74"/>
      <c r="D63" s="74"/>
      <c r="E63" s="43">
        <f>SUM(E61:E62)</f>
        <v>24.408999999999992</v>
      </c>
      <c r="F63" s="123" t="s">
        <v>53</v>
      </c>
      <c r="G63" s="35">
        <f>SUM(G61:G62)</f>
        <v>21.745999999999984</v>
      </c>
      <c r="H63" s="2" t="s">
        <v>53</v>
      </c>
      <c r="I63" s="2" t="s">
        <v>53</v>
      </c>
      <c r="J63" s="3" t="s">
        <v>53</v>
      </c>
      <c r="K63" s="3" t="s">
        <v>53</v>
      </c>
      <c r="L63" s="3"/>
    </row>
    <row r="64" spans="1:12" ht="15" customHeight="1" x14ac:dyDescent="0.35">
      <c r="A64" s="70" t="s">
        <v>95</v>
      </c>
      <c r="B64" s="70"/>
      <c r="C64" s="17"/>
      <c r="D64" s="17"/>
      <c r="E64" s="36">
        <v>-0.12300000000000003</v>
      </c>
      <c r="F64" s="5"/>
      <c r="G64" s="36">
        <v>-0.39700000000000002</v>
      </c>
      <c r="H64" s="5"/>
      <c r="I64" s="5"/>
      <c r="J64" s="5"/>
      <c r="K64" s="5"/>
      <c r="L64" s="5"/>
    </row>
    <row r="65" spans="1:13" ht="15" customHeight="1" x14ac:dyDescent="0.35">
      <c r="A65" s="71" t="s">
        <v>96</v>
      </c>
      <c r="B65" s="71"/>
      <c r="C65" s="21"/>
      <c r="D65" s="21"/>
      <c r="E65" s="37">
        <v>0</v>
      </c>
      <c r="F65" s="7"/>
      <c r="G65" s="37">
        <v>0</v>
      </c>
      <c r="H65" s="7"/>
      <c r="I65" s="7"/>
      <c r="J65" s="7"/>
      <c r="K65" s="7"/>
      <c r="L65" s="7"/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24.285999999999991</v>
      </c>
      <c r="F66" s="123" t="s">
        <v>53</v>
      </c>
      <c r="G66" s="35">
        <f>SUM(G63:G65)</f>
        <v>21.348999999999986</v>
      </c>
      <c r="H66" s="2" t="s">
        <v>53</v>
      </c>
      <c r="I66" s="2" t="s">
        <v>53</v>
      </c>
      <c r="J66" s="3" t="s">
        <v>53</v>
      </c>
      <c r="K66" s="3" t="s">
        <v>53</v>
      </c>
      <c r="L66" s="3"/>
    </row>
    <row r="67" spans="1:13" ht="15" customHeight="1" x14ac:dyDescent="0.35">
      <c r="A67" s="71" t="s">
        <v>35</v>
      </c>
      <c r="B67" s="71"/>
      <c r="C67" s="77"/>
      <c r="D67" s="77"/>
      <c r="E67" s="37">
        <v>-30</v>
      </c>
      <c r="F67" s="7"/>
      <c r="G67" s="37">
        <v>-30</v>
      </c>
      <c r="H67" s="7"/>
      <c r="I67" s="7"/>
      <c r="J67" s="7"/>
      <c r="K67" s="7"/>
      <c r="L67" s="7"/>
    </row>
    <row r="68" spans="1:13" ht="15" customHeight="1" x14ac:dyDescent="0.35">
      <c r="A68" s="110" t="s">
        <v>36</v>
      </c>
      <c r="B68" s="73"/>
      <c r="C68" s="33"/>
      <c r="D68" s="33"/>
      <c r="E68" s="43">
        <f>SUM(E66:E67)</f>
        <v>-5.7140000000000093</v>
      </c>
      <c r="F68" s="123" t="s">
        <v>53</v>
      </c>
      <c r="G68" s="35">
        <f>SUM(G66:G67)</f>
        <v>-8.651000000000014</v>
      </c>
      <c r="H68" s="2" t="s">
        <v>53</v>
      </c>
      <c r="I68" s="2" t="s">
        <v>53</v>
      </c>
      <c r="J68" s="3" t="s">
        <v>53</v>
      </c>
      <c r="K68" s="3" t="s">
        <v>53</v>
      </c>
      <c r="L68" s="3"/>
    </row>
    <row r="69" spans="1:13" ht="15" customHeight="1" x14ac:dyDescent="0.35">
      <c r="A69" s="70" t="s">
        <v>37</v>
      </c>
      <c r="B69" s="70"/>
      <c r="C69" s="17"/>
      <c r="D69" s="17"/>
      <c r="E69" s="36">
        <v>-10.914</v>
      </c>
      <c r="F69" s="5"/>
      <c r="G69" s="36">
        <v>-12.038</v>
      </c>
      <c r="H69" s="5"/>
      <c r="I69" s="5"/>
      <c r="J69" s="5"/>
      <c r="K69" s="5"/>
      <c r="L69" s="5"/>
    </row>
    <row r="70" spans="1:13" ht="15" customHeight="1" x14ac:dyDescent="0.35">
      <c r="A70" s="70" t="s">
        <v>38</v>
      </c>
      <c r="B70" s="70"/>
      <c r="C70" s="17"/>
      <c r="D70" s="17"/>
      <c r="E70" s="36">
        <v>30.655999999999999</v>
      </c>
      <c r="F70" s="5"/>
      <c r="G70" s="36">
        <v>30.655999999999999</v>
      </c>
      <c r="H70" s="5"/>
      <c r="I70" s="5"/>
      <c r="J70" s="5"/>
      <c r="K70" s="5"/>
      <c r="L70" s="5"/>
    </row>
    <row r="71" spans="1:13" ht="15" customHeight="1" x14ac:dyDescent="0.35">
      <c r="A71" s="70" t="s">
        <v>39</v>
      </c>
      <c r="B71" s="70"/>
      <c r="C71" s="17"/>
      <c r="D71" s="17"/>
      <c r="E71" s="36">
        <v>-0.03</v>
      </c>
      <c r="F71" s="5"/>
      <c r="G71" s="36">
        <v>-0.03</v>
      </c>
      <c r="H71" s="5"/>
      <c r="I71" s="5"/>
      <c r="J71" s="5"/>
      <c r="K71" s="5"/>
      <c r="L71" s="5"/>
    </row>
    <row r="72" spans="1:13" ht="15" customHeight="1" x14ac:dyDescent="0.35">
      <c r="A72" s="71" t="s">
        <v>40</v>
      </c>
      <c r="B72" s="71"/>
      <c r="C72" s="21"/>
      <c r="D72" s="21"/>
      <c r="E72" s="37">
        <v>0</v>
      </c>
      <c r="F72" s="7"/>
      <c r="G72" s="37">
        <v>0</v>
      </c>
      <c r="H72" s="7"/>
      <c r="I72" s="7"/>
      <c r="J72" s="7"/>
      <c r="K72" s="7"/>
      <c r="L72" s="7"/>
    </row>
    <row r="73" spans="1:13" ht="15" customHeight="1" x14ac:dyDescent="0.35">
      <c r="A73" s="144" t="s">
        <v>41</v>
      </c>
      <c r="B73" s="146"/>
      <c r="C73" s="79"/>
      <c r="D73" s="79"/>
      <c r="E73" s="44">
        <f>SUM(E69:E72)</f>
        <v>19.711999999999996</v>
      </c>
      <c r="F73" s="128" t="s">
        <v>53</v>
      </c>
      <c r="G73" s="44">
        <f>SUM(G69:G72)</f>
        <v>18.587999999999997</v>
      </c>
      <c r="H73" s="8" t="s">
        <v>53</v>
      </c>
      <c r="I73" s="91" t="s">
        <v>53</v>
      </c>
      <c r="J73" s="104" t="s">
        <v>53</v>
      </c>
      <c r="K73" s="104" t="s">
        <v>53</v>
      </c>
      <c r="L73" s="104"/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13.997999999999987</v>
      </c>
      <c r="F74" s="123" t="s">
        <v>53</v>
      </c>
      <c r="G74" s="35">
        <f>SUM(G73+G68)</f>
        <v>9.9369999999999834</v>
      </c>
      <c r="H74" s="2" t="s">
        <v>53</v>
      </c>
      <c r="I74" s="2" t="s">
        <v>53</v>
      </c>
      <c r="J74" s="3" t="s">
        <v>53</v>
      </c>
      <c r="K74" s="3" t="s">
        <v>53</v>
      </c>
      <c r="L74" s="3"/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/>
      <c r="G75" s="37">
        <v>0</v>
      </c>
      <c r="H75" s="7"/>
      <c r="I75" s="7"/>
      <c r="J75" s="7"/>
      <c r="K75" s="7"/>
      <c r="L75" s="7"/>
      <c r="M75" s="106"/>
    </row>
    <row r="76" spans="1:13" ht="15" customHeight="1" x14ac:dyDescent="0.35">
      <c r="A76" s="110" t="s">
        <v>83</v>
      </c>
      <c r="B76" s="76"/>
      <c r="C76" s="33"/>
      <c r="D76" s="33"/>
      <c r="E76" s="43">
        <f>SUM(E74:E75)</f>
        <v>13.997999999999987</v>
      </c>
      <c r="F76" s="123" t="s">
        <v>53</v>
      </c>
      <c r="G76" s="35">
        <f>SUM(G74:G75)</f>
        <v>9.9369999999999834</v>
      </c>
      <c r="H76" s="2" t="s">
        <v>53</v>
      </c>
      <c r="I76" s="2" t="s">
        <v>53</v>
      </c>
      <c r="J76" s="3" t="s">
        <v>53</v>
      </c>
      <c r="K76" s="3" t="s">
        <v>53</v>
      </c>
      <c r="L76" s="3"/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8.5067570083019959</v>
      </c>
      <c r="F82" s="13">
        <v>6.6232620838502232</v>
      </c>
      <c r="G82" s="39">
        <v>6.971975834444617</v>
      </c>
      <c r="H82" s="13">
        <v>4.1575782585627525</v>
      </c>
      <c r="I82" s="13">
        <v>6.0615440128576665</v>
      </c>
      <c r="J82" s="13">
        <v>15.003721151102688</v>
      </c>
      <c r="K82" s="13">
        <v>13.191060065187019</v>
      </c>
      <c r="L82" s="13"/>
    </row>
    <row r="83" spans="1:12" ht="15" customHeight="1" x14ac:dyDescent="0.35">
      <c r="A83" s="60" t="s">
        <v>141</v>
      </c>
      <c r="B83" s="70"/>
      <c r="C83" s="61"/>
      <c r="D83" s="61"/>
      <c r="E83" s="39">
        <v>8.5067570083019959</v>
      </c>
      <c r="F83" s="13">
        <v>9.7703333500641989</v>
      </c>
      <c r="G83" s="39">
        <v>6.971975834444617</v>
      </c>
      <c r="H83" s="13">
        <v>11.203059600306563</v>
      </c>
      <c r="I83" s="13">
        <v>9.6682462886056921</v>
      </c>
      <c r="J83" s="13">
        <v>15.003721151102688</v>
      </c>
      <c r="K83" s="13">
        <v>13.191060065187019</v>
      </c>
      <c r="L83" s="13"/>
    </row>
    <row r="84" spans="1:12" ht="15" customHeight="1" x14ac:dyDescent="0.35">
      <c r="A84" s="60" t="s">
        <v>44</v>
      </c>
      <c r="B84" s="70"/>
      <c r="C84" s="61"/>
      <c r="D84" s="61"/>
      <c r="E84" s="39">
        <v>3.5466537607187618</v>
      </c>
      <c r="F84" s="13">
        <v>0.85972623563241901</v>
      </c>
      <c r="G84" s="39">
        <v>1.8682777036909965</v>
      </c>
      <c r="H84" s="13">
        <v>0.4767729764782348</v>
      </c>
      <c r="I84" s="13">
        <v>1.8455589891964226</v>
      </c>
      <c r="J84" s="13">
        <v>14.238141699039685</v>
      </c>
      <c r="K84" s="13">
        <v>13.835169951885762</v>
      </c>
      <c r="L84" s="13"/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 t="s">
        <v>53</v>
      </c>
      <c r="J85" s="13" t="s">
        <v>53</v>
      </c>
      <c r="K85" s="13" t="s">
        <v>53</v>
      </c>
      <c r="L85" s="13"/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 t="s">
        <v>53</v>
      </c>
      <c r="J86" s="13" t="s">
        <v>53</v>
      </c>
      <c r="K86" s="13" t="s">
        <v>53</v>
      </c>
      <c r="L86" s="13"/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50.652591364049357</v>
      </c>
      <c r="H87" s="5">
        <v>48.729101823863473</v>
      </c>
      <c r="I87" s="5">
        <v>48.263380693289612</v>
      </c>
      <c r="J87" s="5" t="s">
        <v>53</v>
      </c>
      <c r="K87" s="5">
        <v>26.690125393123271</v>
      </c>
      <c r="L87" s="5"/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36">
        <v>134.31799999999998</v>
      </c>
      <c r="H88" s="5">
        <v>195.363</v>
      </c>
      <c r="I88" s="5">
        <v>153.197</v>
      </c>
      <c r="J88" s="5" t="s">
        <v>53</v>
      </c>
      <c r="K88" s="5">
        <v>-52.596000000000004</v>
      </c>
      <c r="L88" s="5"/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0.49569343519036058</v>
      </c>
      <c r="H89" s="13">
        <v>0.55591409671917791</v>
      </c>
      <c r="I89" s="13">
        <v>0.523774110151074</v>
      </c>
      <c r="J89" s="13" t="s">
        <v>53</v>
      </c>
      <c r="K89" s="13">
        <v>0.01</v>
      </c>
      <c r="L89" s="13"/>
    </row>
    <row r="90" spans="1:12" ht="15" customHeight="1" x14ac:dyDescent="0.35">
      <c r="A90" s="60" t="s">
        <v>132</v>
      </c>
      <c r="B90" s="70"/>
      <c r="C90" s="17"/>
      <c r="D90" s="17"/>
      <c r="E90" s="36">
        <v>24.256000000000007</v>
      </c>
      <c r="F90" s="5" t="s">
        <v>53</v>
      </c>
      <c r="G90" s="36">
        <v>23.233999999999977</v>
      </c>
      <c r="H90" s="13" t="s">
        <v>53</v>
      </c>
      <c r="I90" s="13" t="s">
        <v>53</v>
      </c>
      <c r="J90" s="13" t="s">
        <v>53</v>
      </c>
      <c r="K90" s="13" t="s">
        <v>53</v>
      </c>
      <c r="L90" s="13"/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10" t="s">
        <v>53</v>
      </c>
      <c r="I91" s="10">
        <v>186</v>
      </c>
      <c r="J91" s="10">
        <v>120</v>
      </c>
      <c r="K91" s="10">
        <v>94</v>
      </c>
      <c r="L91" s="5"/>
    </row>
    <row r="92" spans="1:12" ht="15" customHeight="1" x14ac:dyDescent="0.35">
      <c r="A92" s="64" t="s">
        <v>109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119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</row>
    <row r="94" spans="1:12" ht="15" customHeight="1" x14ac:dyDescent="0.35">
      <c r="A94" s="64" t="s">
        <v>136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134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6.5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14"/>
  <sheetViews>
    <sheetView showZeros="0" topLeftCell="A2" zoomScaleNormal="100" workbookViewId="0">
      <selection activeCell="A2" sqref="A2:L2"/>
    </sheetView>
  </sheetViews>
  <sheetFormatPr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3" width="4.5703125" style="52" customWidth="1"/>
    <col min="14" max="16" width="9.140625" style="52"/>
    <col min="17" max="17" width="10.7109375" style="52" customWidth="1"/>
    <col min="18" max="18" width="11.7109375" style="52" customWidth="1"/>
    <col min="19" max="68" width="9.140625" style="52"/>
  </cols>
  <sheetData>
    <row r="1" spans="1:14" ht="16.5" hidden="1" outlineLevel="1" x14ac:dyDescent="0.35">
      <c r="A1" s="55" t="s">
        <v>68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4" ht="21.75" collapsed="1" x14ac:dyDescent="0.25">
      <c r="A2" s="143" t="s">
        <v>58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4" ht="16.5" x14ac:dyDescent="0.35">
      <c r="A3" s="57" t="s">
        <v>0</v>
      </c>
      <c r="B3" s="58"/>
      <c r="C3" s="58"/>
      <c r="D3" s="58"/>
      <c r="E3" s="54"/>
      <c r="F3" s="54"/>
      <c r="G3" s="138"/>
      <c r="H3" s="54"/>
      <c r="I3" s="54"/>
      <c r="J3" s="54"/>
      <c r="K3" s="54"/>
      <c r="L3" s="54"/>
    </row>
    <row r="4" spans="1:14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  <c r="N4" s="97"/>
    </row>
    <row r="5" spans="1:14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  <c r="N5" s="53"/>
    </row>
    <row r="6" spans="1:14" ht="16.5" x14ac:dyDescent="0.35">
      <c r="A6" s="23" t="s">
        <v>1</v>
      </c>
      <c r="B6" s="26"/>
      <c r="C6" s="23"/>
      <c r="D6" s="23" t="s">
        <v>75</v>
      </c>
      <c r="E6" s="27"/>
      <c r="F6" s="27"/>
      <c r="G6" s="27"/>
      <c r="H6" s="27"/>
      <c r="I6" s="27"/>
      <c r="J6" s="27"/>
      <c r="K6" s="27" t="s">
        <v>52</v>
      </c>
      <c r="L6" s="27" t="s">
        <v>52</v>
      </c>
      <c r="M6" s="59"/>
      <c r="N6" s="53"/>
    </row>
    <row r="7" spans="1:14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N7" s="53"/>
    </row>
    <row r="8" spans="1:14" ht="15" customHeight="1" x14ac:dyDescent="0.35">
      <c r="A8" s="60" t="s">
        <v>2</v>
      </c>
      <c r="B8" s="61"/>
      <c r="C8" s="61"/>
      <c r="D8" s="61"/>
      <c r="E8" s="35">
        <v>882.34670400000005</v>
      </c>
      <c r="F8" s="2">
        <v>844.5344167999998</v>
      </c>
      <c r="G8" s="35">
        <v>1770.1306453</v>
      </c>
      <c r="H8" s="2">
        <v>1700.4766322999999</v>
      </c>
      <c r="I8" s="2">
        <v>3457.5821672000002</v>
      </c>
      <c r="J8" s="2">
        <v>3534.7069999999999</v>
      </c>
      <c r="K8" s="2">
        <v>3501.616</v>
      </c>
      <c r="L8" s="2">
        <v>3539.5709999999999</v>
      </c>
      <c r="N8" s="53"/>
    </row>
    <row r="9" spans="1:14" ht="15" customHeight="1" x14ac:dyDescent="0.35">
      <c r="A9" s="60" t="s">
        <v>3</v>
      </c>
      <c r="B9" s="17"/>
      <c r="C9" s="17"/>
      <c r="D9" s="17"/>
      <c r="E9" s="36">
        <v>-771.94402209999987</v>
      </c>
      <c r="F9" s="5">
        <v>-752.2934355000001</v>
      </c>
      <c r="G9" s="36">
        <v>-1549.3560097000002</v>
      </c>
      <c r="H9" s="5">
        <v>-1597.5806141</v>
      </c>
      <c r="I9" s="5">
        <v>-3113.8003823999998</v>
      </c>
      <c r="J9" s="5">
        <v>-3129.9123623999999</v>
      </c>
      <c r="K9" s="5">
        <v>-3109.194</v>
      </c>
      <c r="L9" s="5">
        <v>-3090.4129999999996</v>
      </c>
    </row>
    <row r="10" spans="1:14" ht="15" customHeight="1" x14ac:dyDescent="0.35">
      <c r="A10" s="60" t="s">
        <v>4</v>
      </c>
      <c r="B10" s="17"/>
      <c r="C10" s="17"/>
      <c r="D10" s="17"/>
      <c r="E10" s="36">
        <v>9.9153368000000004</v>
      </c>
      <c r="F10" s="5">
        <v>1.8706679000000006</v>
      </c>
      <c r="G10" s="36">
        <v>11.9398281</v>
      </c>
      <c r="H10" s="5">
        <v>4.7915571000000012</v>
      </c>
      <c r="I10" s="5">
        <v>30.159849100000002</v>
      </c>
      <c r="J10" s="5">
        <v>25.3317947</v>
      </c>
      <c r="K10" s="5">
        <v>14.290999999999999</v>
      </c>
      <c r="L10" s="5">
        <v>11.777999999999999</v>
      </c>
    </row>
    <row r="11" spans="1:14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4" ht="15" customHeight="1" x14ac:dyDescent="0.35">
      <c r="A12" s="62" t="s">
        <v>6</v>
      </c>
      <c r="B12" s="21"/>
      <c r="C12" s="21"/>
      <c r="D12" s="21"/>
      <c r="E12" s="37">
        <v>1.107</v>
      </c>
      <c r="F12" s="7">
        <v>4.1845569999999999</v>
      </c>
      <c r="G12" s="37">
        <v>1.107</v>
      </c>
      <c r="H12" s="7">
        <v>4.1845569999999999</v>
      </c>
      <c r="I12" s="7">
        <v>10.674057000000001</v>
      </c>
      <c r="J12" s="7">
        <v>-0.10111969999999999</v>
      </c>
      <c r="K12" s="7">
        <v>6.1139999999999999</v>
      </c>
      <c r="L12" s="7">
        <v>-6.73</v>
      </c>
    </row>
    <row r="13" spans="1:14" ht="15" customHeight="1" x14ac:dyDescent="0.25">
      <c r="A13" s="63" t="s">
        <v>7</v>
      </c>
      <c r="B13" s="63"/>
      <c r="C13" s="63"/>
      <c r="D13" s="63"/>
      <c r="E13" s="35">
        <f>SUM(E8:E12)</f>
        <v>121.42501870000018</v>
      </c>
      <c r="F13" s="123">
        <f>SUM(F8:F12)</f>
        <v>98.296206199999702</v>
      </c>
      <c r="G13" s="35">
        <f>SUM(G8:G12)</f>
        <v>233.82146369999978</v>
      </c>
      <c r="H13" s="2">
        <f>SUM(H8:H12)</f>
        <v>111.87213229999985</v>
      </c>
      <c r="I13" s="2">
        <f>SUM(I8:I12)</f>
        <v>384.6156909000004</v>
      </c>
      <c r="J13" s="3">
        <f>SUM(J8:J12)</f>
        <v>430.02531259999995</v>
      </c>
      <c r="K13" s="3">
        <f>SUM(K8:K12)</f>
        <v>412.827</v>
      </c>
      <c r="L13" s="3">
        <f>SUM(L8:L12)</f>
        <v>454.20600000000036</v>
      </c>
    </row>
    <row r="14" spans="1:14" ht="15" customHeight="1" x14ac:dyDescent="0.35">
      <c r="A14" s="62" t="s">
        <v>60</v>
      </c>
      <c r="B14" s="21"/>
      <c r="C14" s="21"/>
      <c r="D14" s="21"/>
      <c r="E14" s="37">
        <v>-32.456681499999995</v>
      </c>
      <c r="F14" s="124">
        <v>-29.591088499999994</v>
      </c>
      <c r="G14" s="37">
        <v>-64.8562443</v>
      </c>
      <c r="H14" s="7">
        <v>-58.822057900000004</v>
      </c>
      <c r="I14" s="7">
        <v>-156.49656429999999</v>
      </c>
      <c r="J14" s="7">
        <v>-154.6327823</v>
      </c>
      <c r="K14" s="7">
        <v>-115.24000000000001</v>
      </c>
      <c r="L14" s="7">
        <v>-110.10600000000001</v>
      </c>
    </row>
    <row r="15" spans="1:14" ht="15" customHeight="1" x14ac:dyDescent="0.25">
      <c r="A15" s="63" t="s">
        <v>8</v>
      </c>
      <c r="B15" s="63"/>
      <c r="C15" s="63"/>
      <c r="D15" s="63"/>
      <c r="E15" s="35">
        <f>SUM(E13:E14)</f>
        <v>88.968337200000178</v>
      </c>
      <c r="F15" s="123">
        <f>SUM(F13:F14)</f>
        <v>68.705117699999704</v>
      </c>
      <c r="G15" s="35">
        <f>SUM(G13:G14)</f>
        <v>168.9652193999998</v>
      </c>
      <c r="H15" s="2">
        <f>SUM(H13:H14)</f>
        <v>53.050074399999843</v>
      </c>
      <c r="I15" s="2">
        <f>SUM(I13:I14)</f>
        <v>228.11912660000041</v>
      </c>
      <c r="J15" s="3">
        <f>SUM(J13:J14)</f>
        <v>275.39253029999998</v>
      </c>
      <c r="K15" s="3">
        <f>SUM(K13:K14)</f>
        <v>297.58699999999999</v>
      </c>
      <c r="L15" s="3">
        <f>SUM(L13:L14)</f>
        <v>344.10000000000036</v>
      </c>
    </row>
    <row r="16" spans="1:14" ht="15" customHeight="1" x14ac:dyDescent="0.35">
      <c r="A16" s="60" t="s">
        <v>9</v>
      </c>
      <c r="B16" s="64"/>
      <c r="C16" s="64"/>
      <c r="D16" s="64"/>
      <c r="E16" s="36">
        <v>-5.906732100000001</v>
      </c>
      <c r="F16" s="5">
        <v>-6.2017415999999992</v>
      </c>
      <c r="G16" s="36">
        <v>-12.817746400000001</v>
      </c>
      <c r="H16" s="5">
        <v>-9.8548943999999992</v>
      </c>
      <c r="I16" s="5">
        <v>-23.058531800000001</v>
      </c>
      <c r="J16" s="5">
        <v>-32.479712899999996</v>
      </c>
      <c r="K16" s="5">
        <v>-53.658999999999999</v>
      </c>
      <c r="L16" s="5">
        <v>-53.868000000000002</v>
      </c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83.061605100000179</v>
      </c>
      <c r="F18" s="123">
        <f>SUM(F15:F17)</f>
        <v>62.503376099999706</v>
      </c>
      <c r="G18" s="35">
        <f>SUM(G15:G17)</f>
        <v>156.14747299999979</v>
      </c>
      <c r="H18" s="2">
        <f>SUM(H15:H17)</f>
        <v>43.195179999999844</v>
      </c>
      <c r="I18" s="2">
        <f>SUM(I15:I17)</f>
        <v>205.06059480000042</v>
      </c>
      <c r="J18" s="3">
        <f>SUM(J15:J17)</f>
        <v>242.91281739999999</v>
      </c>
      <c r="K18" s="3">
        <f>SUM(K15:K17)</f>
        <v>243.928</v>
      </c>
      <c r="L18" s="3">
        <f>SUM(L15:L17)</f>
        <v>290.23200000000037</v>
      </c>
    </row>
    <row r="19" spans="1:12" ht="15" customHeight="1" x14ac:dyDescent="0.35">
      <c r="A19" s="60" t="s">
        <v>12</v>
      </c>
      <c r="B19" s="17"/>
      <c r="C19" s="17"/>
      <c r="D19" s="17"/>
      <c r="E19" s="36">
        <v>1.6406546000000004</v>
      </c>
      <c r="F19" s="5">
        <v>0.47277700000000006</v>
      </c>
      <c r="G19" s="36">
        <v>5.6692311000000002</v>
      </c>
      <c r="H19" s="5">
        <v>1.1526404000000001</v>
      </c>
      <c r="I19" s="5">
        <v>1.5908270999999998</v>
      </c>
      <c r="J19" s="5">
        <v>58.106634700000001</v>
      </c>
      <c r="K19" s="5">
        <v>2.569</v>
      </c>
      <c r="L19" s="5">
        <v>4.7300000000000004</v>
      </c>
    </row>
    <row r="20" spans="1:12" ht="15" customHeight="1" x14ac:dyDescent="0.35">
      <c r="A20" s="62" t="s">
        <v>13</v>
      </c>
      <c r="B20" s="21"/>
      <c r="C20" s="21"/>
      <c r="D20" s="21"/>
      <c r="E20" s="37">
        <v>-24.9308078</v>
      </c>
      <c r="F20" s="7">
        <v>-63.007604399999998</v>
      </c>
      <c r="G20" s="37">
        <v>-49.859933699999999</v>
      </c>
      <c r="H20" s="7">
        <v>-115.2492934</v>
      </c>
      <c r="I20" s="7">
        <v>-159.62436119999995</v>
      </c>
      <c r="J20" s="7">
        <v>-104.56863559999998</v>
      </c>
      <c r="K20" s="7">
        <v>-172.68200000000002</v>
      </c>
      <c r="L20" s="7">
        <v>-161.23400000000001</v>
      </c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59.771451900000187</v>
      </c>
      <c r="F21" s="123">
        <f>SUM(F18:F20)</f>
        <v>-3.1451300000291837E-2</v>
      </c>
      <c r="G21" s="35">
        <f>SUM(G18:G20)</f>
        <v>111.95677039999978</v>
      </c>
      <c r="H21" s="2">
        <f>SUM(H18:H20)</f>
        <v>-70.901473000000152</v>
      </c>
      <c r="I21" s="2">
        <f>SUM(I18:I20)</f>
        <v>47.027060700000476</v>
      </c>
      <c r="J21" s="3">
        <f>SUM(J18:J20)</f>
        <v>196.45081649999997</v>
      </c>
      <c r="K21" s="3">
        <f>SUM(K18:K20)</f>
        <v>73.814999999999969</v>
      </c>
      <c r="L21" s="3">
        <f>SUM(L18:L20)</f>
        <v>133.72800000000038</v>
      </c>
    </row>
    <row r="22" spans="1:12" ht="15" customHeight="1" x14ac:dyDescent="0.35">
      <c r="A22" s="60" t="s">
        <v>15</v>
      </c>
      <c r="B22" s="17"/>
      <c r="C22" s="17"/>
      <c r="D22" s="17"/>
      <c r="E22" s="36">
        <v>-12.670495499999999</v>
      </c>
      <c r="F22" s="5">
        <v>5.0249978999999989</v>
      </c>
      <c r="G22" s="36">
        <v>-25.475838299999999</v>
      </c>
      <c r="H22" s="5">
        <v>22.3001662</v>
      </c>
      <c r="I22" s="5">
        <v>13.48089860000001</v>
      </c>
      <c r="J22" s="5">
        <v>-52.505517400000002</v>
      </c>
      <c r="K22" s="5">
        <v>-26.028000000000006</v>
      </c>
      <c r="L22" s="5">
        <v>-32.262</v>
      </c>
    </row>
    <row r="23" spans="1:12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-83.028999999999996</v>
      </c>
      <c r="L23" s="7">
        <v>-260.68299999999999</v>
      </c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47.100956400000186</v>
      </c>
      <c r="F24" s="123">
        <f>SUM(F21:F23)</f>
        <v>4.9935465999997071</v>
      </c>
      <c r="G24" s="35">
        <f>SUM(G21:G23)</f>
        <v>86.480932099999791</v>
      </c>
      <c r="H24" s="2">
        <f>SUM(H21:H23)</f>
        <v>-48.601306800000152</v>
      </c>
      <c r="I24" s="2">
        <f>SUM(I21:I23)</f>
        <v>60.507959300000486</v>
      </c>
      <c r="J24" s="3">
        <f>SUM(J21:J23)</f>
        <v>143.94529909999997</v>
      </c>
      <c r="K24" s="3">
        <f>SUM(K21:K23)</f>
        <v>-35.242000000000033</v>
      </c>
      <c r="L24" s="3">
        <f>SUM(L21:L23)</f>
        <v>-159.21699999999962</v>
      </c>
    </row>
    <row r="25" spans="1:12" ht="15" customHeight="1" x14ac:dyDescent="0.35">
      <c r="A25" s="60" t="s">
        <v>103</v>
      </c>
      <c r="B25" s="17"/>
      <c r="C25" s="17"/>
      <c r="D25" s="17"/>
      <c r="E25" s="36">
        <v>47.129861000000091</v>
      </c>
      <c r="F25" s="5">
        <v>5.0007209999998725</v>
      </c>
      <c r="G25" s="36">
        <v>86.469996700000053</v>
      </c>
      <c r="H25" s="5">
        <v>-48.633110099999961</v>
      </c>
      <c r="I25" s="5">
        <v>60.453978000000085</v>
      </c>
      <c r="J25" s="5">
        <v>143.87774729999956</v>
      </c>
      <c r="K25" s="5">
        <v>-35.033999999999914</v>
      </c>
      <c r="L25" s="5">
        <v>-160.98100000000039</v>
      </c>
    </row>
    <row r="26" spans="1:12" ht="15" customHeight="1" x14ac:dyDescent="0.35">
      <c r="A26" s="60" t="s">
        <v>98</v>
      </c>
      <c r="B26" s="17"/>
      <c r="C26" s="17"/>
      <c r="D26" s="17"/>
      <c r="E26" s="36">
        <v>-2.8904600000000003E-2</v>
      </c>
      <c r="F26" s="5">
        <v>-7.1743999999999974E-3</v>
      </c>
      <c r="G26" s="36">
        <v>1.09354E-2</v>
      </c>
      <c r="H26" s="5">
        <v>3.18033E-2</v>
      </c>
      <c r="I26" s="5">
        <v>5.3981299999999996E-2</v>
      </c>
      <c r="J26" s="5">
        <v>6.7551799999999995E-2</v>
      </c>
      <c r="K26" s="5">
        <v>-0.20799999999999999</v>
      </c>
      <c r="L26" s="5">
        <v>1.764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-5.7319999999999993</v>
      </c>
      <c r="F28" s="5">
        <v>-20.805999999999994</v>
      </c>
      <c r="G28" s="36">
        <v>-7.4079999999999995</v>
      </c>
      <c r="H28" s="5">
        <v>-64.309999999999988</v>
      </c>
      <c r="I28" s="5">
        <v>-129.89300000000003</v>
      </c>
      <c r="J28" s="5">
        <v>-52.9</v>
      </c>
      <c r="K28" s="5">
        <v>-48</v>
      </c>
      <c r="L28" s="5">
        <v>-102.45099999999999</v>
      </c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94.700337200000178</v>
      </c>
      <c r="F29" s="101">
        <f>F15-F28</f>
        <v>89.511117699999701</v>
      </c>
      <c r="G29" s="100">
        <f>G15-G28</f>
        <v>176.37321939999978</v>
      </c>
      <c r="H29" s="101">
        <f>H15-H28</f>
        <v>117.36007439999983</v>
      </c>
      <c r="I29" s="101">
        <f>I15-I28</f>
        <v>358.01212660000044</v>
      </c>
      <c r="J29" s="101">
        <f>J15-J28</f>
        <v>328.29253029999995</v>
      </c>
      <c r="K29" s="101">
        <f>K15-K28</f>
        <v>345.58699999999999</v>
      </c>
      <c r="L29" s="101">
        <f>L15-L28</f>
        <v>446.55100000000039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6">
        <v>4194.7020000000002</v>
      </c>
      <c r="H35" s="5">
        <v>3968.1129769999998</v>
      </c>
      <c r="I35" s="5">
        <v>4119.1333697999999</v>
      </c>
      <c r="J35" s="5">
        <v>3891.357</v>
      </c>
      <c r="K35" s="5">
        <v>3922.895</v>
      </c>
      <c r="L35" s="5">
        <v>3836.587</v>
      </c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6">
        <v>495.935</v>
      </c>
      <c r="H36" s="5">
        <v>474.03706270000004</v>
      </c>
      <c r="I36" s="5">
        <v>500.0247311</v>
      </c>
      <c r="J36" s="5">
        <v>450.22199999999998</v>
      </c>
      <c r="K36" s="5">
        <v>427.68700000000007</v>
      </c>
      <c r="L36" s="5">
        <v>469.34700000000004</v>
      </c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6">
        <v>119.28</v>
      </c>
      <c r="H37" s="5">
        <v>121.80330989999999</v>
      </c>
      <c r="I37" s="5">
        <v>118.2764189</v>
      </c>
      <c r="J37" s="5">
        <v>125.029</v>
      </c>
      <c r="K37" s="5">
        <v>148.352</v>
      </c>
      <c r="L37" s="5">
        <v>152.387</v>
      </c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6">
        <v>1.2872275</v>
      </c>
      <c r="H38" s="5">
        <v>2.2016849000000001</v>
      </c>
      <c r="I38" s="5">
        <v>1.6867851</v>
      </c>
      <c r="J38" s="5">
        <v>2.5412355</v>
      </c>
      <c r="K38" s="5">
        <v>15.743</v>
      </c>
      <c r="L38" s="5">
        <v>6.6760000000000002</v>
      </c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37">
        <v>217.58687</v>
      </c>
      <c r="H39" s="7">
        <v>170.86132029999999</v>
      </c>
      <c r="I39" s="7">
        <v>212.2745937</v>
      </c>
      <c r="J39" s="7">
        <v>120.71716069999999</v>
      </c>
      <c r="K39" s="7">
        <v>132.44800000000001</v>
      </c>
      <c r="L39" s="7">
        <v>92.341999999999999</v>
      </c>
    </row>
    <row r="40" spans="1:12" ht="15" customHeight="1" x14ac:dyDescent="0.35">
      <c r="A40" s="57" t="s">
        <v>21</v>
      </c>
      <c r="B40" s="63"/>
      <c r="C40" s="63"/>
      <c r="D40" s="63"/>
      <c r="E40" s="41"/>
      <c r="F40" s="123"/>
      <c r="G40" s="41">
        <f>SUM(G35:G39)</f>
        <v>5028.7910975000004</v>
      </c>
      <c r="H40" s="123">
        <f>SUM(H35:H39)</f>
        <v>4737.0163548</v>
      </c>
      <c r="I40" s="121">
        <f>SUM(I35:I39)</f>
        <v>4951.3958985999998</v>
      </c>
      <c r="J40" s="3">
        <f>SUM(J35:J39)</f>
        <v>4589.8663962000001</v>
      </c>
      <c r="K40" s="3">
        <f>SUM(K35:K39)</f>
        <v>4647.1250000000009</v>
      </c>
      <c r="L40" s="3">
        <f>SUM(L35:L39)</f>
        <v>4557.3389999999999</v>
      </c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6">
        <v>0</v>
      </c>
      <c r="H41" s="5">
        <v>0.10219490000000001</v>
      </c>
      <c r="I41" s="5">
        <v>2.6600700000000001E-2</v>
      </c>
      <c r="J41" s="5">
        <v>0.10403370000000001</v>
      </c>
      <c r="K41" s="5">
        <v>6.6000000000000003E-2</v>
      </c>
      <c r="L41" s="5">
        <v>0.123</v>
      </c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6">
        <v>0.25495950000000001</v>
      </c>
      <c r="H42" s="5">
        <v>0</v>
      </c>
      <c r="I42" s="5">
        <v>0</v>
      </c>
      <c r="J42" s="5">
        <v>-5.8420000000000011E-4</v>
      </c>
      <c r="K42" s="5">
        <v>0.35299999999999998</v>
      </c>
      <c r="L42" s="5">
        <v>3.5179999999999998</v>
      </c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6">
        <v>680.80492629999992</v>
      </c>
      <c r="H43" s="5">
        <v>672.95928790000005</v>
      </c>
      <c r="I43" s="5">
        <v>734.82437599999992</v>
      </c>
      <c r="J43" s="5">
        <v>748.62020999999993</v>
      </c>
      <c r="K43" s="5">
        <v>716.68900000000008</v>
      </c>
      <c r="L43" s="5">
        <v>765.63900000000012</v>
      </c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6">
        <v>218.72311290000002</v>
      </c>
      <c r="H44" s="5">
        <v>186.6524837</v>
      </c>
      <c r="I44" s="5">
        <v>164.122038</v>
      </c>
      <c r="J44" s="5">
        <v>245.0871746</v>
      </c>
      <c r="K44" s="5">
        <v>248.054</v>
      </c>
      <c r="L44" s="5">
        <v>228.52600000000001</v>
      </c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99.358999999999995</v>
      </c>
      <c r="L45" s="7">
        <v>0</v>
      </c>
    </row>
    <row r="46" spans="1:12" ht="15" customHeight="1" x14ac:dyDescent="0.35">
      <c r="A46" s="69" t="s">
        <v>27</v>
      </c>
      <c r="B46" s="32"/>
      <c r="C46" s="32"/>
      <c r="D46" s="32"/>
      <c r="E46" s="42"/>
      <c r="F46" s="128"/>
      <c r="G46" s="42">
        <f>SUM(G41:G45)</f>
        <v>899.78299870000001</v>
      </c>
      <c r="H46" s="8">
        <f>SUM(H41:H45)</f>
        <v>859.71396649999997</v>
      </c>
      <c r="I46" s="122">
        <f>SUM(I41:I45)</f>
        <v>898.97301469999991</v>
      </c>
      <c r="J46" s="9">
        <f>SUM(J41:J45)</f>
        <v>993.81083409999997</v>
      </c>
      <c r="K46" s="9">
        <f>SUM(K41:K45)</f>
        <v>1064.521</v>
      </c>
      <c r="L46" s="9">
        <f>SUM(L41:L45)</f>
        <v>997.80600000000004</v>
      </c>
    </row>
    <row r="47" spans="1:12" ht="15" customHeight="1" x14ac:dyDescent="0.35">
      <c r="A47" s="57" t="s">
        <v>89</v>
      </c>
      <c r="B47" s="33"/>
      <c r="C47" s="33"/>
      <c r="D47" s="33"/>
      <c r="E47" s="41"/>
      <c r="F47" s="123"/>
      <c r="G47" s="41">
        <f>G40+G46</f>
        <v>5928.5740962</v>
      </c>
      <c r="H47" s="123">
        <f>H40+H46</f>
        <v>5596.7303212999996</v>
      </c>
      <c r="I47" s="121">
        <f>I40+I46</f>
        <v>5850.3689132999998</v>
      </c>
      <c r="J47" s="3">
        <f>J40+J46</f>
        <v>5583.6772302999998</v>
      </c>
      <c r="K47" s="3">
        <f>K40+K46</f>
        <v>5711.6460000000006</v>
      </c>
      <c r="L47" s="3">
        <f>L40+L46</f>
        <v>5555.1450000000004</v>
      </c>
    </row>
    <row r="48" spans="1:12" ht="15" customHeight="1" x14ac:dyDescent="0.35">
      <c r="A48" s="60" t="s">
        <v>104</v>
      </c>
      <c r="B48" s="17"/>
      <c r="C48" s="17"/>
      <c r="D48" s="17"/>
      <c r="E48" s="36"/>
      <c r="F48" s="5"/>
      <c r="G48" s="36">
        <v>2646.4382779000011</v>
      </c>
      <c r="H48" s="5">
        <v>2272.0081931000004</v>
      </c>
      <c r="I48" s="5">
        <v>2473.1620812000006</v>
      </c>
      <c r="J48" s="5">
        <v>1971.0260166000012</v>
      </c>
      <c r="K48" s="5">
        <v>1881.3429999999996</v>
      </c>
      <c r="L48" s="5">
        <v>1969.2429999999999</v>
      </c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6">
        <v>0.21546850000000001</v>
      </c>
      <c r="H49" s="5">
        <v>-0.15564490000000006</v>
      </c>
      <c r="I49" s="5">
        <v>-0.12846690000000005</v>
      </c>
      <c r="J49" s="5">
        <v>0.14155180000000001</v>
      </c>
      <c r="K49" s="5">
        <v>0.33100000000000007</v>
      </c>
      <c r="L49" s="5">
        <v>19.983999999999998</v>
      </c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6">
        <v>427.91316920000003</v>
      </c>
      <c r="H50" s="5">
        <v>372.39513220000003</v>
      </c>
      <c r="I50" s="5">
        <v>418.31648680000001</v>
      </c>
      <c r="J50" s="5">
        <v>358.30681570000002</v>
      </c>
      <c r="K50" s="5">
        <v>345.459</v>
      </c>
      <c r="L50" s="5">
        <v>237.39699999999999</v>
      </c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6">
        <v>160.50898189999998</v>
      </c>
      <c r="H51" s="5">
        <v>173.787564</v>
      </c>
      <c r="I51" s="5">
        <v>160.901341</v>
      </c>
      <c r="J51" s="5">
        <v>143.9314531</v>
      </c>
      <c r="K51" s="5">
        <v>251.61500000000001</v>
      </c>
      <c r="L51" s="5">
        <v>195.67099999999999</v>
      </c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6">
        <v>1458.9102244999999</v>
      </c>
      <c r="H52" s="5">
        <v>1492.1485843</v>
      </c>
      <c r="I52" s="5">
        <v>1492.8662064</v>
      </c>
      <c r="J52" s="5">
        <v>1785.494604</v>
      </c>
      <c r="K52" s="5">
        <v>1901.4930000000002</v>
      </c>
      <c r="L52" s="5">
        <v>1862.9859999999999</v>
      </c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6">
        <v>1234.5884684</v>
      </c>
      <c r="H53" s="5">
        <v>1286.214203</v>
      </c>
      <c r="I53" s="5">
        <v>1304.9188933</v>
      </c>
      <c r="J53" s="5">
        <v>1324.7747760000002</v>
      </c>
      <c r="K53" s="5">
        <v>1232.078</v>
      </c>
      <c r="L53" s="5">
        <v>1269.864</v>
      </c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99.326999999999998</v>
      </c>
      <c r="L54" s="7">
        <v>0</v>
      </c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41">
        <f>SUM(G48:G54)</f>
        <v>5928.5745904000014</v>
      </c>
      <c r="H55" s="1">
        <f>SUM(H48:H54)</f>
        <v>5596.3980317000005</v>
      </c>
      <c r="I55" s="121">
        <f>SUM(I48:I54)</f>
        <v>5850.0365418000001</v>
      </c>
      <c r="J55" s="3">
        <f>SUM(J48:J54)</f>
        <v>5583.6752172000015</v>
      </c>
      <c r="K55" s="3">
        <f>SUM(K48:K54)</f>
        <v>5711.6459999999997</v>
      </c>
      <c r="L55" s="3">
        <f>SUM(L48:L54)</f>
        <v>5555.1449999999986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54</v>
      </c>
      <c r="F59" s="30"/>
      <c r="G59" s="30" t="s">
        <v>54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6">
        <v>91.303018700000081</v>
      </c>
      <c r="F61" s="5">
        <v>83.135999999999996</v>
      </c>
      <c r="G61" s="36">
        <v>188.7154637000001</v>
      </c>
      <c r="H61" s="5">
        <v>104.565</v>
      </c>
      <c r="I61" s="5">
        <v>310.62900000000002</v>
      </c>
      <c r="J61" s="5">
        <v>274.35399999999998</v>
      </c>
      <c r="K61" s="5">
        <v>250.42099999999999</v>
      </c>
      <c r="L61" s="5">
        <v>311.95299999999997</v>
      </c>
    </row>
    <row r="62" spans="1:12" ht="15" customHeight="1" x14ac:dyDescent="0.35">
      <c r="A62" s="71" t="s">
        <v>33</v>
      </c>
      <c r="B62" s="71"/>
      <c r="C62" s="72"/>
      <c r="D62" s="72"/>
      <c r="E62" s="37">
        <v>20.557999999999996</v>
      </c>
      <c r="F62" s="7">
        <v>-36.091999999999999</v>
      </c>
      <c r="G62" s="37">
        <v>78.373999999999995</v>
      </c>
      <c r="H62" s="7">
        <v>-3.9660000000000002</v>
      </c>
      <c r="I62" s="7">
        <v>-114.065</v>
      </c>
      <c r="J62" s="7">
        <v>9.5939999999999994</v>
      </c>
      <c r="K62" s="7">
        <v>-11.17</v>
      </c>
      <c r="L62" s="7">
        <v>52.465000000000003</v>
      </c>
    </row>
    <row r="63" spans="1:12" ht="15" customHeight="1" x14ac:dyDescent="0.35">
      <c r="A63" s="110" t="s">
        <v>34</v>
      </c>
      <c r="B63" s="73"/>
      <c r="C63" s="74"/>
      <c r="D63" s="74"/>
      <c r="E63" s="43">
        <f>SUM(E61:E62)</f>
        <v>111.86101870000007</v>
      </c>
      <c r="F63" s="123">
        <f>SUM(F61:F62)</f>
        <v>47.043999999999997</v>
      </c>
      <c r="G63" s="35">
        <f>SUM(G61:G62)</f>
        <v>267.08946370000012</v>
      </c>
      <c r="H63" s="123">
        <f>SUM(H61:H62)</f>
        <v>100.599</v>
      </c>
      <c r="I63" s="2">
        <f>SUM(I61:I62)</f>
        <v>196.56400000000002</v>
      </c>
      <c r="J63" s="3">
        <f>SUM(J61:J62)</f>
        <v>283.94799999999998</v>
      </c>
      <c r="K63" s="3">
        <f>SUM(K61:K62)</f>
        <v>239.251</v>
      </c>
      <c r="L63" s="3">
        <f>SUM(L61:L62)</f>
        <v>364.41800000000001</v>
      </c>
    </row>
    <row r="64" spans="1:12" ht="15" customHeight="1" x14ac:dyDescent="0.35">
      <c r="A64" s="70" t="s">
        <v>95</v>
      </c>
      <c r="B64" s="70"/>
      <c r="C64" s="17"/>
      <c r="D64" s="17"/>
      <c r="E64" s="36">
        <v>-30.517999999999997</v>
      </c>
      <c r="F64" s="5">
        <v>-44.484999999999999</v>
      </c>
      <c r="G64" s="36">
        <v>-70.527999999999992</v>
      </c>
      <c r="H64" s="5">
        <v>-79.787000000000006</v>
      </c>
      <c r="I64" s="5">
        <v>-166.125</v>
      </c>
      <c r="J64" s="5">
        <v>-175.09200000000001</v>
      </c>
      <c r="K64" s="5">
        <v>-157.83500000000001</v>
      </c>
      <c r="L64" s="5">
        <v>-121.6</v>
      </c>
    </row>
    <row r="65" spans="1:12" ht="15" customHeight="1" x14ac:dyDescent="0.35">
      <c r="A65" s="71" t="s">
        <v>96</v>
      </c>
      <c r="B65" s="71"/>
      <c r="C65" s="21"/>
      <c r="D65" s="21"/>
      <c r="E65" s="37">
        <v>1.5409999999999999</v>
      </c>
      <c r="F65" s="7">
        <v>0.247</v>
      </c>
      <c r="G65" s="37">
        <v>2.3220000000000001</v>
      </c>
      <c r="H65" s="7">
        <v>0.82899999999999996</v>
      </c>
      <c r="I65" s="7">
        <v>1.7270000000000001</v>
      </c>
      <c r="J65" s="7">
        <v>0.88200000000000001</v>
      </c>
      <c r="K65" s="7">
        <v>1.9650000000000001</v>
      </c>
      <c r="L65" s="7">
        <v>33.140999999999998</v>
      </c>
    </row>
    <row r="66" spans="1:12" ht="15" customHeight="1" x14ac:dyDescent="0.35">
      <c r="A66" s="75" t="s">
        <v>100</v>
      </c>
      <c r="B66" s="75"/>
      <c r="C66" s="76"/>
      <c r="D66" s="76"/>
      <c r="E66" s="43">
        <f>SUM(E63:E65)</f>
        <v>82.88401870000007</v>
      </c>
      <c r="F66" s="123">
        <f>SUM(F63:F65)</f>
        <v>2.8059999999999974</v>
      </c>
      <c r="G66" s="35">
        <f>SUM(G63:G65)</f>
        <v>198.88346370000014</v>
      </c>
      <c r="H66" s="123">
        <f>SUM(H63:H65)</f>
        <v>21.640999999999998</v>
      </c>
      <c r="I66" s="2">
        <f>SUM(I63:I65)</f>
        <v>32.166000000000018</v>
      </c>
      <c r="J66" s="3">
        <f>SUM(J63:J65)</f>
        <v>109.73799999999997</v>
      </c>
      <c r="K66" s="3">
        <f>SUM(K63:K65)</f>
        <v>83.381</v>
      </c>
      <c r="L66" s="3">
        <f>SUM(L63:L65)</f>
        <v>275.959</v>
      </c>
    </row>
    <row r="67" spans="1:12" ht="15" customHeight="1" x14ac:dyDescent="0.35">
      <c r="A67" s="71" t="s">
        <v>35</v>
      </c>
      <c r="B67" s="71"/>
      <c r="C67" s="77"/>
      <c r="D67" s="77"/>
      <c r="E67" s="37">
        <v>-106.60900000000001</v>
      </c>
      <c r="F67" s="7">
        <v>0.85499999999999998</v>
      </c>
      <c r="G67" s="37">
        <v>-115.26500000000003</v>
      </c>
      <c r="H67" s="7">
        <v>-15.343999999999999</v>
      </c>
      <c r="I67" s="7">
        <v>-140.405</v>
      </c>
      <c r="J67" s="7">
        <v>-94.736000000000004</v>
      </c>
      <c r="K67" s="7">
        <v>35.234999999999999</v>
      </c>
      <c r="L67" s="7">
        <v>23.84</v>
      </c>
    </row>
    <row r="68" spans="1:12" ht="15" customHeight="1" x14ac:dyDescent="0.35">
      <c r="A68" s="110" t="s">
        <v>36</v>
      </c>
      <c r="B68" s="73"/>
      <c r="C68" s="33"/>
      <c r="D68" s="33"/>
      <c r="E68" s="43">
        <f>SUM(E66:E67)</f>
        <v>-23.724981299999939</v>
      </c>
      <c r="F68" s="123">
        <f>SUM(F66:F67)</f>
        <v>3.6609999999999974</v>
      </c>
      <c r="G68" s="35">
        <f>SUM(G66:G67)</f>
        <v>83.618463700000106</v>
      </c>
      <c r="H68" s="123">
        <f>SUM(H66:H67)</f>
        <v>6.2969999999999988</v>
      </c>
      <c r="I68" s="2">
        <f>SUM(I66:I67)</f>
        <v>-108.23899999999998</v>
      </c>
      <c r="J68" s="3">
        <f>SUM(J66:J67)</f>
        <v>15.001999999999967</v>
      </c>
      <c r="K68" s="3">
        <f>SUM(K66:K67)</f>
        <v>118.616</v>
      </c>
      <c r="L68" s="3">
        <f>SUM(L66:L67)</f>
        <v>299.79899999999998</v>
      </c>
    </row>
    <row r="69" spans="1:12" ht="15" customHeight="1" x14ac:dyDescent="0.35">
      <c r="A69" s="70" t="s">
        <v>37</v>
      </c>
      <c r="B69" s="70"/>
      <c r="C69" s="17"/>
      <c r="D69" s="17"/>
      <c r="E69" s="36">
        <v>-78.596999999999994</v>
      </c>
      <c r="F69" s="5">
        <v>-251.97</v>
      </c>
      <c r="G69" s="36">
        <v>-110.37299999999999</v>
      </c>
      <c r="H69" s="5">
        <v>-321.22899999999998</v>
      </c>
      <c r="I69" s="5">
        <v>-341.69400000000002</v>
      </c>
      <c r="J69" s="5">
        <v>-74.950999999999993</v>
      </c>
      <c r="K69" s="5">
        <v>11.619</v>
      </c>
      <c r="L69" s="5">
        <v>-264.42500000000001</v>
      </c>
    </row>
    <row r="70" spans="1:12" ht="15" customHeight="1" x14ac:dyDescent="0.35">
      <c r="A70" s="70" t="s">
        <v>38</v>
      </c>
      <c r="B70" s="70"/>
      <c r="C70" s="17"/>
      <c r="D70" s="17"/>
      <c r="E70" s="36">
        <v>0</v>
      </c>
      <c r="F70" s="5"/>
      <c r="G70" s="36">
        <v>0</v>
      </c>
      <c r="H70" s="5"/>
      <c r="I70" s="5"/>
      <c r="J70" s="5"/>
      <c r="K70" s="5"/>
      <c r="L70" s="5"/>
    </row>
    <row r="71" spans="1:12" ht="15" customHeight="1" x14ac:dyDescent="0.35">
      <c r="A71" s="70" t="s">
        <v>39</v>
      </c>
      <c r="B71" s="70"/>
      <c r="C71" s="17"/>
      <c r="D71" s="17"/>
      <c r="E71" s="36">
        <v>0</v>
      </c>
      <c r="F71" s="5"/>
      <c r="G71" s="36">
        <v>0</v>
      </c>
      <c r="H71" s="5"/>
      <c r="I71" s="5"/>
      <c r="J71" s="5">
        <v>-8.8999999999999996E-2</v>
      </c>
      <c r="K71" s="5">
        <v>0.47399999999999998</v>
      </c>
      <c r="L71" s="5">
        <v>-0.20100000000000001</v>
      </c>
    </row>
    <row r="72" spans="1:12" ht="15" customHeight="1" x14ac:dyDescent="0.35">
      <c r="A72" s="71" t="s">
        <v>40</v>
      </c>
      <c r="B72" s="71"/>
      <c r="C72" s="21"/>
      <c r="D72" s="21"/>
      <c r="E72" s="37">
        <v>77.331999999999994</v>
      </c>
      <c r="F72" s="7">
        <v>250</v>
      </c>
      <c r="G72" s="37">
        <v>76.734999999999999</v>
      </c>
      <c r="H72" s="7">
        <v>250</v>
      </c>
      <c r="I72" s="7">
        <v>354.33199999999999</v>
      </c>
      <c r="J72" s="7">
        <v>62.924999999999997</v>
      </c>
      <c r="K72" s="7">
        <v>-65.653000000000006</v>
      </c>
      <c r="L72" s="7">
        <v>-1.179</v>
      </c>
    </row>
    <row r="73" spans="1:12" ht="15" customHeight="1" x14ac:dyDescent="0.35">
      <c r="A73" s="144" t="s">
        <v>41</v>
      </c>
      <c r="B73" s="146"/>
      <c r="C73" s="79"/>
      <c r="D73" s="79"/>
      <c r="E73" s="44">
        <f>SUM(E69:E72)</f>
        <v>-1.2650000000000006</v>
      </c>
      <c r="F73" s="128">
        <f>SUM(F69:F72)</f>
        <v>-1.9699999999999989</v>
      </c>
      <c r="G73" s="44">
        <f>SUM(G69:G72)</f>
        <v>-33.637999999999991</v>
      </c>
      <c r="H73" s="128">
        <f>SUM(H69:H72)</f>
        <v>-71.228999999999985</v>
      </c>
      <c r="I73" s="91">
        <f>SUM(I69:I72)</f>
        <v>12.637999999999977</v>
      </c>
      <c r="J73" s="104">
        <f>SUM(J69:J72)</f>
        <v>-12.114999999999995</v>
      </c>
      <c r="K73" s="104">
        <f>SUM(K69:K72)</f>
        <v>-53.56</v>
      </c>
      <c r="L73" s="104">
        <f>SUM(L69:L72)</f>
        <v>-265.80500000000001</v>
      </c>
    </row>
    <row r="74" spans="1:12" ht="15" customHeight="1" x14ac:dyDescent="0.35">
      <c r="A74" s="73" t="s">
        <v>42</v>
      </c>
      <c r="B74" s="73"/>
      <c r="C74" s="33"/>
      <c r="D74" s="33"/>
      <c r="E74" s="43">
        <f>SUM(E73+E68)</f>
        <v>-24.98998129999994</v>
      </c>
      <c r="F74" s="123">
        <f>SUM(F73+F68)</f>
        <v>1.6909999999999985</v>
      </c>
      <c r="G74" s="35">
        <f>SUM(G73+G68)</f>
        <v>49.980463700000115</v>
      </c>
      <c r="H74" s="123">
        <f>SUM(H73+H68)</f>
        <v>-64.931999999999988</v>
      </c>
      <c r="I74" s="2">
        <f>SUM(I73+I68)</f>
        <v>-95.600999999999999</v>
      </c>
      <c r="J74" s="3">
        <f>SUM(J73+J68)</f>
        <v>2.886999999999972</v>
      </c>
      <c r="K74" s="3">
        <f>SUM(K73+K68)</f>
        <v>65.055999999999997</v>
      </c>
      <c r="L74" s="3">
        <f>SUM(L73+L68)</f>
        <v>33.993999999999971</v>
      </c>
    </row>
    <row r="75" spans="1:12" ht="15" customHeight="1" x14ac:dyDescent="0.35">
      <c r="A75" s="71" t="s">
        <v>82</v>
      </c>
      <c r="B75" s="71"/>
      <c r="C75" s="21"/>
      <c r="D75" s="21"/>
      <c r="E75" s="37">
        <v>0</v>
      </c>
      <c r="F75" s="7"/>
      <c r="G75" s="37">
        <v>0</v>
      </c>
      <c r="H75" s="7"/>
      <c r="I75" s="7"/>
      <c r="J75" s="7"/>
      <c r="K75" s="7">
        <v>-41.84</v>
      </c>
      <c r="L75" s="7">
        <v>5</v>
      </c>
    </row>
    <row r="76" spans="1:12" ht="15" customHeight="1" x14ac:dyDescent="0.35">
      <c r="A76" s="110" t="s">
        <v>83</v>
      </c>
      <c r="B76" s="76"/>
      <c r="C76" s="33"/>
      <c r="D76" s="33"/>
      <c r="E76" s="43">
        <f>SUM(E74:E75)</f>
        <v>-24.98998129999994</v>
      </c>
      <c r="F76" s="123">
        <f>SUM(F74:F75)</f>
        <v>1.6909999999999985</v>
      </c>
      <c r="G76" s="35">
        <f>SUM(G74:G75)</f>
        <v>49.980463700000115</v>
      </c>
      <c r="H76" s="123">
        <f>SUM(H74:H75)</f>
        <v>-64.931999999999988</v>
      </c>
      <c r="I76" s="2">
        <f>SUM(I74:I75)</f>
        <v>-95.600999999999999</v>
      </c>
      <c r="J76" s="3">
        <f>SUM(J74:J75)</f>
        <v>2.886999999999972</v>
      </c>
      <c r="K76" s="3">
        <f>SUM(K74:K75)</f>
        <v>23.215999999999994</v>
      </c>
      <c r="L76" s="3">
        <f>SUM(L74:L75)</f>
        <v>38.993999999999971</v>
      </c>
    </row>
    <row r="77" spans="1:12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2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2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2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10.083149491767136</v>
      </c>
      <c r="F82" s="13">
        <v>8.1352655774916105</v>
      </c>
      <c r="G82" s="39">
        <v>9.545353042083736</v>
      </c>
      <c r="H82" s="13">
        <v>3.1197179303926381</v>
      </c>
      <c r="I82" s="13">
        <v>6.5976487490023787</v>
      </c>
      <c r="J82" s="13">
        <v>7.7910992424548891</v>
      </c>
      <c r="K82" s="13">
        <v>8.498561806891427</v>
      </c>
      <c r="L82" s="13">
        <v>9.7215170991060749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10.732780750547247</v>
      </c>
      <c r="F83" s="13">
        <v>10.598871510667831</v>
      </c>
      <c r="G83" s="39">
        <v>9.9638532256532049</v>
      </c>
      <c r="H83" s="13">
        <v>6.9015987735899147</v>
      </c>
      <c r="I83" s="13">
        <v>10.354406903073645</v>
      </c>
      <c r="J83" s="13">
        <v>9.2876872199025264</v>
      </c>
      <c r="K83" s="13">
        <v>9.869357462383066</v>
      </c>
      <c r="L83" s="13">
        <v>12.615963912010816</v>
      </c>
    </row>
    <row r="84" spans="1:12" ht="15" customHeight="1" x14ac:dyDescent="0.35">
      <c r="A84" s="60" t="s">
        <v>44</v>
      </c>
      <c r="B84" s="70"/>
      <c r="C84" s="61"/>
      <c r="D84" s="61"/>
      <c r="E84" s="39">
        <v>6.7741457670816017</v>
      </c>
      <c r="F84" s="13">
        <v>-3.7240992639960466E-3</v>
      </c>
      <c r="G84" s="39">
        <v>6.3247744282188574</v>
      </c>
      <c r="H84" s="13">
        <v>-4.169505869898452</v>
      </c>
      <c r="I84" s="13">
        <v>1.3601140457663667</v>
      </c>
      <c r="J84" s="13">
        <v>5.5577680554569273</v>
      </c>
      <c r="K84" s="13">
        <v>2.1080266939607117</v>
      </c>
      <c r="L84" s="13">
        <v>3.7780849713143141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>
        <v>2.7800056020356898</v>
      </c>
      <c r="J85" s="13">
        <v>7.4695724464621822</v>
      </c>
      <c r="K85" s="13">
        <v>-1.8196710838298717</v>
      </c>
      <c r="L85" s="13" t="s">
        <v>53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>
        <v>4.8604395189204883</v>
      </c>
      <c r="J86" s="13">
        <v>7.3031111434886098</v>
      </c>
      <c r="K86" s="13">
        <v>5.9987812469731727</v>
      </c>
      <c r="L86" s="13" t="s">
        <v>53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44.642328540247483</v>
      </c>
      <c r="H87" s="5">
        <v>40.594906497561738</v>
      </c>
      <c r="I87" s="5">
        <v>42.273814815164748</v>
      </c>
      <c r="J87" s="5">
        <v>35.302332097110522</v>
      </c>
      <c r="K87" s="5">
        <v>32.944513718112056</v>
      </c>
      <c r="L87" s="5">
        <v>35.808732265314411</v>
      </c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36">
        <v>1666.5580937999998</v>
      </c>
      <c r="H88" s="5">
        <v>1675.6895479</v>
      </c>
      <c r="I88" s="5">
        <v>1745.3738701000002</v>
      </c>
      <c r="J88" s="5">
        <v>1896.1735937999997</v>
      </c>
      <c r="K88" s="5">
        <v>1982.8019999999999</v>
      </c>
      <c r="L88" s="5">
        <v>1861.6629999999998</v>
      </c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0.71290904458751836</v>
      </c>
      <c r="H89" s="13">
        <v>0.82071511110053641</v>
      </c>
      <c r="I89" s="13">
        <v>0.77280902376289196</v>
      </c>
      <c r="J89" s="13">
        <v>1.0875794904844778</v>
      </c>
      <c r="K89" s="13">
        <v>1.1941239555842302</v>
      </c>
      <c r="L89" s="13">
        <v>1.0558789921914387</v>
      </c>
    </row>
    <row r="90" spans="1:12" ht="15" customHeight="1" x14ac:dyDescent="0.35">
      <c r="A90" s="60" t="s">
        <v>132</v>
      </c>
      <c r="B90" s="70"/>
      <c r="C90" s="17"/>
      <c r="D90" s="17"/>
      <c r="E90" s="36">
        <v>108.88201870000026</v>
      </c>
      <c r="F90" s="5" t="s">
        <v>53</v>
      </c>
      <c r="G90" s="36">
        <v>244.08246369999992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5" t="s">
        <v>53</v>
      </c>
      <c r="I91" s="5">
        <v>2209</v>
      </c>
      <c r="J91" s="5">
        <v>2393</v>
      </c>
      <c r="K91" s="5">
        <v>2478</v>
      </c>
      <c r="L91" s="5">
        <v>2894</v>
      </c>
    </row>
    <row r="92" spans="1:12" ht="15" customHeight="1" x14ac:dyDescent="0.35">
      <c r="A92" s="64" t="s">
        <v>92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135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134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6.5" x14ac:dyDescent="0.3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ht="16.5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8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showZeros="0" topLeftCell="A2" zoomScaleNormal="100" zoomScaleSheetLayoutView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59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113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0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/>
      <c r="F6" s="27"/>
      <c r="G6" s="27"/>
      <c r="H6" s="27"/>
      <c r="I6" s="27"/>
      <c r="J6" s="27"/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5">
        <v>397.35200000000003</v>
      </c>
      <c r="F8" s="2">
        <v>415.08600000000001</v>
      </c>
      <c r="G8" s="35">
        <v>798.06600000000003</v>
      </c>
      <c r="H8" s="2">
        <v>775.26300000000003</v>
      </c>
      <c r="I8" s="2">
        <v>1515.6110000000001</v>
      </c>
      <c r="J8" s="2">
        <v>1450.098</v>
      </c>
      <c r="K8" s="2">
        <v>1157.2550000000001</v>
      </c>
      <c r="L8" s="2">
        <v>864.19299999999998</v>
      </c>
    </row>
    <row r="9" spans="1:12" ht="15" customHeight="1" x14ac:dyDescent="0.35">
      <c r="A9" s="60" t="s">
        <v>3</v>
      </c>
      <c r="B9" s="17"/>
      <c r="C9" s="17"/>
      <c r="D9" s="17"/>
      <c r="E9" s="36">
        <v>-356.61400000000003</v>
      </c>
      <c r="F9" s="5">
        <v>-350.21100000000001</v>
      </c>
      <c r="G9" s="36">
        <v>-708.29499999999996</v>
      </c>
      <c r="H9" s="5">
        <v>-672.52700000000004</v>
      </c>
      <c r="I9" s="5">
        <v>-1329.7850000000001</v>
      </c>
      <c r="J9" s="5">
        <v>-1245.223</v>
      </c>
      <c r="K9" s="5">
        <v>-1097.3520000000001</v>
      </c>
      <c r="L9" s="5">
        <v>-818.41200000000003</v>
      </c>
    </row>
    <row r="10" spans="1:12" ht="15" customHeight="1" x14ac:dyDescent="0.35">
      <c r="A10" s="60" t="s">
        <v>4</v>
      </c>
      <c r="B10" s="17"/>
      <c r="C10" s="17"/>
      <c r="D10" s="17"/>
      <c r="E10" s="36">
        <v>-8.6219999999999981</v>
      </c>
      <c r="F10" s="5">
        <v>-12.792</v>
      </c>
      <c r="G10" s="36">
        <v>-14.290999999999999</v>
      </c>
      <c r="H10" s="5">
        <v>-12.892999999999999</v>
      </c>
      <c r="I10" s="5">
        <v>-11.566000000000001</v>
      </c>
      <c r="J10" s="5">
        <v>11.632999999999999</v>
      </c>
      <c r="K10" s="5">
        <v>3.0969999999999995</v>
      </c>
      <c r="L10" s="5">
        <v>1.7150000000000001</v>
      </c>
    </row>
    <row r="11" spans="1:12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7</v>
      </c>
      <c r="B13" s="63"/>
      <c r="C13" s="63"/>
      <c r="D13" s="63"/>
      <c r="E13" s="35">
        <f>SUM(E8:E12)</f>
        <v>32.116</v>
      </c>
      <c r="F13" s="123">
        <f>SUM(F8:F12)</f>
        <v>52.082999999999998</v>
      </c>
      <c r="G13" s="35">
        <f>SUM(G8:G12)</f>
        <v>75.480000000000075</v>
      </c>
      <c r="H13" s="2">
        <f>SUM(H8:H12)</f>
        <v>89.842999999999989</v>
      </c>
      <c r="I13" s="2">
        <f>SUM(I8:I12)</f>
        <v>174.26000000000002</v>
      </c>
      <c r="J13" s="3">
        <f>SUM(J8:J12)</f>
        <v>216.50800000000001</v>
      </c>
      <c r="K13" s="3">
        <f>SUM(K8:K12)</f>
        <v>63.000000000000021</v>
      </c>
      <c r="L13" s="3">
        <f>SUM(L8:L12)</f>
        <v>47.495999999999952</v>
      </c>
    </row>
    <row r="14" spans="1:12" ht="15" customHeight="1" x14ac:dyDescent="0.35">
      <c r="A14" s="62" t="s">
        <v>60</v>
      </c>
      <c r="B14" s="21"/>
      <c r="C14" s="21"/>
      <c r="D14" s="21"/>
      <c r="E14" s="37">
        <v>-18.277999999999999</v>
      </c>
      <c r="F14" s="124">
        <v>-15.599</v>
      </c>
      <c r="G14" s="37">
        <v>-35.271000000000001</v>
      </c>
      <c r="H14" s="7">
        <v>-32.691000000000003</v>
      </c>
      <c r="I14" s="7">
        <v>-65.010999999999996</v>
      </c>
      <c r="J14" s="7">
        <v>-62.405999999999999</v>
      </c>
      <c r="K14" s="7">
        <v>-66.67</v>
      </c>
      <c r="L14" s="7">
        <v>-97.313000000000002</v>
      </c>
    </row>
    <row r="15" spans="1:12" ht="15" customHeight="1" x14ac:dyDescent="0.25">
      <c r="A15" s="63" t="s">
        <v>8</v>
      </c>
      <c r="B15" s="63"/>
      <c r="C15" s="63"/>
      <c r="D15" s="63"/>
      <c r="E15" s="35">
        <f>SUM(E13:E14)</f>
        <v>13.838000000000001</v>
      </c>
      <c r="F15" s="123">
        <f>SUM(F13:F14)</f>
        <v>36.483999999999995</v>
      </c>
      <c r="G15" s="35">
        <f>SUM(G13:G14)</f>
        <v>40.209000000000074</v>
      </c>
      <c r="H15" s="2">
        <f>SUM(H13:H14)</f>
        <v>57.151999999999987</v>
      </c>
      <c r="I15" s="2">
        <f>SUM(I13:I14)</f>
        <v>109.24900000000002</v>
      </c>
      <c r="J15" s="3">
        <f>SUM(J13:J14)</f>
        <v>154.102</v>
      </c>
      <c r="K15" s="3">
        <f>SUM(K13:K14)</f>
        <v>-3.6699999999999804</v>
      </c>
      <c r="L15" s="3">
        <f>SUM(L13:L14)</f>
        <v>-49.81700000000005</v>
      </c>
    </row>
    <row r="16" spans="1:12" ht="15" customHeight="1" x14ac:dyDescent="0.35">
      <c r="A16" s="60" t="s">
        <v>9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1:14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4" ht="15" customHeight="1" x14ac:dyDescent="0.25">
      <c r="A18" s="63" t="s">
        <v>11</v>
      </c>
      <c r="B18" s="63"/>
      <c r="C18" s="63"/>
      <c r="D18" s="63"/>
      <c r="E18" s="35">
        <f>SUM(E15:E17)</f>
        <v>13.838000000000001</v>
      </c>
      <c r="F18" s="123">
        <f>SUM(F15:F17)</f>
        <v>36.483999999999995</v>
      </c>
      <c r="G18" s="35">
        <f>SUM(G15:G17)</f>
        <v>40.209000000000074</v>
      </c>
      <c r="H18" s="2">
        <f>SUM(H15:H17)</f>
        <v>57.151999999999987</v>
      </c>
      <c r="I18" s="2">
        <f>SUM(I15:I17)</f>
        <v>109.24900000000002</v>
      </c>
      <c r="J18" s="3">
        <f>SUM(J15:J17)</f>
        <v>154.102</v>
      </c>
      <c r="K18" s="3">
        <f>SUM(K15:K17)</f>
        <v>-3.6699999999999804</v>
      </c>
      <c r="L18" s="3">
        <f>SUM(L15:L17)</f>
        <v>-49.81700000000005</v>
      </c>
    </row>
    <row r="19" spans="1:14" ht="15" customHeight="1" x14ac:dyDescent="0.35">
      <c r="A19" s="60" t="s">
        <v>12</v>
      </c>
      <c r="B19" s="17"/>
      <c r="C19" s="17"/>
      <c r="D19" s="17"/>
      <c r="E19" s="36">
        <v>1.702</v>
      </c>
      <c r="F19" s="5">
        <v>3.2390000000000003</v>
      </c>
      <c r="G19" s="36">
        <v>2.0289999999999999</v>
      </c>
      <c r="H19" s="5">
        <v>3.2670000000000003</v>
      </c>
      <c r="I19" s="5">
        <v>11.292</v>
      </c>
      <c r="J19" s="5">
        <v>0.91200000000000003</v>
      </c>
      <c r="K19" s="5">
        <v>11.869</v>
      </c>
      <c r="L19" s="5">
        <v>1.728</v>
      </c>
    </row>
    <row r="20" spans="1:14" ht="15" customHeight="1" x14ac:dyDescent="0.35">
      <c r="A20" s="62" t="s">
        <v>13</v>
      </c>
      <c r="B20" s="21"/>
      <c r="C20" s="21"/>
      <c r="D20" s="21" t="s">
        <v>52</v>
      </c>
      <c r="E20" s="37">
        <v>-15.802</v>
      </c>
      <c r="F20" s="7">
        <v>-7.2160000000000011</v>
      </c>
      <c r="G20" s="37">
        <v>-26.116</v>
      </c>
      <c r="H20" s="7">
        <v>-17.457000000000001</v>
      </c>
      <c r="I20" s="7">
        <v>-36.651000000000003</v>
      </c>
      <c r="J20" s="7">
        <v>-49.076999999999998</v>
      </c>
      <c r="K20" s="7">
        <v>-49.725000000000001</v>
      </c>
      <c r="L20" s="7">
        <v>-45.934000000000005</v>
      </c>
      <c r="N20" s="140"/>
    </row>
    <row r="21" spans="1:14" ht="15" customHeight="1" x14ac:dyDescent="0.25">
      <c r="A21" s="63" t="s">
        <v>14</v>
      </c>
      <c r="B21" s="63"/>
      <c r="C21" s="63"/>
      <c r="D21" s="63"/>
      <c r="E21" s="35">
        <f>SUM(E18:E20)</f>
        <v>-0.26199999999999868</v>
      </c>
      <c r="F21" s="123">
        <f>SUM(F18:F20)</f>
        <v>32.506999999999991</v>
      </c>
      <c r="G21" s="35">
        <f>SUM(G18:G20)</f>
        <v>16.122000000000071</v>
      </c>
      <c r="H21" s="2">
        <f>SUM(H18:H20)</f>
        <v>42.961999999999989</v>
      </c>
      <c r="I21" s="2">
        <f>SUM(I18:I20)</f>
        <v>83.890000000000015</v>
      </c>
      <c r="J21" s="3">
        <f>SUM(J18:J20)</f>
        <v>105.93700000000001</v>
      </c>
      <c r="K21" s="3">
        <f>SUM(K18:K20)</f>
        <v>-41.525999999999982</v>
      </c>
      <c r="L21" s="3">
        <f>SUM(L18:L20)</f>
        <v>-94.023000000000053</v>
      </c>
    </row>
    <row r="22" spans="1:14" ht="15" customHeight="1" x14ac:dyDescent="0.35">
      <c r="A22" s="60" t="s">
        <v>15</v>
      </c>
      <c r="B22" s="17"/>
      <c r="C22" s="17"/>
      <c r="D22" s="17"/>
      <c r="E22" s="36">
        <v>-0.45100000000000018</v>
      </c>
      <c r="F22" s="5">
        <v>-13.493</v>
      </c>
      <c r="G22" s="36">
        <v>-11.448</v>
      </c>
      <c r="H22" s="5">
        <v>-19.506</v>
      </c>
      <c r="I22" s="5">
        <v>-36.200000000000003</v>
      </c>
      <c r="J22" s="5">
        <v>-25.451999999999998</v>
      </c>
      <c r="K22" s="5">
        <v>-22.786999999999999</v>
      </c>
      <c r="L22" s="5">
        <v>-15.224000000000002</v>
      </c>
    </row>
    <row r="23" spans="1:14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4" ht="15" customHeight="1" x14ac:dyDescent="0.35">
      <c r="A24" s="66" t="s">
        <v>91</v>
      </c>
      <c r="B24" s="67"/>
      <c r="C24" s="67"/>
      <c r="D24" s="67"/>
      <c r="E24" s="35">
        <f>SUM(E21:E23)</f>
        <v>-0.71299999999999886</v>
      </c>
      <c r="F24" s="123">
        <f>SUM(F21:F23)</f>
        <v>19.013999999999989</v>
      </c>
      <c r="G24" s="35">
        <f>SUM(G21:G23)</f>
        <v>4.6740000000000705</v>
      </c>
      <c r="H24" s="2">
        <f>SUM(H21:H23)</f>
        <v>23.455999999999989</v>
      </c>
      <c r="I24" s="2">
        <f>SUM(I21:I23)</f>
        <v>47.690000000000012</v>
      </c>
      <c r="J24" s="3">
        <f>SUM(J21:J23)</f>
        <v>80.485000000000014</v>
      </c>
      <c r="K24" s="3">
        <f>SUM(K21:K23)</f>
        <v>-64.312999999999988</v>
      </c>
      <c r="L24" s="3">
        <f>SUM(L21:L23)</f>
        <v>-109.24700000000006</v>
      </c>
    </row>
    <row r="25" spans="1:14" ht="15" customHeight="1" x14ac:dyDescent="0.35">
      <c r="A25" s="60" t="s">
        <v>103</v>
      </c>
      <c r="B25" s="17"/>
      <c r="C25" s="17"/>
      <c r="D25" s="17"/>
      <c r="E25" s="36">
        <v>-0.71299999999992747</v>
      </c>
      <c r="F25" s="5">
        <v>19.014000000000046</v>
      </c>
      <c r="G25" s="36">
        <v>4.6740000000000634</v>
      </c>
      <c r="H25" s="5">
        <v>23.456000000000017</v>
      </c>
      <c r="I25" s="5">
        <v>47.690000000000282</v>
      </c>
      <c r="J25" s="5">
        <v>80.485000000000113</v>
      </c>
      <c r="K25" s="5">
        <v>-64.31300000000013</v>
      </c>
      <c r="L25" s="5">
        <v>-109.247</v>
      </c>
    </row>
    <row r="26" spans="1:14" ht="15" customHeight="1" x14ac:dyDescent="0.35">
      <c r="A26" s="60" t="s">
        <v>98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4" ht="15" customHeight="1" x14ac:dyDescent="0.35">
      <c r="A27" s="94"/>
      <c r="B27" s="94"/>
      <c r="C27" s="94"/>
      <c r="D27" s="94"/>
      <c r="E27" s="86"/>
      <c r="F27" s="87"/>
      <c r="G27" s="86"/>
      <c r="H27" s="87"/>
      <c r="I27" s="87"/>
      <c r="J27" s="87"/>
      <c r="K27" s="87"/>
      <c r="L27" s="87"/>
    </row>
    <row r="28" spans="1:14" ht="15" customHeight="1" x14ac:dyDescent="0.35">
      <c r="A28" s="92" t="s">
        <v>61</v>
      </c>
      <c r="B28" s="17"/>
      <c r="C28" s="17"/>
      <c r="D28" s="17"/>
      <c r="E28" s="88">
        <v>0</v>
      </c>
      <c r="F28" s="89">
        <v>0</v>
      </c>
      <c r="G28" s="88">
        <v>0</v>
      </c>
      <c r="H28" s="89">
        <v>-5</v>
      </c>
      <c r="I28" s="89">
        <v>-5</v>
      </c>
      <c r="J28" s="89">
        <v>8</v>
      </c>
      <c r="K28" s="89">
        <v>-23.4</v>
      </c>
      <c r="L28" s="89">
        <v>-38.5</v>
      </c>
    </row>
    <row r="29" spans="1:14" ht="15" customHeight="1" x14ac:dyDescent="0.35">
      <c r="A29" s="93" t="s">
        <v>142</v>
      </c>
      <c r="B29" s="94"/>
      <c r="C29" s="94"/>
      <c r="D29" s="94"/>
      <c r="E29" s="102">
        <f>E15-E28</f>
        <v>13.838000000000001</v>
      </c>
      <c r="F29" s="103">
        <f>F15-F28</f>
        <v>36.483999999999995</v>
      </c>
      <c r="G29" s="102">
        <f>G15-G28</f>
        <v>40.209000000000074</v>
      </c>
      <c r="H29" s="103">
        <f>H15-H28</f>
        <v>62.151999999999987</v>
      </c>
      <c r="I29" s="103">
        <f>I15-I28</f>
        <v>114.24900000000002</v>
      </c>
      <c r="J29" s="103">
        <f>J15-J28</f>
        <v>146.102</v>
      </c>
      <c r="K29" s="103">
        <f>K15-K28</f>
        <v>19.730000000000018</v>
      </c>
      <c r="L29" s="103">
        <f>L15-L28</f>
        <v>-11.31700000000005</v>
      </c>
    </row>
    <row r="30" spans="1:14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4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4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6">
        <v>1093.866</v>
      </c>
      <c r="H35" s="5">
        <v>1093.866</v>
      </c>
      <c r="I35" s="5">
        <v>1093.866</v>
      </c>
      <c r="J35" s="5">
        <v>1093.866</v>
      </c>
      <c r="K35" s="5">
        <v>1093.866</v>
      </c>
      <c r="L35" s="5">
        <v>1093.866</v>
      </c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6">
        <v>16.942999999999998</v>
      </c>
      <c r="H36" s="5">
        <v>10.286</v>
      </c>
      <c r="I36" s="5">
        <v>11.315000000000001</v>
      </c>
      <c r="J36" s="5">
        <v>12.488</v>
      </c>
      <c r="K36" s="5">
        <v>12.071999999999999</v>
      </c>
      <c r="L36" s="5">
        <v>9.7720000000000002</v>
      </c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6">
        <v>416.86700000000002</v>
      </c>
      <c r="H37" s="5">
        <v>376.52499999999998</v>
      </c>
      <c r="I37" s="5">
        <v>426.60699999999997</v>
      </c>
      <c r="J37" s="5">
        <v>331.815</v>
      </c>
      <c r="K37" s="5">
        <v>314.65899999999999</v>
      </c>
      <c r="L37" s="5">
        <v>332.47299999999996</v>
      </c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37">
        <v>15.678999999999998</v>
      </c>
      <c r="H39" s="7">
        <v>46.311</v>
      </c>
      <c r="I39" s="7">
        <v>14.737</v>
      </c>
      <c r="J39" s="7">
        <v>44.633000000000003</v>
      </c>
      <c r="K39" s="7">
        <v>59.134</v>
      </c>
      <c r="L39" s="7">
        <v>66.346999999999994</v>
      </c>
    </row>
    <row r="40" spans="1:12" ht="15" customHeight="1" x14ac:dyDescent="0.35">
      <c r="A40" s="57" t="s">
        <v>21</v>
      </c>
      <c r="B40" s="63"/>
      <c r="C40" s="63"/>
      <c r="D40" s="63"/>
      <c r="E40" s="41"/>
      <c r="F40" s="123"/>
      <c r="G40" s="35">
        <f>SUM(G35:G39)</f>
        <v>1543.355</v>
      </c>
      <c r="H40" s="123">
        <f>SUM(H35:H39)</f>
        <v>1526.9880000000001</v>
      </c>
      <c r="I40" s="121">
        <f>SUM(I35:I39)</f>
        <v>1546.5250000000001</v>
      </c>
      <c r="J40" s="3">
        <f>SUM(J35:J39)</f>
        <v>1482.8020000000001</v>
      </c>
      <c r="K40" s="3">
        <f>SUM(K35:K39)</f>
        <v>1479.7309999999998</v>
      </c>
      <c r="L40" s="3">
        <f>SUM(L35:L39)</f>
        <v>1502.4579999999999</v>
      </c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6">
        <v>285.29500000000002</v>
      </c>
      <c r="H41" s="5">
        <v>266.55199999999996</v>
      </c>
      <c r="I41" s="5">
        <v>268.75599999999997</v>
      </c>
      <c r="J41" s="5">
        <v>266.08100000000002</v>
      </c>
      <c r="K41" s="5">
        <v>217.12899999999999</v>
      </c>
      <c r="L41" s="5">
        <v>195.37200000000001</v>
      </c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6">
        <v>423.495</v>
      </c>
      <c r="H43" s="5">
        <v>373.77800000000002</v>
      </c>
      <c r="I43" s="5">
        <v>451.64599999999996</v>
      </c>
      <c r="J43" s="5">
        <v>325.53900000000004</v>
      </c>
      <c r="K43" s="5">
        <v>298.34899999999999</v>
      </c>
      <c r="L43" s="5">
        <v>290.63299999999998</v>
      </c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6">
        <v>83.658000000000001</v>
      </c>
      <c r="H44" s="5">
        <v>81.97</v>
      </c>
      <c r="I44" s="5">
        <v>76.105000000000004</v>
      </c>
      <c r="J44" s="5">
        <v>92.043999999999997</v>
      </c>
      <c r="K44" s="5">
        <v>71.2</v>
      </c>
      <c r="L44" s="5">
        <v>60.500999999999998</v>
      </c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8.0860000000000003</v>
      </c>
      <c r="I45" s="7">
        <v>0</v>
      </c>
      <c r="J45" s="7">
        <v>8.0860000000000003</v>
      </c>
      <c r="K45" s="7">
        <v>0</v>
      </c>
      <c r="L45" s="7">
        <v>0</v>
      </c>
    </row>
    <row r="46" spans="1:12" ht="15" customHeight="1" x14ac:dyDescent="0.35">
      <c r="A46" s="69" t="s">
        <v>27</v>
      </c>
      <c r="B46" s="32"/>
      <c r="C46" s="32"/>
      <c r="D46" s="32"/>
      <c r="E46" s="42"/>
      <c r="F46" s="128"/>
      <c r="G46" s="44">
        <f>SUM(G41:G45)</f>
        <v>792.44799999999998</v>
      </c>
      <c r="H46" s="8">
        <f>SUM(H41:H45)</f>
        <v>730.38599999999997</v>
      </c>
      <c r="I46" s="122">
        <f>SUM(I41:I45)</f>
        <v>796.50699999999995</v>
      </c>
      <c r="J46" s="9">
        <f>SUM(J41:J45)</f>
        <v>691.75000000000011</v>
      </c>
      <c r="K46" s="9">
        <f>SUM(K41:K45)</f>
        <v>586.678</v>
      </c>
      <c r="L46" s="9">
        <f>SUM(L41:L45)</f>
        <v>546.50599999999997</v>
      </c>
    </row>
    <row r="47" spans="1:12" ht="15" customHeight="1" x14ac:dyDescent="0.35">
      <c r="A47" s="57" t="s">
        <v>89</v>
      </c>
      <c r="B47" s="33"/>
      <c r="C47" s="33"/>
      <c r="D47" s="33"/>
      <c r="E47" s="41"/>
      <c r="F47" s="123"/>
      <c r="G47" s="35">
        <f>G40+G46</f>
        <v>2335.8029999999999</v>
      </c>
      <c r="H47" s="123">
        <f>H40+H46</f>
        <v>2257.3739999999998</v>
      </c>
      <c r="I47" s="121">
        <f>I40+I46</f>
        <v>2343.0320000000002</v>
      </c>
      <c r="J47" s="3">
        <f>J40+J46</f>
        <v>2174.5520000000001</v>
      </c>
      <c r="K47" s="3">
        <f>K40+K46</f>
        <v>2066.4089999999997</v>
      </c>
      <c r="L47" s="3">
        <f>L40+L46</f>
        <v>2048.9639999999999</v>
      </c>
    </row>
    <row r="48" spans="1:12" ht="15" customHeight="1" x14ac:dyDescent="0.35">
      <c r="A48" s="60" t="s">
        <v>104</v>
      </c>
      <c r="B48" s="17"/>
      <c r="C48" s="17"/>
      <c r="D48" s="17" t="s">
        <v>54</v>
      </c>
      <c r="E48" s="36"/>
      <c r="F48" s="5"/>
      <c r="G48" s="36">
        <v>1064.3929999999996</v>
      </c>
      <c r="H48" s="5">
        <v>1038.4480000000001</v>
      </c>
      <c r="I48" s="5">
        <v>1107.078</v>
      </c>
      <c r="J48" s="5">
        <v>1013.0119999999995</v>
      </c>
      <c r="K48" s="5">
        <v>914.77500000000009</v>
      </c>
      <c r="L48" s="5">
        <v>1037.0919999999999</v>
      </c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6">
        <v>62.05</v>
      </c>
      <c r="H50" s="5">
        <v>47.666000000000004</v>
      </c>
      <c r="I50" s="5">
        <v>59.963999999999999</v>
      </c>
      <c r="J50" s="5">
        <v>47.311</v>
      </c>
      <c r="K50" s="5">
        <v>55.473999999999997</v>
      </c>
      <c r="L50" s="5">
        <v>41.266000000000005</v>
      </c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6">
        <v>1.625</v>
      </c>
      <c r="H51" s="5">
        <v>10.879999999999999</v>
      </c>
      <c r="I51" s="5">
        <v>1.76</v>
      </c>
      <c r="J51" s="5">
        <v>4.3210000000000006</v>
      </c>
      <c r="K51" s="5">
        <v>25.157</v>
      </c>
      <c r="L51" s="5">
        <v>27.327999999999999</v>
      </c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6">
        <v>901.84100000000001</v>
      </c>
      <c r="H52" s="5">
        <v>882.601</v>
      </c>
      <c r="I52" s="5">
        <v>905.71199999999999</v>
      </c>
      <c r="J52" s="5">
        <v>840.73300000000006</v>
      </c>
      <c r="K52" s="5">
        <v>816.13400000000001</v>
      </c>
      <c r="L52" s="5">
        <v>750.46900000000005</v>
      </c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6">
        <v>305.89400000000001</v>
      </c>
      <c r="H53" s="5">
        <v>277.779</v>
      </c>
      <c r="I53" s="5">
        <v>268.51800000000003</v>
      </c>
      <c r="J53" s="5">
        <v>269.17500000000001</v>
      </c>
      <c r="K53" s="5">
        <v>254.86899999999997</v>
      </c>
      <c r="L53" s="5">
        <v>192.809</v>
      </c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35">
        <f>SUM(G48:G54)</f>
        <v>2335.8029999999999</v>
      </c>
      <c r="H55" s="1">
        <f>SUM(H48:H54)</f>
        <v>2257.3740000000003</v>
      </c>
      <c r="I55" s="121">
        <f>SUM(I48:I54)</f>
        <v>2343.0320000000002</v>
      </c>
      <c r="J55" s="3">
        <f>SUM(J48:J54)</f>
        <v>2174.5519999999997</v>
      </c>
      <c r="K55" s="3">
        <f>SUM(K48:K54)</f>
        <v>2066.4090000000001</v>
      </c>
      <c r="L55" s="3">
        <f>SUM(L48:L54)</f>
        <v>2048.9639999999999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110</v>
      </c>
      <c r="F59" s="30"/>
      <c r="G59" s="30" t="s">
        <v>110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6">
        <v>32.829000000000043</v>
      </c>
      <c r="F61" s="5">
        <v>28.206</v>
      </c>
      <c r="G61" s="36">
        <v>87.28700000000012</v>
      </c>
      <c r="H61" s="5">
        <v>62.033000000000001</v>
      </c>
      <c r="I61" s="5">
        <v>141.75200000000001</v>
      </c>
      <c r="J61" s="5">
        <v>167.488</v>
      </c>
      <c r="K61" s="5">
        <v>20.542999999999999</v>
      </c>
      <c r="L61" s="5">
        <v>-33.07</v>
      </c>
    </row>
    <row r="62" spans="1:12" ht="15" customHeight="1" x14ac:dyDescent="0.35">
      <c r="A62" s="71" t="s">
        <v>33</v>
      </c>
      <c r="B62" s="71"/>
      <c r="C62" s="72"/>
      <c r="D62" s="72"/>
      <c r="E62" s="37">
        <v>-24.323999999999998</v>
      </c>
      <c r="F62" s="7">
        <v>10.404</v>
      </c>
      <c r="G62" s="37">
        <v>-51.324999999999989</v>
      </c>
      <c r="H62" s="7">
        <v>-49.942999999999998</v>
      </c>
      <c r="I62" s="7">
        <v>-59.997</v>
      </c>
      <c r="J62" s="7">
        <v>-107.675</v>
      </c>
      <c r="K62" s="7">
        <v>-45.938000000000002</v>
      </c>
      <c r="L62" s="7">
        <v>2.448</v>
      </c>
    </row>
    <row r="63" spans="1:12" ht="15" customHeight="1" x14ac:dyDescent="0.35">
      <c r="A63" s="110" t="s">
        <v>34</v>
      </c>
      <c r="B63" s="73"/>
      <c r="C63" s="74"/>
      <c r="D63" s="74"/>
      <c r="E63" s="43">
        <f>SUM(E61:E62)</f>
        <v>8.5050000000000452</v>
      </c>
      <c r="F63" s="2">
        <f>SUM(F61:F62)</f>
        <v>38.61</v>
      </c>
      <c r="G63" s="35">
        <f>SUM(G61:G62)</f>
        <v>35.962000000000131</v>
      </c>
      <c r="H63" s="2">
        <f>SUM(H61:H62)</f>
        <v>12.090000000000003</v>
      </c>
      <c r="I63" s="2">
        <f>SUM(I61:I62)</f>
        <v>81.75500000000001</v>
      </c>
      <c r="J63" s="3">
        <f>SUM(J61:J62)</f>
        <v>59.813000000000002</v>
      </c>
      <c r="K63" s="3">
        <f>SUM(K61:K62)</f>
        <v>-25.395000000000003</v>
      </c>
      <c r="L63" s="3">
        <f>SUM(L61:L62)</f>
        <v>-30.622</v>
      </c>
    </row>
    <row r="64" spans="1:12" ht="15" customHeight="1" x14ac:dyDescent="0.35">
      <c r="A64" s="70" t="s">
        <v>95</v>
      </c>
      <c r="B64" s="70"/>
      <c r="C64" s="17"/>
      <c r="D64" s="17"/>
      <c r="E64" s="36">
        <v>-22.39</v>
      </c>
      <c r="F64" s="5">
        <v>-12.124000000000001</v>
      </c>
      <c r="G64" s="36">
        <v>-39.707000000000001</v>
      </c>
      <c r="H64" s="5">
        <v>-59.689</v>
      </c>
      <c r="I64" s="5">
        <v>-140.19200000000001</v>
      </c>
      <c r="J64" s="5">
        <v>-82.212000000000003</v>
      </c>
      <c r="K64" s="5">
        <v>-29.869</v>
      </c>
      <c r="L64" s="5">
        <v>-25.055</v>
      </c>
    </row>
    <row r="65" spans="1:13" ht="15" customHeight="1" x14ac:dyDescent="0.35">
      <c r="A65" s="71" t="s">
        <v>96</v>
      </c>
      <c r="B65" s="71"/>
      <c r="C65" s="21"/>
      <c r="D65" s="21"/>
      <c r="E65" s="37">
        <v>0.36100000000000021</v>
      </c>
      <c r="F65" s="7">
        <v>0</v>
      </c>
      <c r="G65" s="37">
        <v>2.6480000000000001</v>
      </c>
      <c r="H65" s="7">
        <v>0</v>
      </c>
      <c r="I65" s="7">
        <v>13.006</v>
      </c>
      <c r="J65" s="7">
        <v>0</v>
      </c>
      <c r="K65" s="7">
        <v>0.63500000000000001</v>
      </c>
      <c r="L65" s="7">
        <v>1.0609999999999999</v>
      </c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-13.523999999999955</v>
      </c>
      <c r="F66" s="2">
        <f>SUM(F63:F65)</f>
        <v>26.485999999999997</v>
      </c>
      <c r="G66" s="35">
        <f>SUM(G63:G65)</f>
        <v>-1.0969999999998694</v>
      </c>
      <c r="H66" s="2">
        <f>SUM(H63:H65)</f>
        <v>-47.598999999999997</v>
      </c>
      <c r="I66" s="2">
        <f>SUM(I63:I65)</f>
        <v>-45.430999999999997</v>
      </c>
      <c r="J66" s="3">
        <f>SUM(J63:J65)</f>
        <v>-22.399000000000001</v>
      </c>
      <c r="K66" s="3">
        <f>SUM(K63:K65)</f>
        <v>-54.629000000000005</v>
      </c>
      <c r="L66" s="3">
        <f>SUM(L63:L65)</f>
        <v>-54.616</v>
      </c>
    </row>
    <row r="67" spans="1:13" ht="15" customHeight="1" x14ac:dyDescent="0.35">
      <c r="A67" s="71" t="s">
        <v>35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</row>
    <row r="68" spans="1:13" ht="15" customHeight="1" x14ac:dyDescent="0.35">
      <c r="A68" s="110" t="s">
        <v>36</v>
      </c>
      <c r="B68" s="73"/>
      <c r="C68" s="33"/>
      <c r="D68" s="33"/>
      <c r="E68" s="43">
        <f>SUM(E66:E67)</f>
        <v>-13.523999999999955</v>
      </c>
      <c r="F68" s="2">
        <f>SUM(F66:F67)</f>
        <v>26.485999999999997</v>
      </c>
      <c r="G68" s="35">
        <f>SUM(G66:G67)</f>
        <v>-1.0969999999998694</v>
      </c>
      <c r="H68" s="2">
        <f>SUM(H66:H67)</f>
        <v>-47.598999999999997</v>
      </c>
      <c r="I68" s="2">
        <f>SUM(I66:I67)</f>
        <v>-45.430999999999997</v>
      </c>
      <c r="J68" s="3">
        <f>SUM(J66:J67)</f>
        <v>-22.399000000000001</v>
      </c>
      <c r="K68" s="3">
        <f>SUM(K66:K67)</f>
        <v>-54.629000000000005</v>
      </c>
      <c r="L68" s="3">
        <f>SUM(L66:L67)</f>
        <v>-54.616</v>
      </c>
    </row>
    <row r="69" spans="1:13" ht="15" customHeight="1" x14ac:dyDescent="0.35">
      <c r="A69" s="70" t="s">
        <v>37</v>
      </c>
      <c r="B69" s="70"/>
      <c r="C69" s="17"/>
      <c r="D69" s="17"/>
      <c r="E69" s="36">
        <v>39.433999999999997</v>
      </c>
      <c r="F69" s="5">
        <v>-1.375</v>
      </c>
      <c r="G69" s="36">
        <v>-10.75</v>
      </c>
      <c r="H69" s="5">
        <v>36.298000000000002</v>
      </c>
      <c r="I69" s="5">
        <v>26.332999999999998</v>
      </c>
      <c r="J69" s="5">
        <v>39.844999999999999</v>
      </c>
      <c r="K69" s="5">
        <v>13.77</v>
      </c>
      <c r="L69" s="5">
        <v>-25.690999999999999</v>
      </c>
    </row>
    <row r="70" spans="1:13" ht="15" customHeight="1" x14ac:dyDescent="0.35">
      <c r="A70" s="70" t="s">
        <v>38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>
        <v>94.927000000000007</v>
      </c>
    </row>
    <row r="71" spans="1:13" ht="15" customHeight="1" x14ac:dyDescent="0.35">
      <c r="A71" s="70" t="s">
        <v>39</v>
      </c>
      <c r="B71" s="70"/>
      <c r="C71" s="17"/>
      <c r="D71" s="17"/>
      <c r="E71" s="36">
        <v>-56.94</v>
      </c>
      <c r="F71" s="5">
        <v>-8.5999999999999993E-2</v>
      </c>
      <c r="G71" s="36">
        <v>-56.94</v>
      </c>
      <c r="H71" s="5">
        <v>-8.5999999999999993E-2</v>
      </c>
      <c r="I71" s="5">
        <v>-8.5999999999999993E-2</v>
      </c>
      <c r="J71" s="5">
        <v>0</v>
      </c>
      <c r="K71" s="5">
        <v>-46.493000000000002</v>
      </c>
      <c r="L71" s="5">
        <v>-109.678</v>
      </c>
    </row>
    <row r="72" spans="1:13" ht="15" customHeight="1" x14ac:dyDescent="0.35">
      <c r="A72" s="71" t="s">
        <v>40</v>
      </c>
      <c r="B72" s="71"/>
      <c r="C72" s="21"/>
      <c r="D72" s="21"/>
      <c r="E72" s="37">
        <v>4.8829999999999991</v>
      </c>
      <c r="F72" s="7">
        <v>0.11</v>
      </c>
      <c r="G72" s="37">
        <v>77.963999999999999</v>
      </c>
      <c r="H72" s="7">
        <v>0.11</v>
      </c>
      <c r="I72" s="7">
        <v>-0.26500000000000001</v>
      </c>
      <c r="J72" s="7">
        <v>0</v>
      </c>
      <c r="K72" s="7">
        <v>90.61</v>
      </c>
      <c r="L72" s="7">
        <v>114.815</v>
      </c>
    </row>
    <row r="73" spans="1:13" ht="15" customHeight="1" x14ac:dyDescent="0.35">
      <c r="A73" s="144" t="s">
        <v>41</v>
      </c>
      <c r="B73" s="146"/>
      <c r="C73" s="79"/>
      <c r="D73" s="79"/>
      <c r="E73" s="44">
        <f>SUM(E69:E72)</f>
        <v>-12.623000000000001</v>
      </c>
      <c r="F73" s="8">
        <f>SUM(F69:F72)</f>
        <v>-1.351</v>
      </c>
      <c r="G73" s="44">
        <f>SUM(G69:G72)</f>
        <v>10.274000000000001</v>
      </c>
      <c r="H73" s="8">
        <f>SUM(H69:H72)</f>
        <v>36.322000000000003</v>
      </c>
      <c r="I73" s="91">
        <f>SUM(I69:I72)</f>
        <v>25.981999999999999</v>
      </c>
      <c r="J73" s="104">
        <f>SUM(J69:J72)</f>
        <v>39.844999999999999</v>
      </c>
      <c r="K73" s="104">
        <f>SUM(K69:K72)</f>
        <v>57.887</v>
      </c>
      <c r="L73" s="104">
        <f>SUM(L69:L72)</f>
        <v>74.373000000000005</v>
      </c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-26.146999999999956</v>
      </c>
      <c r="F74" s="2">
        <f>SUM(F73+F68)</f>
        <v>25.134999999999998</v>
      </c>
      <c r="G74" s="35">
        <f>SUM(G73+G68)</f>
        <v>9.1770000000001311</v>
      </c>
      <c r="H74" s="2">
        <f>SUM(H73+H68)</f>
        <v>-11.276999999999994</v>
      </c>
      <c r="I74" s="2">
        <f>SUM(I73+I68)</f>
        <v>-19.448999999999998</v>
      </c>
      <c r="J74" s="3">
        <f>SUM(J73+J68)</f>
        <v>17.445999999999998</v>
      </c>
      <c r="K74" s="3">
        <f>SUM(K73+K68)</f>
        <v>3.2579999999999956</v>
      </c>
      <c r="L74" s="3">
        <f>SUM(L73+L68)</f>
        <v>19.757000000000005</v>
      </c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6"/>
    </row>
    <row r="76" spans="1:13" ht="15" customHeight="1" x14ac:dyDescent="0.35">
      <c r="A76" s="110" t="s">
        <v>83</v>
      </c>
      <c r="B76" s="76"/>
      <c r="C76" s="33"/>
      <c r="D76" s="33"/>
      <c r="E76" s="43">
        <f>SUM(E74:E75)</f>
        <v>-26.146999999999956</v>
      </c>
      <c r="F76" s="2">
        <f>SUM(F74:F75)</f>
        <v>25.134999999999998</v>
      </c>
      <c r="G76" s="35">
        <f>SUM(G74:G75)</f>
        <v>9.1770000000001311</v>
      </c>
      <c r="H76" s="2">
        <f>SUM(H74:H75)</f>
        <v>-11.276999999999994</v>
      </c>
      <c r="I76" s="2">
        <f>SUM(I74:I75)</f>
        <v>-19.448999999999998</v>
      </c>
      <c r="J76" s="3">
        <f>SUM(J74:J75)</f>
        <v>17.445999999999998</v>
      </c>
      <c r="K76" s="3">
        <f>SUM(K74:K75)</f>
        <v>3.2579999999999956</v>
      </c>
      <c r="L76" s="3">
        <f>SUM(L74:L75)</f>
        <v>19.757000000000005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3.4825545108619114</v>
      </c>
      <c r="F82" s="13">
        <v>8.7895038618503243</v>
      </c>
      <c r="G82" s="39">
        <v>5.0383051025855048</v>
      </c>
      <c r="H82" s="13">
        <v>7.371949906031892</v>
      </c>
      <c r="I82" s="13">
        <v>7.2082480267034343</v>
      </c>
      <c r="J82" s="13">
        <v>10.627005898911671</v>
      </c>
      <c r="K82" s="13">
        <v>-0.3171297596467495</v>
      </c>
      <c r="L82" s="13">
        <v>-5.7645687942392376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3.4825545108619114</v>
      </c>
      <c r="F83" s="13">
        <v>8.7895038618503243</v>
      </c>
      <c r="G83" s="39">
        <v>5.0383051025855048</v>
      </c>
      <c r="H83" s="13">
        <v>8.0168923320215253</v>
      </c>
      <c r="I83" s="13">
        <v>7.5381479812432204</v>
      </c>
      <c r="J83" s="13">
        <v>10.075319047402324</v>
      </c>
      <c r="K83" s="13">
        <v>1.7048965007712196</v>
      </c>
      <c r="L83" s="13">
        <v>-1.309545437188206</v>
      </c>
    </row>
    <row r="84" spans="1:12" ht="15" customHeight="1" x14ac:dyDescent="0.35">
      <c r="A84" s="60" t="s">
        <v>44</v>
      </c>
      <c r="B84" s="70"/>
      <c r="C84" s="61"/>
      <c r="D84" s="61"/>
      <c r="E84" s="39">
        <v>-6.5936499627534381E-2</v>
      </c>
      <c r="F84" s="13">
        <v>7.831389157909455</v>
      </c>
      <c r="G84" s="39">
        <v>2.0201336731548643</v>
      </c>
      <c r="H84" s="13">
        <v>5.541603301073315</v>
      </c>
      <c r="I84" s="13">
        <v>5.5350614372685216</v>
      </c>
      <c r="J84" s="13">
        <v>7.305506248543205</v>
      </c>
      <c r="K84" s="13">
        <v>-3.5883189098340438</v>
      </c>
      <c r="L84" s="13">
        <v>-10.879861327272963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>
        <v>4.613486297152436</v>
      </c>
      <c r="J85" s="13">
        <v>8.3499888732520908</v>
      </c>
      <c r="K85" s="13">
        <v>-6.5898957254771959</v>
      </c>
      <c r="L85" s="13">
        <v>-10.030901534242123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>
        <v>6.1912735303936985</v>
      </c>
      <c r="J86" s="13">
        <v>8.4076780659964907</v>
      </c>
      <c r="K86" s="13">
        <v>0.45358360925091773</v>
      </c>
      <c r="L86" s="13">
        <v>-2.5415091402951187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45.568611736520594</v>
      </c>
      <c r="H87" s="5">
        <v>46.002478986645542</v>
      </c>
      <c r="I87" s="5">
        <v>47.249802819594436</v>
      </c>
      <c r="J87" s="5">
        <v>46.584859778014049</v>
      </c>
      <c r="K87" s="5">
        <v>44.268825774568349</v>
      </c>
      <c r="L87" s="5">
        <v>50.615432970027776</v>
      </c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36">
        <v>880.23299999999995</v>
      </c>
      <c r="H88" s="5">
        <v>848.29699999999991</v>
      </c>
      <c r="I88" s="5">
        <v>889.57099999999991</v>
      </c>
      <c r="J88" s="5">
        <v>796.00000000000011</v>
      </c>
      <c r="K88" s="5">
        <v>800.4079999999999</v>
      </c>
      <c r="L88" s="5">
        <v>731.23400000000015</v>
      </c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0.90557810883761913</v>
      </c>
      <c r="H89" s="13">
        <v>0.89582434556183854</v>
      </c>
      <c r="I89" s="13">
        <v>0.87227458227875543</v>
      </c>
      <c r="J89" s="13">
        <v>0.87663719679529972</v>
      </c>
      <c r="K89" s="13">
        <v>0.95281134705255377</v>
      </c>
      <c r="L89" s="13">
        <v>0.76341828883069218</v>
      </c>
    </row>
    <row r="90" spans="1:12" ht="15" customHeight="1" x14ac:dyDescent="0.35">
      <c r="A90" s="60" t="s">
        <v>132</v>
      </c>
      <c r="B90" s="70"/>
      <c r="C90" s="17"/>
      <c r="D90" s="17"/>
      <c r="E90" s="36">
        <v>5.8760000000000572</v>
      </c>
      <c r="F90" s="5" t="s">
        <v>53</v>
      </c>
      <c r="G90" s="36">
        <v>18.891000000000048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130</v>
      </c>
      <c r="H91" s="10" t="s">
        <v>130</v>
      </c>
      <c r="I91" s="10">
        <v>1242</v>
      </c>
      <c r="J91" s="5">
        <v>1117</v>
      </c>
      <c r="K91" s="5">
        <v>1110</v>
      </c>
      <c r="L91" s="5">
        <v>1008</v>
      </c>
    </row>
    <row r="92" spans="1:12" ht="15" customHeight="1" x14ac:dyDescent="0.35">
      <c r="A92" s="64" t="s">
        <v>87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143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136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134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ht="16.5" x14ac:dyDescent="0.3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  <row r="99" spans="1:12" ht="16.5" x14ac:dyDescent="0.35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</row>
    <row r="104" spans="1:12" x14ac:dyDescent="0.2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1:12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1:12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69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70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57</v>
      </c>
      <c r="B3" s="58"/>
      <c r="C3" s="58"/>
      <c r="D3" s="58"/>
      <c r="E3" s="54"/>
      <c r="F3" s="54"/>
      <c r="G3" s="54"/>
      <c r="H3" s="138"/>
      <c r="I3" s="138"/>
      <c r="J3" s="138"/>
      <c r="K3" s="138"/>
      <c r="L3" s="138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/>
      <c r="F6" s="27"/>
      <c r="G6" s="27"/>
      <c r="H6" s="27"/>
      <c r="I6" s="27"/>
      <c r="J6" s="27"/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8">
        <v>22.594999999999999</v>
      </c>
      <c r="F8" s="12">
        <v>22.622999999999998</v>
      </c>
      <c r="G8" s="38">
        <v>43.320999999999998</v>
      </c>
      <c r="H8" s="12">
        <v>47.976999999999997</v>
      </c>
      <c r="I8" s="12">
        <v>93.677999999999997</v>
      </c>
      <c r="J8" s="12">
        <v>125.59100000000001</v>
      </c>
      <c r="K8" s="12">
        <v>144.57400000000001</v>
      </c>
      <c r="L8" s="12">
        <v>143.01499999999999</v>
      </c>
    </row>
    <row r="9" spans="1:12" ht="15" customHeight="1" x14ac:dyDescent="0.35">
      <c r="A9" s="60" t="s">
        <v>3</v>
      </c>
      <c r="B9" s="17"/>
      <c r="C9" s="17"/>
      <c r="D9" s="17"/>
      <c r="E9" s="39">
        <v>-23.677</v>
      </c>
      <c r="F9" s="13">
        <v>-26.658000000000001</v>
      </c>
      <c r="G9" s="39">
        <v>-46.024000000000001</v>
      </c>
      <c r="H9" s="13">
        <v>-53.927999999999997</v>
      </c>
      <c r="I9" s="13">
        <v>-107.07400000000001</v>
      </c>
      <c r="J9" s="13">
        <v>-121.85799999999999</v>
      </c>
      <c r="K9" s="13">
        <v>-131.43100000000001</v>
      </c>
      <c r="L9" s="13">
        <v>-130.88200000000001</v>
      </c>
    </row>
    <row r="10" spans="1:12" ht="15" customHeight="1" x14ac:dyDescent="0.35">
      <c r="A10" s="60" t="s">
        <v>4</v>
      </c>
      <c r="B10" s="17"/>
      <c r="C10" s="17"/>
      <c r="D10" s="17"/>
      <c r="E10" s="39">
        <v>2.1000000000000005E-2</v>
      </c>
      <c r="F10" s="13">
        <v>2.1000000000000001E-2</v>
      </c>
      <c r="G10" s="39">
        <v>8.2000000000000003E-2</v>
      </c>
      <c r="H10" s="13">
        <v>4.7E-2</v>
      </c>
      <c r="I10" s="13">
        <v>0.185</v>
      </c>
      <c r="J10" s="13">
        <v>0.10100000000000001</v>
      </c>
      <c r="K10" s="13">
        <v>0.19800000000000001</v>
      </c>
      <c r="L10" s="13">
        <v>9.9000000000000005E-2</v>
      </c>
    </row>
    <row r="11" spans="1:12" ht="15" customHeight="1" x14ac:dyDescent="0.35">
      <c r="A11" s="60" t="s">
        <v>5</v>
      </c>
      <c r="B11" s="17"/>
      <c r="C11" s="17"/>
      <c r="D11" s="17"/>
      <c r="E11" s="39">
        <v>0</v>
      </c>
      <c r="F11" s="13">
        <v>0</v>
      </c>
      <c r="G11" s="39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2" ht="15" customHeight="1" x14ac:dyDescent="0.35">
      <c r="A12" s="62" t="s">
        <v>6</v>
      </c>
      <c r="B12" s="21"/>
      <c r="C12" s="21"/>
      <c r="D12" s="21"/>
      <c r="E12" s="40">
        <v>0</v>
      </c>
      <c r="F12" s="14">
        <v>0</v>
      </c>
      <c r="G12" s="40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pans="1:12" ht="15" customHeight="1" x14ac:dyDescent="0.25">
      <c r="A13" s="63" t="s">
        <v>7</v>
      </c>
      <c r="B13" s="63"/>
      <c r="C13" s="63"/>
      <c r="D13" s="63"/>
      <c r="E13" s="38">
        <f>SUM(E8:E12)</f>
        <v>-1.0610000000000008</v>
      </c>
      <c r="F13" s="127">
        <f>SUM(F8:F12)</f>
        <v>-4.0140000000000038</v>
      </c>
      <c r="G13" s="38">
        <f>SUM(G8:G12)</f>
        <v>-2.6210000000000031</v>
      </c>
      <c r="H13" s="12">
        <f>SUM(H8:H12)</f>
        <v>-5.9040000000000008</v>
      </c>
      <c r="I13" s="12">
        <f>SUM(I8:I12)</f>
        <v>-13.211000000000015</v>
      </c>
      <c r="J13" s="16">
        <f>SUM(J8:J12)</f>
        <v>3.8340000000000183</v>
      </c>
      <c r="K13" s="16">
        <f>SUM(K8:K12)</f>
        <v>13.341000000000001</v>
      </c>
      <c r="L13" s="16">
        <f>SUM(L8:L12)</f>
        <v>12.231999999999982</v>
      </c>
    </row>
    <row r="14" spans="1:12" ht="15" customHeight="1" x14ac:dyDescent="0.35">
      <c r="A14" s="62" t="s">
        <v>60</v>
      </c>
      <c r="B14" s="21"/>
      <c r="C14" s="21"/>
      <c r="D14" s="21"/>
      <c r="E14" s="40">
        <v>-0.57699999999999996</v>
      </c>
      <c r="F14" s="126">
        <v>-0.66500000000000004</v>
      </c>
      <c r="G14" s="40">
        <v>-1.181</v>
      </c>
      <c r="H14" s="14">
        <v>-1.32</v>
      </c>
      <c r="I14" s="14">
        <v>-2.5750000000000002</v>
      </c>
      <c r="J14" s="14">
        <v>-2.5640000000000001</v>
      </c>
      <c r="K14" s="14">
        <v>-2.2999999999999998</v>
      </c>
      <c r="L14" s="14">
        <v>-2.597</v>
      </c>
    </row>
    <row r="15" spans="1:12" ht="15" customHeight="1" x14ac:dyDescent="0.25">
      <c r="A15" s="63" t="s">
        <v>8</v>
      </c>
      <c r="B15" s="63"/>
      <c r="C15" s="63"/>
      <c r="D15" s="63"/>
      <c r="E15" s="38">
        <f>SUM(E13:E14)</f>
        <v>-1.6380000000000008</v>
      </c>
      <c r="F15" s="127">
        <f>SUM(F13:F14)</f>
        <v>-4.6790000000000038</v>
      </c>
      <c r="G15" s="38">
        <f>SUM(G13:G14)</f>
        <v>-3.8020000000000032</v>
      </c>
      <c r="H15" s="12">
        <f>SUM(H13:H14)</f>
        <v>-7.2240000000000011</v>
      </c>
      <c r="I15" s="12">
        <f>SUM(I13:I14)</f>
        <v>-15.786000000000016</v>
      </c>
      <c r="J15" s="16">
        <f>SUM(J13:J14)</f>
        <v>1.2700000000000182</v>
      </c>
      <c r="K15" s="16">
        <f>SUM(K13:K14)</f>
        <v>11.041</v>
      </c>
      <c r="L15" s="16">
        <f>SUM(L13:L14)</f>
        <v>9.634999999999982</v>
      </c>
    </row>
    <row r="16" spans="1:12" ht="15" customHeight="1" x14ac:dyDescent="0.35">
      <c r="A16" s="60" t="s">
        <v>9</v>
      </c>
      <c r="B16" s="64"/>
      <c r="C16" s="64"/>
      <c r="D16" s="64"/>
      <c r="E16" s="39">
        <v>0</v>
      </c>
      <c r="F16" s="13">
        <v>0</v>
      </c>
      <c r="G16" s="39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</row>
    <row r="17" spans="1:12" ht="15" customHeight="1" x14ac:dyDescent="0.35">
      <c r="A17" s="62" t="s">
        <v>10</v>
      </c>
      <c r="B17" s="21"/>
      <c r="C17" s="21"/>
      <c r="D17" s="21"/>
      <c r="E17" s="40">
        <v>0</v>
      </c>
      <c r="F17" s="14">
        <v>0</v>
      </c>
      <c r="G17" s="40">
        <v>0</v>
      </c>
      <c r="H17" s="14">
        <v>0</v>
      </c>
      <c r="I17" s="14">
        <v>-13.4</v>
      </c>
      <c r="J17" s="14">
        <v>0</v>
      </c>
      <c r="K17" s="14">
        <v>0</v>
      </c>
      <c r="L17" s="14">
        <v>0</v>
      </c>
    </row>
    <row r="18" spans="1:12" ht="15" customHeight="1" x14ac:dyDescent="0.25">
      <c r="A18" s="63" t="s">
        <v>11</v>
      </c>
      <c r="B18" s="63"/>
      <c r="C18" s="63"/>
      <c r="D18" s="63"/>
      <c r="E18" s="38">
        <f>SUM(E15:E17)</f>
        <v>-1.6380000000000008</v>
      </c>
      <c r="F18" s="127">
        <f>SUM(F15:F17)</f>
        <v>-4.6790000000000038</v>
      </c>
      <c r="G18" s="38">
        <f>SUM(G15:G17)</f>
        <v>-3.8020000000000032</v>
      </c>
      <c r="H18" s="12">
        <f>SUM(H15:H17)</f>
        <v>-7.2240000000000011</v>
      </c>
      <c r="I18" s="12">
        <f>SUM(I15:I17)</f>
        <v>-29.186000000000014</v>
      </c>
      <c r="J18" s="16">
        <f>SUM(J15:J17)</f>
        <v>1.2700000000000182</v>
      </c>
      <c r="K18" s="16">
        <f>SUM(K15:K17)</f>
        <v>11.041</v>
      </c>
      <c r="L18" s="16">
        <f>SUM(L15:L17)</f>
        <v>9.634999999999982</v>
      </c>
    </row>
    <row r="19" spans="1:12" ht="15" customHeight="1" x14ac:dyDescent="0.35">
      <c r="A19" s="60" t="s">
        <v>12</v>
      </c>
      <c r="B19" s="17"/>
      <c r="C19" s="17"/>
      <c r="D19" s="17"/>
      <c r="E19" s="39">
        <v>0.14000000000000001</v>
      </c>
      <c r="F19" s="13">
        <v>1.7929999999999999</v>
      </c>
      <c r="G19" s="39">
        <v>0.16500000000000001</v>
      </c>
      <c r="H19" s="13">
        <v>1.9009999999999998</v>
      </c>
      <c r="I19" s="13">
        <v>2.875</v>
      </c>
      <c r="J19" s="13">
        <v>1.8320000000000001</v>
      </c>
      <c r="K19" s="13">
        <v>1.502</v>
      </c>
      <c r="L19" s="13">
        <v>0.40599999999999997</v>
      </c>
    </row>
    <row r="20" spans="1:12" ht="15" customHeight="1" x14ac:dyDescent="0.35">
      <c r="A20" s="62" t="s">
        <v>13</v>
      </c>
      <c r="B20" s="21"/>
      <c r="C20" s="21"/>
      <c r="D20" s="21"/>
      <c r="E20" s="40">
        <v>-0.48599999999999999</v>
      </c>
      <c r="F20" s="14">
        <v>-0.65500000000000003</v>
      </c>
      <c r="G20" s="40">
        <v>-0.92700000000000005</v>
      </c>
      <c r="H20" s="14">
        <v>-1.141</v>
      </c>
      <c r="I20" s="14">
        <v>-2.8559999999999999</v>
      </c>
      <c r="J20" s="14">
        <v>-1.9430000000000001</v>
      </c>
      <c r="K20" s="14">
        <v>-2.488</v>
      </c>
      <c r="L20" s="14">
        <v>-3.448</v>
      </c>
    </row>
    <row r="21" spans="1:12" ht="15" customHeight="1" x14ac:dyDescent="0.25">
      <c r="A21" s="63" t="s">
        <v>14</v>
      </c>
      <c r="B21" s="63"/>
      <c r="C21" s="63"/>
      <c r="D21" s="63"/>
      <c r="E21" s="38">
        <f>SUM(E18:E20)</f>
        <v>-1.9840000000000007</v>
      </c>
      <c r="F21" s="127">
        <f>SUM(F18:F20)</f>
        <v>-3.5410000000000039</v>
      </c>
      <c r="G21" s="38">
        <f>SUM(G18:G20)</f>
        <v>-4.5640000000000036</v>
      </c>
      <c r="H21" s="12">
        <f>SUM(H18:H20)</f>
        <v>-6.4640000000000013</v>
      </c>
      <c r="I21" s="12">
        <f>SUM(I18:I20)</f>
        <v>-29.167000000000016</v>
      </c>
      <c r="J21" s="16">
        <f>SUM(J18:J20)</f>
        <v>1.159000000000018</v>
      </c>
      <c r="K21" s="16">
        <f>SUM(K18:K20)</f>
        <v>10.055000000000001</v>
      </c>
      <c r="L21" s="16">
        <f>SUM(L18:L20)</f>
        <v>6.5929999999999822</v>
      </c>
    </row>
    <row r="22" spans="1:12" ht="15" customHeight="1" x14ac:dyDescent="0.35">
      <c r="A22" s="60" t="s">
        <v>15</v>
      </c>
      <c r="B22" s="17"/>
      <c r="C22" s="17"/>
      <c r="D22" s="17"/>
      <c r="E22" s="39">
        <v>-9.2000000000000012E-2</v>
      </c>
      <c r="F22" s="13">
        <v>-0.19400000000000003</v>
      </c>
      <c r="G22" s="39">
        <v>-0.21200000000000002</v>
      </c>
      <c r="H22" s="13">
        <v>-0.39500000000000002</v>
      </c>
      <c r="I22" s="13">
        <v>1.7070000000000001</v>
      </c>
      <c r="J22" s="13">
        <v>0.28500000000000014</v>
      </c>
      <c r="K22" s="13">
        <v>-0.66500000000000004</v>
      </c>
      <c r="L22" s="13">
        <v>-1.4570000000000001</v>
      </c>
    </row>
    <row r="23" spans="1:12" ht="15" customHeight="1" x14ac:dyDescent="0.35">
      <c r="A23" s="62" t="s">
        <v>16</v>
      </c>
      <c r="B23" s="65"/>
      <c r="C23" s="65"/>
      <c r="D23" s="65"/>
      <c r="E23" s="40">
        <v>0</v>
      </c>
      <c r="F23" s="14">
        <v>0</v>
      </c>
      <c r="G23" s="40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</row>
    <row r="24" spans="1:12" ht="15" customHeight="1" x14ac:dyDescent="0.35">
      <c r="A24" s="66" t="s">
        <v>91</v>
      </c>
      <c r="B24" s="67"/>
      <c r="C24" s="67"/>
      <c r="D24" s="67"/>
      <c r="E24" s="38">
        <f>SUM(E21:E23)</f>
        <v>-2.0760000000000005</v>
      </c>
      <c r="F24" s="127">
        <f>SUM(F21:F23)</f>
        <v>-3.7350000000000039</v>
      </c>
      <c r="G24" s="38">
        <f>SUM(G21:G23)</f>
        <v>-4.7760000000000034</v>
      </c>
      <c r="H24" s="12">
        <f>SUM(H21:H23)</f>
        <v>-6.8590000000000018</v>
      </c>
      <c r="I24" s="12">
        <f>SUM(I21:I23)</f>
        <v>-27.460000000000015</v>
      </c>
      <c r="J24" s="16">
        <f>SUM(J21:J23)</f>
        <v>1.4440000000000182</v>
      </c>
      <c r="K24" s="16">
        <f>SUM(K21:K23)</f>
        <v>9.39</v>
      </c>
      <c r="L24" s="16">
        <f>SUM(L21:L23)</f>
        <v>5.1359999999999824</v>
      </c>
    </row>
    <row r="25" spans="1:12" ht="15" customHeight="1" x14ac:dyDescent="0.35">
      <c r="A25" s="60" t="s">
        <v>103</v>
      </c>
      <c r="B25" s="17"/>
      <c r="C25" s="17"/>
      <c r="D25" s="17"/>
      <c r="E25" s="39">
        <v>-2.0760000000000005</v>
      </c>
      <c r="F25" s="13">
        <v>-3.7350000000000021</v>
      </c>
      <c r="G25" s="39">
        <v>-4.7759999999999989</v>
      </c>
      <c r="H25" s="13">
        <v>-6.8590000000000027</v>
      </c>
      <c r="I25" s="13">
        <v>-27.460000000000022</v>
      </c>
      <c r="J25" s="13">
        <v>1.4440000000000084</v>
      </c>
      <c r="K25" s="13">
        <v>9.3900000000000112</v>
      </c>
      <c r="L25" s="13">
        <v>5.135999999999993</v>
      </c>
    </row>
    <row r="26" spans="1:12" ht="15" customHeight="1" x14ac:dyDescent="0.35">
      <c r="A26" s="60" t="s">
        <v>98</v>
      </c>
      <c r="B26" s="17"/>
      <c r="C26" s="17"/>
      <c r="D26" s="17"/>
      <c r="E26" s="39">
        <v>0</v>
      </c>
      <c r="F26" s="13">
        <v>0</v>
      </c>
      <c r="G26" s="39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</row>
    <row r="27" spans="1:12" ht="15" customHeight="1" x14ac:dyDescent="0.35">
      <c r="A27" s="94"/>
      <c r="B27" s="94"/>
      <c r="C27" s="94"/>
      <c r="D27" s="94"/>
      <c r="E27" s="115"/>
      <c r="F27" s="116"/>
      <c r="G27" s="115"/>
      <c r="H27" s="116"/>
      <c r="I27" s="116"/>
      <c r="J27" s="116"/>
      <c r="K27" s="116"/>
      <c r="L27" s="116"/>
    </row>
    <row r="28" spans="1:12" ht="15" customHeight="1" x14ac:dyDescent="0.35">
      <c r="A28" s="92" t="s">
        <v>61</v>
      </c>
      <c r="B28" s="17"/>
      <c r="C28" s="17"/>
      <c r="D28" s="17"/>
      <c r="E28" s="39">
        <v>0</v>
      </c>
      <c r="F28" s="13">
        <v>-0.95600000000000007</v>
      </c>
      <c r="G28" s="39">
        <v>0</v>
      </c>
      <c r="H28" s="13">
        <v>-1.1200000000000001</v>
      </c>
      <c r="I28" s="13">
        <v>-4.9779999999999998</v>
      </c>
      <c r="J28" s="13">
        <v>-1.559774</v>
      </c>
      <c r="K28" s="13">
        <v>-0.253</v>
      </c>
      <c r="L28" s="13">
        <v>0</v>
      </c>
    </row>
    <row r="29" spans="1:12" ht="15" customHeight="1" x14ac:dyDescent="0.35">
      <c r="A29" s="93" t="s">
        <v>142</v>
      </c>
      <c r="B29" s="94"/>
      <c r="C29" s="94"/>
      <c r="D29" s="94"/>
      <c r="E29" s="113">
        <f>E15-E28</f>
        <v>-1.6380000000000008</v>
      </c>
      <c r="F29" s="114">
        <f>F15-F28</f>
        <v>-3.7230000000000039</v>
      </c>
      <c r="G29" s="113">
        <f>G15-G28</f>
        <v>-3.8020000000000032</v>
      </c>
      <c r="H29" s="114">
        <f>H15-H28</f>
        <v>-6.104000000000001</v>
      </c>
      <c r="I29" s="114">
        <f>I15-I28</f>
        <v>-10.808000000000016</v>
      </c>
      <c r="J29" s="114">
        <f>J15-J28</f>
        <v>2.8297740000000182</v>
      </c>
      <c r="K29" s="114">
        <f>K15-K28</f>
        <v>11.294</v>
      </c>
      <c r="L29" s="114">
        <f>L15-L28</f>
        <v>9.634999999999982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9"/>
      <c r="F35" s="13"/>
      <c r="G35" s="39">
        <v>46.887999999999998</v>
      </c>
      <c r="H35" s="13">
        <v>60.561</v>
      </c>
      <c r="I35" s="13">
        <v>47.040999999999997</v>
      </c>
      <c r="J35" s="13">
        <v>61.173999999999999</v>
      </c>
      <c r="K35" s="13">
        <v>56.116</v>
      </c>
      <c r="L35" s="13">
        <v>56.112000000000002</v>
      </c>
    </row>
    <row r="36" spans="1:12" ht="15" customHeight="1" x14ac:dyDescent="0.35">
      <c r="A36" s="60" t="s">
        <v>18</v>
      </c>
      <c r="B36" s="61"/>
      <c r="C36" s="61"/>
      <c r="D36" s="61"/>
      <c r="E36" s="39"/>
      <c r="F36" s="13"/>
      <c r="G36" s="39">
        <v>0.67700000000000005</v>
      </c>
      <c r="H36" s="13">
        <v>0.80200000000000005</v>
      </c>
      <c r="I36" s="13">
        <v>0.70299999999999996</v>
      </c>
      <c r="J36" s="13">
        <v>0.85699999999999998</v>
      </c>
      <c r="K36" s="13">
        <v>0.81</v>
      </c>
      <c r="L36" s="13">
        <v>0.78600000000000003</v>
      </c>
    </row>
    <row r="37" spans="1:12" ht="15" customHeight="1" x14ac:dyDescent="0.35">
      <c r="A37" s="60" t="s">
        <v>97</v>
      </c>
      <c r="B37" s="61"/>
      <c r="C37" s="61"/>
      <c r="D37" s="61"/>
      <c r="E37" s="39"/>
      <c r="F37" s="13"/>
      <c r="G37" s="39">
        <v>6.4485299999999999</v>
      </c>
      <c r="H37" s="13">
        <v>8.173</v>
      </c>
      <c r="I37" s="13">
        <v>7.3050000000000006</v>
      </c>
      <c r="J37" s="13">
        <v>8.83</v>
      </c>
      <c r="K37" s="13">
        <v>8.3669999999999991</v>
      </c>
      <c r="L37" s="13">
        <v>6.8559999999999999</v>
      </c>
    </row>
    <row r="38" spans="1:12" ht="15" customHeight="1" x14ac:dyDescent="0.35">
      <c r="A38" s="60" t="s">
        <v>19</v>
      </c>
      <c r="B38" s="61"/>
      <c r="C38" s="61"/>
      <c r="D38" s="61"/>
      <c r="E38" s="39"/>
      <c r="F38" s="13"/>
      <c r="G38" s="39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</row>
    <row r="39" spans="1:12" ht="15" customHeight="1" x14ac:dyDescent="0.35">
      <c r="A39" s="62" t="s">
        <v>20</v>
      </c>
      <c r="B39" s="21"/>
      <c r="C39" s="21"/>
      <c r="D39" s="21"/>
      <c r="E39" s="40"/>
      <c r="F39" s="14"/>
      <c r="G39" s="40">
        <v>5.52</v>
      </c>
      <c r="H39" s="14">
        <v>3.5569999999999999</v>
      </c>
      <c r="I39" s="14">
        <v>5.75</v>
      </c>
      <c r="J39" s="14">
        <v>3.5920000000000001</v>
      </c>
      <c r="K39" s="14">
        <v>2.46</v>
      </c>
      <c r="L39" s="14">
        <v>5.5680000000000005</v>
      </c>
    </row>
    <row r="40" spans="1:12" ht="15" customHeight="1" x14ac:dyDescent="0.35">
      <c r="A40" s="57" t="s">
        <v>21</v>
      </c>
      <c r="B40" s="63"/>
      <c r="C40" s="63"/>
      <c r="D40" s="63"/>
      <c r="E40" s="38"/>
      <c r="F40" s="127"/>
      <c r="G40" s="38">
        <f>SUM(G35:G39)</f>
        <v>59.533529999999999</v>
      </c>
      <c r="H40" s="127">
        <f>SUM(H35:H39)</f>
        <v>73.093000000000004</v>
      </c>
      <c r="I40" s="12">
        <f>SUM(I35:I39)</f>
        <v>60.798999999999999</v>
      </c>
      <c r="J40" s="16">
        <f>SUM(J35:J39)</f>
        <v>74.453000000000003</v>
      </c>
      <c r="K40" s="16">
        <f>SUM(K35:K39)</f>
        <v>67.753</v>
      </c>
      <c r="L40" s="16">
        <f>SUM(L35:L39)</f>
        <v>69.322000000000003</v>
      </c>
    </row>
    <row r="41" spans="1:12" ht="15" customHeight="1" x14ac:dyDescent="0.35">
      <c r="A41" s="60" t="s">
        <v>22</v>
      </c>
      <c r="B41" s="17"/>
      <c r="C41" s="17"/>
      <c r="D41" s="17"/>
      <c r="E41" s="39"/>
      <c r="F41" s="13"/>
      <c r="G41" s="39">
        <v>20.670999999999999</v>
      </c>
      <c r="H41" s="13">
        <v>24.140999999999998</v>
      </c>
      <c r="I41" s="13">
        <v>20.362000000000002</v>
      </c>
      <c r="J41" s="13">
        <v>25.048999999999999</v>
      </c>
      <c r="K41" s="13">
        <v>24.779</v>
      </c>
      <c r="L41" s="13">
        <v>22.661000000000001</v>
      </c>
    </row>
    <row r="42" spans="1:12" ht="15" customHeight="1" x14ac:dyDescent="0.35">
      <c r="A42" s="60" t="s">
        <v>23</v>
      </c>
      <c r="B42" s="17"/>
      <c r="C42" s="17"/>
      <c r="D42" s="17"/>
      <c r="E42" s="39"/>
      <c r="F42" s="13"/>
      <c r="G42" s="39">
        <v>0</v>
      </c>
      <c r="H42" s="13">
        <v>0</v>
      </c>
      <c r="I42" s="13">
        <v>0</v>
      </c>
      <c r="J42" s="13">
        <v>0.28000000000000003</v>
      </c>
      <c r="K42" s="13">
        <v>0</v>
      </c>
      <c r="L42" s="13">
        <v>0</v>
      </c>
    </row>
    <row r="43" spans="1:12" ht="15" customHeight="1" x14ac:dyDescent="0.35">
      <c r="A43" s="60" t="s">
        <v>24</v>
      </c>
      <c r="B43" s="17"/>
      <c r="C43" s="17"/>
      <c r="D43" s="17"/>
      <c r="E43" s="39"/>
      <c r="F43" s="13"/>
      <c r="G43" s="39">
        <v>23.604999999999997</v>
      </c>
      <c r="H43" s="13">
        <v>21.71</v>
      </c>
      <c r="I43" s="13">
        <v>21.573000000000004</v>
      </c>
      <c r="J43" s="13">
        <v>26.031999999999996</v>
      </c>
      <c r="K43" s="13">
        <v>32.679000000000002</v>
      </c>
      <c r="L43" s="13">
        <v>32.094999999999999</v>
      </c>
    </row>
    <row r="44" spans="1:12" ht="15" customHeight="1" x14ac:dyDescent="0.35">
      <c r="A44" s="60" t="s">
        <v>25</v>
      </c>
      <c r="B44" s="17"/>
      <c r="C44" s="17"/>
      <c r="D44" s="17"/>
      <c r="E44" s="39"/>
      <c r="F44" s="13"/>
      <c r="G44" s="39">
        <v>4.3029999999999999</v>
      </c>
      <c r="H44" s="13">
        <v>6.34</v>
      </c>
      <c r="I44" s="13">
        <v>6.0549999999999997</v>
      </c>
      <c r="J44" s="13">
        <v>10.5</v>
      </c>
      <c r="K44" s="13">
        <v>6.9409999999999998</v>
      </c>
      <c r="L44" s="13">
        <v>7.194</v>
      </c>
    </row>
    <row r="45" spans="1:12" ht="15" customHeight="1" x14ac:dyDescent="0.35">
      <c r="A45" s="62" t="s">
        <v>26</v>
      </c>
      <c r="B45" s="21"/>
      <c r="C45" s="21"/>
      <c r="D45" s="21"/>
      <c r="E45" s="40"/>
      <c r="F45" s="14"/>
      <c r="G45" s="40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</row>
    <row r="46" spans="1:12" ht="15" customHeight="1" x14ac:dyDescent="0.35">
      <c r="A46" s="69" t="s">
        <v>27</v>
      </c>
      <c r="B46" s="32"/>
      <c r="C46" s="32"/>
      <c r="D46" s="32"/>
      <c r="E46" s="45"/>
      <c r="F46" s="129"/>
      <c r="G46" s="45">
        <f>SUM(G41:G45)</f>
        <v>48.578999999999994</v>
      </c>
      <c r="H46" s="15">
        <f>SUM(H41:H45)</f>
        <v>52.191000000000003</v>
      </c>
      <c r="I46" s="120">
        <f>SUM(I41:I45)</f>
        <v>47.99</v>
      </c>
      <c r="J46" s="84">
        <f>SUM(J41:J45)</f>
        <v>61.860999999999997</v>
      </c>
      <c r="K46" s="84">
        <f>SUM(K41:K45)</f>
        <v>64.399000000000001</v>
      </c>
      <c r="L46" s="84">
        <f>SUM(L41:L45)</f>
        <v>61.95</v>
      </c>
    </row>
    <row r="47" spans="1:12" ht="15" customHeight="1" x14ac:dyDescent="0.35">
      <c r="A47" s="57" t="s">
        <v>89</v>
      </c>
      <c r="B47" s="33"/>
      <c r="C47" s="33"/>
      <c r="D47" s="33"/>
      <c r="E47" s="38"/>
      <c r="F47" s="127"/>
      <c r="G47" s="38">
        <f>G40+G46</f>
        <v>108.11252999999999</v>
      </c>
      <c r="H47" s="127">
        <f>H40+H46</f>
        <v>125.28400000000001</v>
      </c>
      <c r="I47" s="12">
        <f>I40+I46</f>
        <v>108.789</v>
      </c>
      <c r="J47" s="16">
        <f>J40+J46</f>
        <v>136.31399999999999</v>
      </c>
      <c r="K47" s="16">
        <f>K40+K46</f>
        <v>132.15199999999999</v>
      </c>
      <c r="L47" s="16">
        <f>L40+L46</f>
        <v>131.27199999999999</v>
      </c>
    </row>
    <row r="48" spans="1:12" ht="15" customHeight="1" x14ac:dyDescent="0.35">
      <c r="A48" s="60" t="s">
        <v>104</v>
      </c>
      <c r="B48" s="17"/>
      <c r="C48" s="17"/>
      <c r="D48" s="17"/>
      <c r="E48" s="39"/>
      <c r="F48" s="13"/>
      <c r="G48" s="39">
        <v>38.655000000000001</v>
      </c>
      <c r="H48" s="13">
        <v>58.023000000000003</v>
      </c>
      <c r="I48" s="13">
        <v>44.585000000000001</v>
      </c>
      <c r="J48" s="13">
        <v>60.993000000000002</v>
      </c>
      <c r="K48" s="13">
        <v>53.363999999999997</v>
      </c>
      <c r="L48" s="13">
        <v>46.287999999999997</v>
      </c>
    </row>
    <row r="49" spans="1:12" ht="15" customHeight="1" x14ac:dyDescent="0.35">
      <c r="A49" s="60" t="s">
        <v>99</v>
      </c>
      <c r="B49" s="17"/>
      <c r="C49" s="17"/>
      <c r="D49" s="17"/>
      <c r="E49" s="39"/>
      <c r="F49" s="13"/>
      <c r="G49" s="39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</row>
    <row r="50" spans="1:12" ht="15" customHeight="1" x14ac:dyDescent="0.35">
      <c r="A50" s="60" t="s">
        <v>28</v>
      </c>
      <c r="B50" s="17"/>
      <c r="C50" s="17"/>
      <c r="D50" s="17"/>
      <c r="E50" s="39"/>
      <c r="F50" s="13"/>
      <c r="G50" s="39">
        <v>0</v>
      </c>
      <c r="H50" s="13">
        <v>0</v>
      </c>
      <c r="I50" s="13">
        <v>0.19500000000000001</v>
      </c>
      <c r="J50" s="13">
        <v>0.185</v>
      </c>
      <c r="K50" s="13">
        <v>0.19600000000000001</v>
      </c>
      <c r="L50" s="13">
        <v>0.21199999999999999</v>
      </c>
    </row>
    <row r="51" spans="1:12" ht="15" customHeight="1" x14ac:dyDescent="0.35">
      <c r="A51" s="60" t="s">
        <v>29</v>
      </c>
      <c r="B51" s="17"/>
      <c r="C51" s="17"/>
      <c r="D51" s="17"/>
      <c r="E51" s="39"/>
      <c r="F51" s="13"/>
      <c r="G51" s="39">
        <v>1.306</v>
      </c>
      <c r="H51" s="13">
        <v>1.8029999999999999</v>
      </c>
      <c r="I51" s="13">
        <v>1.2509999999999999</v>
      </c>
      <c r="J51" s="13">
        <v>1.3959999999999999</v>
      </c>
      <c r="K51" s="13">
        <v>1.2590000000000001</v>
      </c>
      <c r="L51" s="13">
        <v>1.8319999999999999</v>
      </c>
    </row>
    <row r="52" spans="1:12" ht="15" customHeight="1" x14ac:dyDescent="0.35">
      <c r="A52" s="60" t="s">
        <v>30</v>
      </c>
      <c r="B52" s="17"/>
      <c r="C52" s="17"/>
      <c r="D52" s="17"/>
      <c r="E52" s="39"/>
      <c r="F52" s="13"/>
      <c r="G52" s="39">
        <v>47.535000000000004</v>
      </c>
      <c r="H52" s="13">
        <v>46.646000000000001</v>
      </c>
      <c r="I52" s="13">
        <v>44.351999999999997</v>
      </c>
      <c r="J52" s="13">
        <v>49.036999999999999</v>
      </c>
      <c r="K52" s="13">
        <v>49.285000000000004</v>
      </c>
      <c r="L52" s="13">
        <v>55.400999999999996</v>
      </c>
    </row>
    <row r="53" spans="1:12" ht="15" customHeight="1" x14ac:dyDescent="0.35">
      <c r="A53" s="60" t="s">
        <v>31</v>
      </c>
      <c r="B53" s="17"/>
      <c r="C53" s="17"/>
      <c r="D53" s="17"/>
      <c r="E53" s="39"/>
      <c r="F53" s="13"/>
      <c r="G53" s="39">
        <v>20.616999999999997</v>
      </c>
      <c r="H53" s="13">
        <v>18.812000000000001</v>
      </c>
      <c r="I53" s="13">
        <v>18.405999999999999</v>
      </c>
      <c r="J53" s="13">
        <v>24.702999999999999</v>
      </c>
      <c r="K53" s="13">
        <v>28.047999999999995</v>
      </c>
      <c r="L53" s="13">
        <v>27.539000000000001</v>
      </c>
    </row>
    <row r="54" spans="1:12" ht="15" customHeight="1" x14ac:dyDescent="0.35">
      <c r="A54" s="62" t="s">
        <v>102</v>
      </c>
      <c r="B54" s="21"/>
      <c r="C54" s="21"/>
      <c r="D54" s="21"/>
      <c r="E54" s="40"/>
      <c r="F54" s="14"/>
      <c r="G54" s="40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</row>
    <row r="55" spans="1:12" ht="15" customHeight="1" x14ac:dyDescent="0.35">
      <c r="A55" s="57" t="s">
        <v>90</v>
      </c>
      <c r="B55" s="33"/>
      <c r="C55" s="33"/>
      <c r="D55" s="33"/>
      <c r="E55" s="38"/>
      <c r="F55" s="11"/>
      <c r="G55" s="38">
        <f>SUM(G48:G54)</f>
        <v>108.113</v>
      </c>
      <c r="H55" s="11">
        <f>SUM(H48:H54)</f>
        <v>125.28400000000001</v>
      </c>
      <c r="I55" s="12">
        <f>SUM(I48:I54)</f>
        <v>108.78899999999999</v>
      </c>
      <c r="J55" s="16">
        <f>SUM(J48:J54)</f>
        <v>136.31399999999999</v>
      </c>
      <c r="K55" s="16">
        <f>SUM(K48:K54)</f>
        <v>132.15199999999999</v>
      </c>
      <c r="L55" s="16">
        <f>SUM(L48:L54)</f>
        <v>131.27199999999999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52</v>
      </c>
      <c r="F59" s="30"/>
      <c r="G59" s="30" t="s">
        <v>52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9">
        <v>-1.1840000000000011</v>
      </c>
      <c r="F61" s="13">
        <v>-4.7549999999999999</v>
      </c>
      <c r="G61" s="39">
        <v>-2.7910000000000004</v>
      </c>
      <c r="H61" s="13">
        <v>-6.7240000000000002</v>
      </c>
      <c r="I61" s="13">
        <v>-16.462</v>
      </c>
      <c r="J61" s="13">
        <v>-0.10299999999999999</v>
      </c>
      <c r="K61" s="13">
        <v>9.141</v>
      </c>
      <c r="L61" s="13">
        <v>7.5469999999999997</v>
      </c>
    </row>
    <row r="62" spans="1:12" ht="15" customHeight="1" x14ac:dyDescent="0.35">
      <c r="A62" s="71" t="s">
        <v>33</v>
      </c>
      <c r="B62" s="71"/>
      <c r="C62" s="72"/>
      <c r="D62" s="72"/>
      <c r="E62" s="40">
        <v>-0.83099999999999985</v>
      </c>
      <c r="F62" s="14">
        <v>2.964</v>
      </c>
      <c r="G62" s="40">
        <v>-0.88000000000000034</v>
      </c>
      <c r="H62" s="14">
        <v>0.59899999999999998</v>
      </c>
      <c r="I62" s="14">
        <v>5.798</v>
      </c>
      <c r="J62" s="14">
        <v>7.508</v>
      </c>
      <c r="K62" s="14">
        <v>-0.39700000000000002</v>
      </c>
      <c r="L62" s="14">
        <v>-0.16400000000000001</v>
      </c>
    </row>
    <row r="63" spans="1:12" ht="15" customHeight="1" x14ac:dyDescent="0.35">
      <c r="A63" s="110" t="s">
        <v>34</v>
      </c>
      <c r="B63" s="73"/>
      <c r="C63" s="74"/>
      <c r="D63" s="74"/>
      <c r="E63" s="85">
        <f>SUM(E61:E62)</f>
        <v>-2.015000000000001</v>
      </c>
      <c r="F63" s="127">
        <f>SUM(F61:F62)</f>
        <v>-1.7909999999999999</v>
      </c>
      <c r="G63" s="38">
        <f>SUM(G61:G62)</f>
        <v>-3.6710000000000007</v>
      </c>
      <c r="H63" s="127">
        <f>SUM(H61:H62)</f>
        <v>-6.125</v>
      </c>
      <c r="I63" s="12">
        <f>SUM(I61:I62)</f>
        <v>-10.664</v>
      </c>
      <c r="J63" s="16">
        <f>SUM(J61:J62)</f>
        <v>7.4050000000000002</v>
      </c>
      <c r="K63" s="16">
        <f>SUM(K61:K62)</f>
        <v>8.7439999999999998</v>
      </c>
      <c r="L63" s="16">
        <f>SUM(L61:L62)</f>
        <v>7.383</v>
      </c>
    </row>
    <row r="64" spans="1:12" ht="15" customHeight="1" x14ac:dyDescent="0.35">
      <c r="A64" s="70" t="s">
        <v>95</v>
      </c>
      <c r="B64" s="70"/>
      <c r="C64" s="17"/>
      <c r="D64" s="17"/>
      <c r="E64" s="39">
        <v>-0.20600000000000002</v>
      </c>
      <c r="F64" s="13">
        <v>-0.435</v>
      </c>
      <c r="G64" s="39">
        <v>-0.499</v>
      </c>
      <c r="H64" s="13">
        <v>-0.83399999999999996</v>
      </c>
      <c r="I64" s="13">
        <v>-1.095</v>
      </c>
      <c r="J64" s="13">
        <v>-2.6179999999999999</v>
      </c>
      <c r="K64" s="13">
        <v>-3.6840000000000002</v>
      </c>
      <c r="L64" s="13">
        <v>-2.9750000000000001</v>
      </c>
    </row>
    <row r="65" spans="1:13" ht="15" customHeight="1" x14ac:dyDescent="0.35">
      <c r="A65" s="71" t="s">
        <v>96</v>
      </c>
      <c r="B65" s="71"/>
      <c r="C65" s="21"/>
      <c r="D65" s="21"/>
      <c r="E65" s="40">
        <v>-4.9000000000000002E-2</v>
      </c>
      <c r="F65" s="14">
        <v>2.9000000000000001E-2</v>
      </c>
      <c r="G65" s="40">
        <v>-2.7E-2</v>
      </c>
      <c r="H65" s="14">
        <v>3.4000000000000002E-2</v>
      </c>
      <c r="I65" s="14">
        <v>0.14399999999999999</v>
      </c>
      <c r="J65" s="14">
        <v>0.156</v>
      </c>
      <c r="K65" s="14">
        <v>9.4E-2</v>
      </c>
      <c r="L65" s="14">
        <v>6.5000000000000002E-2</v>
      </c>
    </row>
    <row r="66" spans="1:13" ht="15" customHeight="1" x14ac:dyDescent="0.35">
      <c r="A66" s="75" t="s">
        <v>100</v>
      </c>
      <c r="B66" s="75"/>
      <c r="C66" s="76"/>
      <c r="D66" s="76"/>
      <c r="E66" s="85">
        <f>SUM(E63:E65)</f>
        <v>-2.2700000000000009</v>
      </c>
      <c r="F66" s="127">
        <f>SUM(F63:F65)</f>
        <v>-2.1970000000000001</v>
      </c>
      <c r="G66" s="38">
        <f>SUM(G63:G65)</f>
        <v>-4.197000000000001</v>
      </c>
      <c r="H66" s="127">
        <f>SUM(H63:H65)</f>
        <v>-6.9249999999999998</v>
      </c>
      <c r="I66" s="12">
        <f>SUM(I63:I65)</f>
        <v>-11.615</v>
      </c>
      <c r="J66" s="16">
        <f>SUM(J63:J65)</f>
        <v>4.9430000000000005</v>
      </c>
      <c r="K66" s="16">
        <f>SUM(K63:K65)</f>
        <v>5.1539999999999999</v>
      </c>
      <c r="L66" s="16">
        <f>SUM(L63:L65)</f>
        <v>4.4729999999999999</v>
      </c>
    </row>
    <row r="67" spans="1:13" ht="15" customHeight="1" x14ac:dyDescent="0.35">
      <c r="A67" s="71" t="s">
        <v>35</v>
      </c>
      <c r="B67" s="71"/>
      <c r="C67" s="77"/>
      <c r="D67" s="77"/>
      <c r="E67" s="40">
        <v>0</v>
      </c>
      <c r="F67" s="14"/>
      <c r="G67" s="40">
        <v>0</v>
      </c>
      <c r="H67" s="14"/>
      <c r="I67" s="14"/>
      <c r="J67" s="14">
        <v>-6.3390000000000004</v>
      </c>
      <c r="K67" s="14"/>
      <c r="L67" s="14"/>
    </row>
    <row r="68" spans="1:13" ht="15" customHeight="1" x14ac:dyDescent="0.35">
      <c r="A68" s="110" t="s">
        <v>36</v>
      </c>
      <c r="B68" s="73"/>
      <c r="C68" s="33"/>
      <c r="D68" s="33"/>
      <c r="E68" s="85">
        <f>SUM(E66:E67)</f>
        <v>-2.2700000000000009</v>
      </c>
      <c r="F68" s="127">
        <f>SUM(F66:F67)</f>
        <v>-2.1970000000000001</v>
      </c>
      <c r="G68" s="38">
        <f>SUM(G66:G67)</f>
        <v>-4.197000000000001</v>
      </c>
      <c r="H68" s="127">
        <f>SUM(H66:H67)</f>
        <v>-6.9249999999999998</v>
      </c>
      <c r="I68" s="12">
        <f>SUM(I66:I67)</f>
        <v>-11.615</v>
      </c>
      <c r="J68" s="16">
        <f>SUM(J66:J67)</f>
        <v>-1.3959999999999999</v>
      </c>
      <c r="K68" s="16">
        <f>SUM(K66:K67)</f>
        <v>5.1539999999999999</v>
      </c>
      <c r="L68" s="16">
        <f>SUM(L66:L67)</f>
        <v>4.4729999999999999</v>
      </c>
    </row>
    <row r="69" spans="1:13" ht="15" customHeight="1" x14ac:dyDescent="0.35">
      <c r="A69" s="70" t="s">
        <v>37</v>
      </c>
      <c r="B69" s="70"/>
      <c r="C69" s="17"/>
      <c r="D69" s="17"/>
      <c r="E69" s="39">
        <v>1.1220000000000003</v>
      </c>
      <c r="F69" s="13">
        <v>-2.0019999999999998</v>
      </c>
      <c r="G69" s="39">
        <v>2.5260000000000002</v>
      </c>
      <c r="H69" s="13">
        <v>-2.1800000000000002</v>
      </c>
      <c r="I69" s="13">
        <v>-4.8209999999999997</v>
      </c>
      <c r="J69" s="13">
        <v>-1.23</v>
      </c>
      <c r="K69" s="13">
        <v>-6.5119999999999996</v>
      </c>
      <c r="L69" s="13">
        <v>-8.3719999999999999</v>
      </c>
    </row>
    <row r="70" spans="1:13" ht="15" customHeight="1" x14ac:dyDescent="0.35">
      <c r="A70" s="70" t="s">
        <v>38</v>
      </c>
      <c r="B70" s="70"/>
      <c r="C70" s="17"/>
      <c r="D70" s="17"/>
      <c r="E70" s="39">
        <v>0</v>
      </c>
      <c r="F70" s="13"/>
      <c r="G70" s="39">
        <v>0</v>
      </c>
      <c r="H70" s="13"/>
      <c r="I70" s="13"/>
      <c r="J70" s="13"/>
      <c r="K70" s="13"/>
      <c r="L70" s="13"/>
    </row>
    <row r="71" spans="1:13" ht="15" customHeight="1" x14ac:dyDescent="0.35">
      <c r="A71" s="70" t="s">
        <v>39</v>
      </c>
      <c r="B71" s="70"/>
      <c r="C71" s="17"/>
      <c r="D71" s="17"/>
      <c r="E71" s="39">
        <v>0</v>
      </c>
      <c r="F71" s="13"/>
      <c r="G71" s="39">
        <v>0</v>
      </c>
      <c r="H71" s="13"/>
      <c r="I71" s="13"/>
      <c r="J71" s="13"/>
      <c r="K71" s="13">
        <v>-2.6989999999999998</v>
      </c>
      <c r="L71" s="13"/>
    </row>
    <row r="72" spans="1:13" ht="15" customHeight="1" x14ac:dyDescent="0.35">
      <c r="A72" s="71" t="s">
        <v>40</v>
      </c>
      <c r="B72" s="71"/>
      <c r="C72" s="21"/>
      <c r="D72" s="21"/>
      <c r="E72" s="40">
        <v>0.11199999999999999</v>
      </c>
      <c r="F72" s="14">
        <v>4.6500000000000004</v>
      </c>
      <c r="G72" s="40">
        <v>5.2999999999999999E-2</v>
      </c>
      <c r="H72" s="14">
        <v>4.93</v>
      </c>
      <c r="I72" s="14">
        <v>11.93</v>
      </c>
      <c r="J72" s="14">
        <v>6.226</v>
      </c>
      <c r="K72" s="14">
        <v>3.5350000000000001</v>
      </c>
      <c r="L72" s="14">
        <v>-3.9E-2</v>
      </c>
    </row>
    <row r="73" spans="1:13" ht="15" customHeight="1" x14ac:dyDescent="0.35">
      <c r="A73" s="144" t="s">
        <v>41</v>
      </c>
      <c r="B73" s="146"/>
      <c r="C73" s="79"/>
      <c r="D73" s="79"/>
      <c r="E73" s="45">
        <f>SUM(E69:E72)</f>
        <v>1.2340000000000004</v>
      </c>
      <c r="F73" s="129">
        <f>SUM(F69:F72)</f>
        <v>2.6480000000000006</v>
      </c>
      <c r="G73" s="45">
        <f>SUM(G69:G72)</f>
        <v>2.5790000000000002</v>
      </c>
      <c r="H73" s="129">
        <f>SUM(H69:H72)</f>
        <v>2.7499999999999996</v>
      </c>
      <c r="I73" s="120">
        <f>SUM(I69:I72)</f>
        <v>7.109</v>
      </c>
      <c r="J73" s="105">
        <f>SUM(J69:J72)</f>
        <v>4.9960000000000004</v>
      </c>
      <c r="K73" s="105">
        <f>SUM(K69:K72)</f>
        <v>-5.6759999999999984</v>
      </c>
      <c r="L73" s="105">
        <f>SUM(L69:L72)</f>
        <v>-8.4109999999999996</v>
      </c>
    </row>
    <row r="74" spans="1:13" ht="15" customHeight="1" x14ac:dyDescent="0.35">
      <c r="A74" s="73" t="s">
        <v>42</v>
      </c>
      <c r="B74" s="73"/>
      <c r="C74" s="33"/>
      <c r="D74" s="33"/>
      <c r="E74" s="85">
        <f>SUM(E73+E68)</f>
        <v>-1.0360000000000005</v>
      </c>
      <c r="F74" s="127">
        <f>SUM(F73+F68)</f>
        <v>0.45100000000000051</v>
      </c>
      <c r="G74" s="38">
        <f>SUM(G73+G68)</f>
        <v>-1.6180000000000008</v>
      </c>
      <c r="H74" s="127">
        <f>SUM(H73+H68)</f>
        <v>-4.1750000000000007</v>
      </c>
      <c r="I74" s="12">
        <f>SUM(I73+I68)</f>
        <v>-4.5060000000000002</v>
      </c>
      <c r="J74" s="16">
        <f>SUM(J73+J68)</f>
        <v>3.6000000000000005</v>
      </c>
      <c r="K74" s="16">
        <f>SUM(K73+K68)</f>
        <v>-0.52199999999999847</v>
      </c>
      <c r="L74" s="16">
        <f>SUM(L73+L68)</f>
        <v>-3.9379999999999997</v>
      </c>
    </row>
    <row r="75" spans="1:13" ht="15" customHeight="1" x14ac:dyDescent="0.35">
      <c r="A75" s="71" t="s">
        <v>82</v>
      </c>
      <c r="B75" s="71"/>
      <c r="C75" s="21"/>
      <c r="D75" s="21"/>
      <c r="E75" s="40">
        <v>0</v>
      </c>
      <c r="F75" s="14"/>
      <c r="G75" s="40">
        <v>0</v>
      </c>
      <c r="H75" s="14"/>
      <c r="I75" s="14"/>
      <c r="J75" s="14"/>
      <c r="K75" s="14"/>
      <c r="L75" s="14"/>
      <c r="M75" s="106"/>
    </row>
    <row r="76" spans="1:13" ht="15" customHeight="1" x14ac:dyDescent="0.35">
      <c r="A76" s="110" t="s">
        <v>83</v>
      </c>
      <c r="B76" s="76"/>
      <c r="C76" s="33"/>
      <c r="D76" s="33"/>
      <c r="E76" s="85">
        <f>SUM(E74:E75)</f>
        <v>-1.0360000000000005</v>
      </c>
      <c r="F76" s="127">
        <f>SUM(F74:F75)</f>
        <v>0.45100000000000051</v>
      </c>
      <c r="G76" s="38">
        <f>SUM(G74:G75)</f>
        <v>-1.6180000000000008</v>
      </c>
      <c r="H76" s="127">
        <f>SUM(H74:H75)</f>
        <v>-4.1750000000000007</v>
      </c>
      <c r="I76" s="12">
        <f>SUM(I74:I75)</f>
        <v>-4.5060000000000002</v>
      </c>
      <c r="J76" s="16">
        <f>SUM(J74:J75)</f>
        <v>3.6000000000000005</v>
      </c>
      <c r="K76" s="16">
        <f>SUM(K74:K75)</f>
        <v>-0.52199999999999847</v>
      </c>
      <c r="L76" s="16">
        <f>SUM(L74:L75)</f>
        <v>-3.9379999999999997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-7.2493914582872394</v>
      </c>
      <c r="F82" s="13">
        <v>-20.682491269946514</v>
      </c>
      <c r="G82" s="39">
        <v>-8.7763440363795837</v>
      </c>
      <c r="H82" s="13">
        <v>-15.057214915480349</v>
      </c>
      <c r="I82" s="13">
        <v>-16.851341830525836</v>
      </c>
      <c r="J82" s="13">
        <v>1.0112189567723826</v>
      </c>
      <c r="K82" s="13">
        <v>7.6369195014317963</v>
      </c>
      <c r="L82" s="13">
        <v>6.7370555536132501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-7.2493914582872394</v>
      </c>
      <c r="F83" s="13">
        <v>-16.456703354992712</v>
      </c>
      <c r="G83" s="39">
        <v>-8.7763440363795837</v>
      </c>
      <c r="H83" s="13">
        <v>-12.722762990599684</v>
      </c>
      <c r="I83" s="13">
        <v>-11.537394051965258</v>
      </c>
      <c r="J83" s="13">
        <v>2.2531662300642621</v>
      </c>
      <c r="K83" s="13">
        <v>7.8119163888389371</v>
      </c>
      <c r="L83" s="13">
        <v>6.7370555536132501</v>
      </c>
    </row>
    <row r="84" spans="1:12" ht="15" customHeight="1" x14ac:dyDescent="0.35">
      <c r="A84" s="60" t="s">
        <v>44</v>
      </c>
      <c r="B84" s="70"/>
      <c r="C84" s="61"/>
      <c r="D84" s="61"/>
      <c r="E84" s="39">
        <v>-8.7807036955078654</v>
      </c>
      <c r="F84" s="13">
        <v>-15.652212350263017</v>
      </c>
      <c r="G84" s="39">
        <v>-10.535306202534581</v>
      </c>
      <c r="H84" s="13">
        <v>-13.473122537882739</v>
      </c>
      <c r="I84" s="13">
        <v>-31.135378637460249</v>
      </c>
      <c r="J84" s="13">
        <v>0.92283682747968043</v>
      </c>
      <c r="K84" s="13">
        <v>6.9549158216553515</v>
      </c>
      <c r="L84" s="13">
        <v>4.6100059434325003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>
        <v>-47.649207437163277</v>
      </c>
      <c r="J85" s="13">
        <v>2.5254247663020322</v>
      </c>
      <c r="K85" s="13">
        <v>18.845582627543848</v>
      </c>
      <c r="L85" s="13">
        <v>11.79198714269312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>
        <v>-24.84724858580994</v>
      </c>
      <c r="J86" s="13">
        <v>2.9118558152633112</v>
      </c>
      <c r="K86" s="13">
        <v>12.252254012288404</v>
      </c>
      <c r="L86" s="13">
        <v>9.7222087742909942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9">
        <v>35.754257119865343</v>
      </c>
      <c r="H87" s="13">
        <v>46.313176463075891</v>
      </c>
      <c r="I87" s="13">
        <v>40.983003796339673</v>
      </c>
      <c r="J87" s="13">
        <v>44.744486993265539</v>
      </c>
      <c r="K87" s="13">
        <v>40.380773654579578</v>
      </c>
      <c r="L87" s="13">
        <v>35.261137180815396</v>
      </c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13" t="s">
        <v>53</v>
      </c>
      <c r="G88" s="39">
        <v>43.232000000000006</v>
      </c>
      <c r="H88" s="13">
        <v>40.305999999999997</v>
      </c>
      <c r="I88" s="13">
        <v>38.491999999999997</v>
      </c>
      <c r="J88" s="13">
        <v>38.442000000000007</v>
      </c>
      <c r="K88" s="13">
        <v>42.54</v>
      </c>
      <c r="L88" s="13">
        <v>48.418999999999997</v>
      </c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1.2297244858362431</v>
      </c>
      <c r="H89" s="13">
        <v>0.80392258242421089</v>
      </c>
      <c r="I89" s="13">
        <v>0.9991476954132561</v>
      </c>
      <c r="J89" s="13">
        <v>0.8070106405653108</v>
      </c>
      <c r="K89" s="13">
        <v>0.92723558953601659</v>
      </c>
      <c r="L89" s="13">
        <v>1.2014561009332876</v>
      </c>
    </row>
    <row r="90" spans="1:12" ht="15" customHeight="1" x14ac:dyDescent="0.35">
      <c r="A90" s="60" t="s">
        <v>132</v>
      </c>
      <c r="B90" s="70"/>
      <c r="C90" s="17"/>
      <c r="D90" s="17"/>
      <c r="E90" s="39">
        <v>-2.2530000000000037</v>
      </c>
      <c r="F90" s="13" t="s">
        <v>53</v>
      </c>
      <c r="G90" s="39">
        <v>-4.1699999999999964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90" t="s">
        <v>53</v>
      </c>
      <c r="F91" s="5" t="s">
        <v>53</v>
      </c>
      <c r="G91" s="51" t="s">
        <v>53</v>
      </c>
      <c r="H91" s="10" t="s">
        <v>53</v>
      </c>
      <c r="I91" s="10">
        <v>686</v>
      </c>
      <c r="J91" s="5">
        <v>694</v>
      </c>
      <c r="K91" s="5">
        <v>693</v>
      </c>
      <c r="L91" s="5">
        <v>673</v>
      </c>
    </row>
    <row r="92" spans="1:12" ht="15" customHeight="1" x14ac:dyDescent="0.35">
      <c r="A92" s="64" t="s">
        <v>137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134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ht="16.5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ht="16.5" x14ac:dyDescent="0.3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1:12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8" orientation="portrait" r:id="rId1"/>
  <rowBreaks count="1" manualBreakCount="1">
    <brk id="9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116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117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0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 t="e">
        <f>#REF!</f>
        <v>#REF!</v>
      </c>
      <c r="L4" s="25" t="e">
        <f>#REF!</f>
        <v>#REF!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/>
      <c r="F6" s="27" t="s">
        <v>52</v>
      </c>
      <c r="G6" s="27"/>
      <c r="H6" s="27" t="s">
        <v>52</v>
      </c>
      <c r="I6" s="27" t="s">
        <v>52</v>
      </c>
      <c r="J6" s="27" t="s">
        <v>52</v>
      </c>
      <c r="K6" s="27" t="s">
        <v>54</v>
      </c>
      <c r="L6" s="27" t="s">
        <v>54</v>
      </c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5">
        <v>179.9522025</v>
      </c>
      <c r="F8" s="2">
        <v>156.88099999999997</v>
      </c>
      <c r="G8" s="35">
        <v>371.3752025</v>
      </c>
      <c r="H8" s="2">
        <v>328.89499999999998</v>
      </c>
      <c r="I8" s="2">
        <v>711.8199601</v>
      </c>
      <c r="J8" s="2">
        <v>710.52599999999995</v>
      </c>
      <c r="K8" s="2">
        <v>391.23500000000001</v>
      </c>
      <c r="L8" s="2">
        <v>324.07799999999997</v>
      </c>
    </row>
    <row r="9" spans="1:12" ht="15" customHeight="1" x14ac:dyDescent="0.35">
      <c r="A9" s="60" t="s">
        <v>3</v>
      </c>
      <c r="B9" s="17"/>
      <c r="C9" s="17"/>
      <c r="D9" s="17"/>
      <c r="E9" s="36">
        <v>-154.75196159999999</v>
      </c>
      <c r="F9" s="5">
        <v>-144.61599999999999</v>
      </c>
      <c r="G9" s="36">
        <v>-338.64496159999999</v>
      </c>
      <c r="H9" s="5">
        <v>-307.78199999999998</v>
      </c>
      <c r="I9" s="5">
        <v>-634.86730609999995</v>
      </c>
      <c r="J9" s="5">
        <v>-634.63</v>
      </c>
      <c r="K9" s="5">
        <v>-347.84000000000003</v>
      </c>
      <c r="L9" s="5">
        <v>-298.19</v>
      </c>
    </row>
    <row r="10" spans="1:12" ht="15" customHeight="1" x14ac:dyDescent="0.35">
      <c r="A10" s="60" t="s">
        <v>4</v>
      </c>
      <c r="B10" s="17"/>
      <c r="C10" s="17"/>
      <c r="D10" s="17"/>
      <c r="E10" s="36">
        <v>-7.079000000000113E-3</v>
      </c>
      <c r="F10" s="5">
        <v>1.2129999999999999</v>
      </c>
      <c r="G10" s="36">
        <v>-0.81507900000000011</v>
      </c>
      <c r="H10" s="5">
        <v>2.3199999999999998</v>
      </c>
      <c r="I10" s="5">
        <v>0.91034750000000031</v>
      </c>
      <c r="J10" s="5">
        <v>5.48</v>
      </c>
      <c r="K10" s="5">
        <v>3.3450000000000002</v>
      </c>
      <c r="L10" s="5">
        <v>1.7809999999999999</v>
      </c>
    </row>
    <row r="11" spans="1:12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13.785</v>
      </c>
      <c r="L11" s="5">
        <v>16.977</v>
      </c>
    </row>
    <row r="12" spans="1:12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7</v>
      </c>
      <c r="B13" s="63"/>
      <c r="C13" s="63"/>
      <c r="D13" s="63"/>
      <c r="E13" s="35">
        <f>SUM(E8:E12)</f>
        <v>25.19316190000001</v>
      </c>
      <c r="F13" s="123">
        <f>SUM(F8:F12)</f>
        <v>13.477999999999986</v>
      </c>
      <c r="G13" s="35">
        <f>SUM(G8:G12)</f>
        <v>31.915161900000012</v>
      </c>
      <c r="H13" s="2">
        <f>SUM(H8:H12)</f>
        <v>23.433</v>
      </c>
      <c r="I13" s="2">
        <f>SUM(I8:I12)</f>
        <v>77.863001500000053</v>
      </c>
      <c r="J13" s="2">
        <f>SUM(J8:J12)</f>
        <v>81.375999999999962</v>
      </c>
      <c r="K13" s="2">
        <f>SUM(K8:K12)</f>
        <v>60.524999999999977</v>
      </c>
      <c r="L13" s="2">
        <f>SUM(L8:L12)</f>
        <v>44.645999999999972</v>
      </c>
    </row>
    <row r="14" spans="1:12" ht="15" customHeight="1" x14ac:dyDescent="0.35">
      <c r="A14" s="62" t="s">
        <v>60</v>
      </c>
      <c r="B14" s="21"/>
      <c r="C14" s="21"/>
      <c r="D14" s="21"/>
      <c r="E14" s="37">
        <v>-2.1611288000000006</v>
      </c>
      <c r="F14" s="124">
        <v>-1.853</v>
      </c>
      <c r="G14" s="37">
        <v>-4.3081288000000004</v>
      </c>
      <c r="H14" s="7">
        <v>-3.6970000000000001</v>
      </c>
      <c r="I14" s="7">
        <v>-7.7110038999999997</v>
      </c>
      <c r="J14" s="7">
        <v>-7.1289999999999996</v>
      </c>
      <c r="K14" s="7">
        <v>-2.351</v>
      </c>
      <c r="L14" s="7">
        <v>-1.9359999999999999</v>
      </c>
    </row>
    <row r="15" spans="1:12" ht="15" customHeight="1" x14ac:dyDescent="0.25">
      <c r="A15" s="63" t="s">
        <v>8</v>
      </c>
      <c r="B15" s="63"/>
      <c r="C15" s="63"/>
      <c r="D15" s="63"/>
      <c r="E15" s="35">
        <f>SUM(E13:E14)</f>
        <v>23.03203310000001</v>
      </c>
      <c r="F15" s="123">
        <f>SUM(F13:F14)</f>
        <v>11.624999999999986</v>
      </c>
      <c r="G15" s="35">
        <f>SUM(G13:G14)</f>
        <v>27.60703310000001</v>
      </c>
      <c r="H15" s="2">
        <f>SUM(H13:H14)</f>
        <v>19.736000000000001</v>
      </c>
      <c r="I15" s="2">
        <f>SUM(I13:I14)</f>
        <v>70.151997600000058</v>
      </c>
      <c r="J15" s="2">
        <f>SUM(J13:J14)</f>
        <v>74.246999999999957</v>
      </c>
      <c r="K15" s="2">
        <f>SUM(K13:K14)</f>
        <v>58.173999999999978</v>
      </c>
      <c r="L15" s="2">
        <f>SUM(L13:L14)</f>
        <v>42.709999999999972</v>
      </c>
    </row>
    <row r="16" spans="1:12" ht="15" customHeight="1" x14ac:dyDescent="0.35">
      <c r="A16" s="60" t="s">
        <v>9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23.03203310000001</v>
      </c>
      <c r="F18" s="123">
        <f>SUM(F15:F17)</f>
        <v>11.624999999999986</v>
      </c>
      <c r="G18" s="35">
        <f>SUM(G15:G17)</f>
        <v>27.60703310000001</v>
      </c>
      <c r="H18" s="2">
        <f>SUM(H15:H17)</f>
        <v>19.736000000000001</v>
      </c>
      <c r="I18" s="2">
        <f>SUM(I15:I17)</f>
        <v>70.151997600000058</v>
      </c>
      <c r="J18" s="2">
        <f>SUM(J15:J17)</f>
        <v>74.246999999999957</v>
      </c>
      <c r="K18" s="2">
        <f>SUM(K15:K17)</f>
        <v>58.173999999999978</v>
      </c>
      <c r="L18" s="2">
        <f>SUM(L15:L17)</f>
        <v>42.709999999999972</v>
      </c>
    </row>
    <row r="19" spans="1:12" ht="15" customHeight="1" x14ac:dyDescent="0.35">
      <c r="A19" s="60" t="s">
        <v>12</v>
      </c>
      <c r="B19" s="17"/>
      <c r="C19" s="17"/>
      <c r="D19" s="17"/>
      <c r="E19" s="36">
        <v>0.1025591</v>
      </c>
      <c r="F19" s="5">
        <v>0.14400000000000002</v>
      </c>
      <c r="G19" s="36">
        <v>0.2065591</v>
      </c>
      <c r="H19" s="5">
        <v>0.23100000000000001</v>
      </c>
      <c r="I19" s="5">
        <v>0.32300000000000001</v>
      </c>
      <c r="J19" s="5">
        <v>1.3240000000000001</v>
      </c>
      <c r="K19" s="5">
        <v>0.82199999999999995</v>
      </c>
      <c r="L19" s="5">
        <v>0.90100000000000002</v>
      </c>
    </row>
    <row r="20" spans="1:12" ht="15" customHeight="1" x14ac:dyDescent="0.35">
      <c r="A20" s="62" t="s">
        <v>13</v>
      </c>
      <c r="B20" s="21"/>
      <c r="C20" s="21"/>
      <c r="D20" s="21"/>
      <c r="E20" s="37">
        <v>-2.2024464999999998</v>
      </c>
      <c r="F20" s="7">
        <v>-2.5060000000000002</v>
      </c>
      <c r="G20" s="37">
        <v>-3.8784464999999999</v>
      </c>
      <c r="H20" s="7">
        <v>-4.28</v>
      </c>
      <c r="I20" s="7">
        <v>-7.8940000000000001</v>
      </c>
      <c r="J20" s="7">
        <v>-3.9239999999999999</v>
      </c>
      <c r="K20" s="7">
        <v>-2.2890000000000001</v>
      </c>
      <c r="L20" s="7">
        <v>-1.772</v>
      </c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20.93214570000001</v>
      </c>
      <c r="F21" s="123">
        <f>SUM(F18:F20)</f>
        <v>9.2629999999999857</v>
      </c>
      <c r="G21" s="35">
        <f>SUM(G18:G20)</f>
        <v>23.93514570000001</v>
      </c>
      <c r="H21" s="2">
        <f>SUM(H18:H20)</f>
        <v>15.687000000000001</v>
      </c>
      <c r="I21" s="2">
        <f>SUM(I18:I20)</f>
        <v>62.580997600000053</v>
      </c>
      <c r="J21" s="2">
        <f>SUM(J18:J20)</f>
        <v>71.646999999999949</v>
      </c>
      <c r="K21" s="2">
        <f>SUM(K18:K20)</f>
        <v>56.706999999999979</v>
      </c>
      <c r="L21" s="2">
        <f>SUM(L18:L20)</f>
        <v>41.838999999999977</v>
      </c>
    </row>
    <row r="22" spans="1:12" ht="15" customHeight="1" x14ac:dyDescent="0.35">
      <c r="A22" s="60" t="s">
        <v>15</v>
      </c>
      <c r="B22" s="17"/>
      <c r="C22" s="17"/>
      <c r="D22" s="17"/>
      <c r="E22" s="36">
        <v>-5.512748199999999</v>
      </c>
      <c r="F22" s="5">
        <v>-0.94200000000000017</v>
      </c>
      <c r="G22" s="36">
        <v>-7.3527481999999997</v>
      </c>
      <c r="H22" s="5">
        <v>-3.3730000000000002</v>
      </c>
      <c r="I22" s="5">
        <v>-17.361379899999999</v>
      </c>
      <c r="J22" s="5">
        <v>-22.803000000000001</v>
      </c>
      <c r="K22" s="5">
        <v>-9.8529999999999998</v>
      </c>
      <c r="L22" s="5">
        <v>-10.324999999999999</v>
      </c>
    </row>
    <row r="23" spans="1:12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15.419397500000011</v>
      </c>
      <c r="F24" s="123">
        <f>SUM(F21:F23)</f>
        <v>8.3209999999999855</v>
      </c>
      <c r="G24" s="35">
        <f>SUM(G21:G23)</f>
        <v>16.58239750000001</v>
      </c>
      <c r="H24" s="2">
        <f>SUM(H21:H23)</f>
        <v>12.314</v>
      </c>
      <c r="I24" s="2">
        <f>SUM(I21:I23)</f>
        <v>45.219617700000057</v>
      </c>
      <c r="J24" s="2">
        <f>SUM(J21:J23)</f>
        <v>48.843999999999951</v>
      </c>
      <c r="K24" s="2">
        <f>SUM(K21:K23)</f>
        <v>46.853999999999978</v>
      </c>
      <c r="L24" s="2">
        <f>SUM(L21:L23)</f>
        <v>31.513999999999978</v>
      </c>
    </row>
    <row r="25" spans="1:12" ht="15" customHeight="1" x14ac:dyDescent="0.35">
      <c r="A25" s="60" t="s">
        <v>103</v>
      </c>
      <c r="B25" s="17"/>
      <c r="C25" s="17"/>
      <c r="D25" s="17"/>
      <c r="E25" s="36">
        <v>15.419397500000006</v>
      </c>
      <c r="F25" s="5">
        <v>8.3209999999999571</v>
      </c>
      <c r="G25" s="36">
        <v>16.582397500000017</v>
      </c>
      <c r="H25" s="5">
        <v>12.313999999999965</v>
      </c>
      <c r="I25" s="5">
        <v>45.219617700000086</v>
      </c>
      <c r="J25" s="5">
        <v>48.843999999999966</v>
      </c>
      <c r="K25" s="5">
        <v>46.854000000000042</v>
      </c>
      <c r="L25" s="5">
        <v>31.513999999999967</v>
      </c>
    </row>
    <row r="26" spans="1:12" ht="15" customHeight="1" x14ac:dyDescent="0.35">
      <c r="A26" s="60" t="s">
        <v>98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0</v>
      </c>
      <c r="F28" s="5">
        <v>0</v>
      </c>
      <c r="G28" s="36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23.03203310000001</v>
      </c>
      <c r="F29" s="101">
        <f>F15-F28</f>
        <v>11.624999999999986</v>
      </c>
      <c r="G29" s="100">
        <f>G15-G28</f>
        <v>27.60703310000001</v>
      </c>
      <c r="H29" s="101">
        <f>H15-H28</f>
        <v>19.736000000000001</v>
      </c>
      <c r="I29" s="101">
        <f>I15-I28</f>
        <v>70.151997600000058</v>
      </c>
      <c r="J29" s="101">
        <f>J15-J28</f>
        <v>74.246999999999957</v>
      </c>
      <c r="K29" s="101">
        <f>K15-K28</f>
        <v>58.173999999999978</v>
      </c>
      <c r="L29" s="101">
        <f>L15-L28</f>
        <v>42.709999999999972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 t="e">
        <f>K4</f>
        <v>#REF!</v>
      </c>
      <c r="L31" s="25" t="e">
        <f>L4</f>
        <v>#REF!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6">
        <v>222.04599999999999</v>
      </c>
      <c r="H35" s="5">
        <v>0</v>
      </c>
      <c r="I35" s="5">
        <v>222.04599999999999</v>
      </c>
      <c r="J35" s="5">
        <v>0</v>
      </c>
      <c r="K35" s="5">
        <v>0</v>
      </c>
      <c r="L35" s="5">
        <v>0</v>
      </c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6">
        <v>3.52</v>
      </c>
      <c r="H36" s="5">
        <v>0</v>
      </c>
      <c r="I36" s="5">
        <v>2.8919999999999999</v>
      </c>
      <c r="J36" s="5">
        <v>0</v>
      </c>
      <c r="K36" s="5">
        <v>2.4E-2</v>
      </c>
      <c r="L36" s="5">
        <v>7.0999999999999994E-2</v>
      </c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6">
        <v>28.713000000000001</v>
      </c>
      <c r="H37" s="5">
        <v>0</v>
      </c>
      <c r="I37" s="5">
        <v>27.47</v>
      </c>
      <c r="J37" s="5">
        <v>0</v>
      </c>
      <c r="K37" s="5">
        <v>13.638</v>
      </c>
      <c r="L37" s="5">
        <v>10.502000000000001</v>
      </c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6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37">
        <v>0</v>
      </c>
      <c r="H39" s="7">
        <v>0</v>
      </c>
      <c r="I39" s="7">
        <v>0</v>
      </c>
      <c r="J39" s="7">
        <v>0</v>
      </c>
      <c r="K39" s="7">
        <v>32.707999999999998</v>
      </c>
      <c r="L39" s="7">
        <v>28.347000000000001</v>
      </c>
    </row>
    <row r="40" spans="1:12" ht="15" customHeight="1" x14ac:dyDescent="0.35">
      <c r="A40" s="57" t="s">
        <v>21</v>
      </c>
      <c r="B40" s="63"/>
      <c r="C40" s="63"/>
      <c r="D40" s="63"/>
      <c r="E40" s="41"/>
      <c r="F40" s="123"/>
      <c r="G40" s="41">
        <f>SUM(G35:G39)</f>
        <v>254.279</v>
      </c>
      <c r="H40" s="123" t="s">
        <v>53</v>
      </c>
      <c r="I40" s="121">
        <f>SUM(I35:I39)</f>
        <v>252.40799999999999</v>
      </c>
      <c r="J40" s="3" t="s">
        <v>53</v>
      </c>
      <c r="K40" s="3">
        <f>SUM(K35:K39)</f>
        <v>46.37</v>
      </c>
      <c r="L40" s="3">
        <f>SUM(L35:L39)</f>
        <v>38.92</v>
      </c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6">
        <v>64.558999999999997</v>
      </c>
      <c r="H41" s="5">
        <v>0</v>
      </c>
      <c r="I41" s="5">
        <v>82.037999999999997</v>
      </c>
      <c r="J41" s="5">
        <v>0</v>
      </c>
      <c r="K41" s="5">
        <v>32.606999999999999</v>
      </c>
      <c r="L41" s="5">
        <v>24.47</v>
      </c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6">
        <v>67.441000000000003</v>
      </c>
      <c r="H43" s="5">
        <v>0</v>
      </c>
      <c r="I43" s="5">
        <v>40.672999999999995</v>
      </c>
      <c r="J43" s="5">
        <v>0</v>
      </c>
      <c r="K43" s="5">
        <v>17.875</v>
      </c>
      <c r="L43" s="5">
        <v>25.292000000000002</v>
      </c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6">
        <v>48.262999999999998</v>
      </c>
      <c r="H44" s="5">
        <v>0</v>
      </c>
      <c r="I44" s="5">
        <v>78.921000000000006</v>
      </c>
      <c r="J44" s="5">
        <v>0</v>
      </c>
      <c r="K44" s="5">
        <v>180.83600000000001</v>
      </c>
      <c r="L44" s="5">
        <v>136.142</v>
      </c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ht="15" customHeight="1" x14ac:dyDescent="0.35">
      <c r="A46" s="69" t="s">
        <v>27</v>
      </c>
      <c r="B46" s="32"/>
      <c r="C46" s="32"/>
      <c r="D46" s="32"/>
      <c r="E46" s="42"/>
      <c r="F46" s="128"/>
      <c r="G46" s="42">
        <f>SUM(G41:G45)</f>
        <v>180.26300000000001</v>
      </c>
      <c r="H46" s="8" t="s">
        <v>53</v>
      </c>
      <c r="I46" s="122">
        <f>SUM(I41:I45)</f>
        <v>201.63200000000001</v>
      </c>
      <c r="J46" s="9" t="s">
        <v>53</v>
      </c>
      <c r="K46" s="9">
        <f>SUM(K41:K45)</f>
        <v>231.31800000000001</v>
      </c>
      <c r="L46" s="9">
        <f>SUM(L41:L45)</f>
        <v>185.904</v>
      </c>
    </row>
    <row r="47" spans="1:12" ht="15" customHeight="1" x14ac:dyDescent="0.35">
      <c r="A47" s="57" t="s">
        <v>89</v>
      </c>
      <c r="B47" s="33"/>
      <c r="C47" s="33"/>
      <c r="D47" s="33"/>
      <c r="E47" s="41"/>
      <c r="F47" s="123"/>
      <c r="G47" s="41">
        <f>G40+G46</f>
        <v>434.54200000000003</v>
      </c>
      <c r="H47" s="123" t="s">
        <v>53</v>
      </c>
      <c r="I47" s="121">
        <f>I40+I46</f>
        <v>454.03999999999996</v>
      </c>
      <c r="J47" s="3" t="s">
        <v>53</v>
      </c>
      <c r="K47" s="3">
        <f>K40+K46</f>
        <v>277.68799999999999</v>
      </c>
      <c r="L47" s="3">
        <f>L40+L46</f>
        <v>224.82400000000001</v>
      </c>
    </row>
    <row r="48" spans="1:12" ht="15" customHeight="1" x14ac:dyDescent="0.35">
      <c r="A48" s="60" t="s">
        <v>104</v>
      </c>
      <c r="B48" s="17"/>
      <c r="C48" s="17"/>
      <c r="D48" s="17" t="s">
        <v>110</v>
      </c>
      <c r="E48" s="36"/>
      <c r="F48" s="5"/>
      <c r="G48" s="36">
        <v>341.19539750000007</v>
      </c>
      <c r="H48" s="5"/>
      <c r="I48" s="5">
        <v>287.56261770000003</v>
      </c>
      <c r="J48" s="5"/>
      <c r="K48" s="5">
        <v>136.68900000000005</v>
      </c>
      <c r="L48" s="5">
        <v>138.57600000000008</v>
      </c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6">
        <v>0</v>
      </c>
      <c r="H49" s="5"/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6">
        <v>0.18099999999999999</v>
      </c>
      <c r="H50" s="5">
        <v>0</v>
      </c>
      <c r="I50" s="5">
        <v>0.17499999999999999</v>
      </c>
      <c r="J50" s="5">
        <v>0</v>
      </c>
      <c r="K50" s="5">
        <v>0</v>
      </c>
      <c r="L50" s="5">
        <v>0</v>
      </c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6">
        <v>6.7519999999999998</v>
      </c>
      <c r="H51" s="5">
        <v>0</v>
      </c>
      <c r="I51" s="5">
        <v>7.6849999999999996</v>
      </c>
      <c r="J51" s="5">
        <v>0</v>
      </c>
      <c r="K51" s="5">
        <v>5.9009999999999998</v>
      </c>
      <c r="L51" s="5">
        <v>3.823</v>
      </c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6">
        <v>0</v>
      </c>
      <c r="H52" s="5">
        <v>0</v>
      </c>
      <c r="I52" s="5">
        <v>72.300999999999988</v>
      </c>
      <c r="J52" s="5">
        <v>0</v>
      </c>
      <c r="K52" s="5">
        <v>72.423000000000002</v>
      </c>
      <c r="L52" s="5">
        <v>31.253</v>
      </c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6">
        <v>86.414000000000001</v>
      </c>
      <c r="H53" s="5">
        <v>0</v>
      </c>
      <c r="I53" s="5">
        <v>86.316000000000003</v>
      </c>
      <c r="J53" s="5">
        <v>0</v>
      </c>
      <c r="K53" s="5">
        <v>62.675000000000004</v>
      </c>
      <c r="L53" s="5">
        <v>51.171999999999997</v>
      </c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41">
        <f>SUM(G48:G54)</f>
        <v>434.54239750000005</v>
      </c>
      <c r="H55" s="1" t="s">
        <v>53</v>
      </c>
      <c r="I55" s="121">
        <f>SUM(I48:I54)</f>
        <v>454.03961770000001</v>
      </c>
      <c r="J55" s="3" t="s">
        <v>53</v>
      </c>
      <c r="K55" s="3">
        <f>SUM(K48:K54)</f>
        <v>277.68800000000005</v>
      </c>
      <c r="L55" s="3">
        <f>SUM(L48:L54)</f>
        <v>224.8240000000001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 t="e">
        <f>K31</f>
        <v>#REF!</v>
      </c>
      <c r="L57" s="25" t="e">
        <f>L31</f>
        <v>#REF!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140</v>
      </c>
      <c r="F59" s="30"/>
      <c r="G59" s="30" t="s">
        <v>140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6">
        <v>10.193161899999991</v>
      </c>
      <c r="F61" s="5"/>
      <c r="G61" s="36">
        <v>19.77916190000002</v>
      </c>
      <c r="H61" s="5"/>
      <c r="I61" s="5"/>
      <c r="J61" s="5"/>
      <c r="K61" s="5">
        <v>47.771999999999998</v>
      </c>
      <c r="L61" s="5">
        <v>28.173999999999999</v>
      </c>
    </row>
    <row r="62" spans="1:12" ht="15" customHeight="1" x14ac:dyDescent="0.35">
      <c r="A62" s="71" t="s">
        <v>33</v>
      </c>
      <c r="B62" s="71"/>
      <c r="C62" s="72"/>
      <c r="D62" s="72"/>
      <c r="E62" s="37">
        <v>10.932999999999996</v>
      </c>
      <c r="F62" s="7"/>
      <c r="G62" s="37">
        <v>-4.7120000000000024</v>
      </c>
      <c r="H62" s="7">
        <v>0</v>
      </c>
      <c r="I62" s="7">
        <v>0</v>
      </c>
      <c r="J62" s="7">
        <v>0</v>
      </c>
      <c r="K62" s="7">
        <v>10.401999999999999</v>
      </c>
      <c r="L62" s="7">
        <v>8.9030000000000005</v>
      </c>
    </row>
    <row r="63" spans="1:12" ht="15" customHeight="1" x14ac:dyDescent="0.35">
      <c r="A63" s="110" t="s">
        <v>34</v>
      </c>
      <c r="B63" s="73"/>
      <c r="C63" s="74"/>
      <c r="D63" s="74"/>
      <c r="E63" s="43">
        <f>SUM(E61:E62)</f>
        <v>21.126161899999985</v>
      </c>
      <c r="F63" s="123" t="s">
        <v>53</v>
      </c>
      <c r="G63" s="35">
        <f>SUM(G61:G62)</f>
        <v>15.067161900000016</v>
      </c>
      <c r="H63" s="2" t="s">
        <v>53</v>
      </c>
      <c r="I63" s="2" t="s">
        <v>53</v>
      </c>
      <c r="J63" s="2" t="s">
        <v>53</v>
      </c>
      <c r="K63" s="2">
        <f>SUM(K61:K62)</f>
        <v>58.173999999999999</v>
      </c>
      <c r="L63" s="2">
        <f>SUM(L61:L62)</f>
        <v>37.076999999999998</v>
      </c>
    </row>
    <row r="64" spans="1:12" ht="15" customHeight="1" x14ac:dyDescent="0.35">
      <c r="A64" s="70" t="s">
        <v>95</v>
      </c>
      <c r="B64" s="70"/>
      <c r="C64" s="17"/>
      <c r="D64" s="17"/>
      <c r="E64" s="36">
        <v>-5.6420000000000003</v>
      </c>
      <c r="F64" s="5"/>
      <c r="G64" s="36">
        <v>-5.9020000000000001</v>
      </c>
      <c r="H64" s="5">
        <v>0</v>
      </c>
      <c r="I64" s="5">
        <v>0</v>
      </c>
      <c r="J64" s="5">
        <v>0</v>
      </c>
      <c r="K64" s="5">
        <v>-4.5309999999999997</v>
      </c>
      <c r="L64" s="5">
        <v>-2.452</v>
      </c>
    </row>
    <row r="65" spans="1:13" ht="15" customHeight="1" x14ac:dyDescent="0.35">
      <c r="A65" s="71" t="s">
        <v>96</v>
      </c>
      <c r="B65" s="71"/>
      <c r="C65" s="21"/>
      <c r="D65" s="21"/>
      <c r="E65" s="37">
        <v>0</v>
      </c>
      <c r="F65" s="7"/>
      <c r="G65" s="37">
        <v>0</v>
      </c>
      <c r="H65" s="7">
        <v>0</v>
      </c>
      <c r="I65" s="7">
        <v>0</v>
      </c>
      <c r="J65" s="7">
        <v>0</v>
      </c>
      <c r="K65" s="7">
        <v>-20</v>
      </c>
      <c r="L65" s="7">
        <v>20</v>
      </c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15.484161899999986</v>
      </c>
      <c r="F66" s="123" t="s">
        <v>53</v>
      </c>
      <c r="G66" s="35">
        <f>SUM(G63:G65)</f>
        <v>9.1651619000000153</v>
      </c>
      <c r="H66" s="2">
        <f>SUM(H63:H65)</f>
        <v>0</v>
      </c>
      <c r="I66" s="2" t="s">
        <v>53</v>
      </c>
      <c r="J66" s="2" t="s">
        <v>53</v>
      </c>
      <c r="K66" s="2">
        <f>SUM(K63:K65)</f>
        <v>33.643000000000001</v>
      </c>
      <c r="L66" s="2">
        <f>SUM(L63:L65)</f>
        <v>54.625</v>
      </c>
    </row>
    <row r="67" spans="1:13" ht="15" customHeight="1" x14ac:dyDescent="0.35">
      <c r="A67" s="71" t="s">
        <v>35</v>
      </c>
      <c r="B67" s="71"/>
      <c r="C67" s="77"/>
      <c r="D67" s="77"/>
      <c r="E67" s="37">
        <v>0</v>
      </c>
      <c r="F67" s="7"/>
      <c r="G67" s="37">
        <v>0</v>
      </c>
      <c r="H67" s="7">
        <v>0</v>
      </c>
      <c r="I67" s="7">
        <v>0</v>
      </c>
      <c r="J67" s="7">
        <v>0</v>
      </c>
      <c r="K67" s="7">
        <v>-0.11899999999999999</v>
      </c>
      <c r="L67" s="7">
        <v>2.1999999999999999E-2</v>
      </c>
    </row>
    <row r="68" spans="1:13" ht="15" customHeight="1" x14ac:dyDescent="0.35">
      <c r="A68" s="110" t="s">
        <v>36</v>
      </c>
      <c r="B68" s="73"/>
      <c r="C68" s="33"/>
      <c r="D68" s="33"/>
      <c r="E68" s="43">
        <f>SUM(E66:E67)</f>
        <v>15.484161899999986</v>
      </c>
      <c r="F68" s="123" t="s">
        <v>53</v>
      </c>
      <c r="G68" s="35">
        <f>SUM(G66:G67)</f>
        <v>9.1651619000000153</v>
      </c>
      <c r="H68" s="2" t="s">
        <v>53</v>
      </c>
      <c r="I68" s="2" t="s">
        <v>53</v>
      </c>
      <c r="J68" s="2" t="s">
        <v>53</v>
      </c>
      <c r="K68" s="2">
        <f>SUM(K66:K67)</f>
        <v>33.524000000000001</v>
      </c>
      <c r="L68" s="2">
        <f>SUM(L66:L67)</f>
        <v>54.646999999999998</v>
      </c>
    </row>
    <row r="69" spans="1:13" ht="15" customHeight="1" x14ac:dyDescent="0.35">
      <c r="A69" s="70" t="s">
        <v>37</v>
      </c>
      <c r="B69" s="70"/>
      <c r="C69" s="17"/>
      <c r="D69" s="17"/>
      <c r="E69" s="36">
        <v>-38.076999999999998</v>
      </c>
      <c r="F69" s="5"/>
      <c r="G69" s="36">
        <v>-39.753999999999998</v>
      </c>
      <c r="H69" s="5">
        <v>0</v>
      </c>
      <c r="I69" s="5">
        <v>0</v>
      </c>
      <c r="J69" s="5">
        <v>0</v>
      </c>
      <c r="K69" s="5">
        <v>41.17</v>
      </c>
      <c r="L69" s="5">
        <v>1.101</v>
      </c>
    </row>
    <row r="70" spans="1:13" ht="15" customHeight="1" x14ac:dyDescent="0.35">
      <c r="A70" s="70" t="s">
        <v>38</v>
      </c>
      <c r="B70" s="70"/>
      <c r="C70" s="17"/>
      <c r="D70" s="17"/>
      <c r="E70" s="36">
        <v>0</v>
      </c>
      <c r="F70" s="5"/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</row>
    <row r="71" spans="1:13" ht="15" customHeight="1" x14ac:dyDescent="0.35">
      <c r="A71" s="70" t="s">
        <v>39</v>
      </c>
      <c r="B71" s="70"/>
      <c r="C71" s="17"/>
      <c r="D71" s="17"/>
      <c r="E71" s="36">
        <v>0</v>
      </c>
      <c r="F71" s="5"/>
      <c r="G71" s="36">
        <v>0</v>
      </c>
      <c r="H71" s="5">
        <v>0</v>
      </c>
      <c r="I71" s="5">
        <v>0</v>
      </c>
      <c r="J71" s="5">
        <v>0</v>
      </c>
      <c r="K71" s="5">
        <v>-50</v>
      </c>
      <c r="L71" s="5">
        <v>0</v>
      </c>
    </row>
    <row r="72" spans="1:13" ht="15" customHeight="1" x14ac:dyDescent="0.35">
      <c r="A72" s="71" t="s">
        <v>40</v>
      </c>
      <c r="B72" s="71"/>
      <c r="C72" s="21"/>
      <c r="D72" s="21"/>
      <c r="E72" s="37">
        <v>0</v>
      </c>
      <c r="F72" s="7"/>
      <c r="G72" s="3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</row>
    <row r="73" spans="1:13" ht="15" customHeight="1" x14ac:dyDescent="0.35">
      <c r="A73" s="144" t="s">
        <v>41</v>
      </c>
      <c r="B73" s="146"/>
      <c r="C73" s="79"/>
      <c r="D73" s="79"/>
      <c r="E73" s="44">
        <f>SUM(E69:E72)</f>
        <v>-38.076999999999998</v>
      </c>
      <c r="F73" s="128" t="s">
        <v>53</v>
      </c>
      <c r="G73" s="44">
        <f>SUM(G69:G72)</f>
        <v>-39.753999999999998</v>
      </c>
      <c r="H73" s="91" t="s">
        <v>53</v>
      </c>
      <c r="I73" s="91" t="s">
        <v>53</v>
      </c>
      <c r="J73" s="91" t="s">
        <v>53</v>
      </c>
      <c r="K73" s="91">
        <f>SUM(K69:K72)</f>
        <v>-8.8299999999999983</v>
      </c>
      <c r="L73" s="91">
        <f>SUM(L69:L72)</f>
        <v>1.101</v>
      </c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-22.592838100000012</v>
      </c>
      <c r="F74" s="123" t="s">
        <v>53</v>
      </c>
      <c r="G74" s="35">
        <f>SUM(G73+G68)</f>
        <v>-30.588838099999982</v>
      </c>
      <c r="H74" s="2" t="s">
        <v>53</v>
      </c>
      <c r="I74" s="2" t="s">
        <v>53</v>
      </c>
      <c r="J74" s="2" t="s">
        <v>53</v>
      </c>
      <c r="K74" s="2">
        <f>SUM(K73+K68)</f>
        <v>24.694000000000003</v>
      </c>
      <c r="L74" s="2">
        <f>SUM(L73+L68)</f>
        <v>55.747999999999998</v>
      </c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/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6"/>
    </row>
    <row r="76" spans="1:13" ht="15" customHeight="1" x14ac:dyDescent="0.35">
      <c r="A76" s="110" t="s">
        <v>83</v>
      </c>
      <c r="B76" s="76"/>
      <c r="C76" s="33"/>
      <c r="D76" s="33"/>
      <c r="E76" s="43">
        <f>SUM(E74:E75)</f>
        <v>-22.592838100000012</v>
      </c>
      <c r="F76" s="123" t="s">
        <v>53</v>
      </c>
      <c r="G76" s="35">
        <f>SUM(G74:G75)</f>
        <v>-30.588838099999982</v>
      </c>
      <c r="H76" s="2" t="s">
        <v>53</v>
      </c>
      <c r="I76" s="2" t="s">
        <v>53</v>
      </c>
      <c r="J76" s="2" t="s">
        <v>53</v>
      </c>
      <c r="K76" s="2">
        <f>SUM(K74:K75)</f>
        <v>24.694000000000003</v>
      </c>
      <c r="L76" s="2">
        <f>SUM(L74:L75)</f>
        <v>55.747999999999998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 t="e">
        <f>K57</f>
        <v>#REF!</v>
      </c>
      <c r="L78" s="25" t="e">
        <f>L57</f>
        <v>#REF!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12.798972604961589</v>
      </c>
      <c r="F82" s="13">
        <v>7.4100751525041026</v>
      </c>
      <c r="G82" s="39">
        <v>7.4337308776021418</v>
      </c>
      <c r="H82" s="13">
        <v>6.0006993113303615</v>
      </c>
      <c r="I82" s="13">
        <v>9.8553007125769216</v>
      </c>
      <c r="J82" s="13">
        <v>10.449582422036624</v>
      </c>
      <c r="K82" s="13">
        <v>14.869324063542381</v>
      </c>
      <c r="L82" s="13">
        <v>13.178926061009999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12.798972604961589</v>
      </c>
      <c r="F83" s="13">
        <v>7.4100751525041026</v>
      </c>
      <c r="G83" s="39">
        <v>7.4337308776021418</v>
      </c>
      <c r="H83" s="13">
        <v>6.0006993113303615</v>
      </c>
      <c r="I83" s="13">
        <v>9.8553007125769216</v>
      </c>
      <c r="J83" s="13">
        <v>10.449582422036624</v>
      </c>
      <c r="K83" s="13">
        <v>14.869324063542381</v>
      </c>
      <c r="L83" s="13">
        <v>13.178926061009999</v>
      </c>
    </row>
    <row r="84" spans="1:12" ht="15" customHeight="1" x14ac:dyDescent="0.35">
      <c r="A84" s="60" t="s">
        <v>44</v>
      </c>
      <c r="B84" s="70"/>
      <c r="C84" s="61"/>
      <c r="D84" s="61"/>
      <c r="E84" s="39">
        <v>11.632058629568595</v>
      </c>
      <c r="F84" s="13">
        <v>5.9044753666791756</v>
      </c>
      <c r="G84" s="39">
        <v>6.4450037425425517</v>
      </c>
      <c r="H84" s="13">
        <v>4.7696073214855685</v>
      </c>
      <c r="I84" s="13">
        <v>8.7916890657587636</v>
      </c>
      <c r="J84" s="13">
        <v>10.083656333476885</v>
      </c>
      <c r="K84" s="13">
        <v>14.494357611154419</v>
      </c>
      <c r="L84" s="13">
        <v>12.910163602589497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 t="s">
        <v>53</v>
      </c>
      <c r="J85" s="13" t="s">
        <v>53</v>
      </c>
      <c r="K85" s="13">
        <v>34.042831453326784</v>
      </c>
      <c r="L85" s="13">
        <v>25.65075127382832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 t="s">
        <v>53</v>
      </c>
      <c r="J86" s="13" t="s">
        <v>53</v>
      </c>
      <c r="K86" s="13">
        <v>31.137301057420569</v>
      </c>
      <c r="L86" s="13">
        <v>28.397847256815229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78.518321678841474</v>
      </c>
      <c r="H87" s="5" t="s">
        <v>53</v>
      </c>
      <c r="I87" s="5">
        <v>63.334256855533425</v>
      </c>
      <c r="J87" s="5" t="s">
        <v>53</v>
      </c>
      <c r="K87" s="5">
        <v>49.223949180375087</v>
      </c>
      <c r="L87" s="5">
        <v>61.637547592783669</v>
      </c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48">
        <v>-48.082000000000001</v>
      </c>
      <c r="H88" s="5" t="s">
        <v>53</v>
      </c>
      <c r="I88" s="5">
        <v>-6.4450000000000145</v>
      </c>
      <c r="J88" s="5" t="s">
        <v>53</v>
      </c>
      <c r="K88" s="5">
        <v>-108.41300000000001</v>
      </c>
      <c r="L88" s="5">
        <v>-104.889</v>
      </c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49">
        <v>5.3048781233926243E-4</v>
      </c>
      <c r="H89" s="13" t="s">
        <v>53</v>
      </c>
      <c r="I89" s="13">
        <v>0.25203554126639172</v>
      </c>
      <c r="J89" s="13" t="s">
        <v>53</v>
      </c>
      <c r="K89" s="13">
        <v>0.52983780699251593</v>
      </c>
      <c r="L89" s="13">
        <v>0.22552967324789291</v>
      </c>
    </row>
    <row r="90" spans="1:12" ht="15" customHeight="1" x14ac:dyDescent="0.35">
      <c r="A90" s="60" t="s">
        <v>132</v>
      </c>
      <c r="B90" s="70"/>
      <c r="C90" s="17"/>
      <c r="D90" s="17"/>
      <c r="E90" s="48">
        <v>30.405161899999971</v>
      </c>
      <c r="F90" s="142" t="s">
        <v>53</v>
      </c>
      <c r="G90" s="48">
        <v>20.251161900000028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5" t="s">
        <v>53</v>
      </c>
      <c r="I91" s="10">
        <v>328</v>
      </c>
      <c r="J91" s="10" t="s">
        <v>53</v>
      </c>
      <c r="K91" s="10">
        <v>137</v>
      </c>
      <c r="L91" s="10">
        <v>134</v>
      </c>
    </row>
    <row r="92" spans="1:12" ht="15" customHeight="1" x14ac:dyDescent="0.35">
      <c r="A92" s="64" t="s">
        <v>109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138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</row>
    <row r="94" spans="1:12" ht="15" customHeight="1" x14ac:dyDescent="0.35">
      <c r="A94" s="64" t="s">
        <v>146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139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 t="s">
        <v>134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3" width="9.7109375" style="52" hidden="1" customWidth="1"/>
    <col min="14" max="14" width="9.140625" style="52"/>
    <col min="15" max="15" width="9.5703125" style="52" bestFit="1" customWidth="1"/>
    <col min="16" max="16384" width="9.140625" style="52"/>
  </cols>
  <sheetData>
    <row r="1" spans="1:15" ht="16.5" hidden="1" outlineLevel="1" x14ac:dyDescent="0.35">
      <c r="A1" s="55" t="s">
        <v>63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  <c r="M1" s="56" t="s">
        <v>77</v>
      </c>
    </row>
    <row r="2" spans="1:15" ht="21.75" collapsed="1" x14ac:dyDescent="0.25">
      <c r="A2" s="143" t="s">
        <v>63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5" ht="16.5" x14ac:dyDescent="0.35">
      <c r="A3" s="57" t="s">
        <v>56</v>
      </c>
      <c r="B3" s="58"/>
      <c r="C3" s="58"/>
      <c r="D3" s="58"/>
      <c r="E3" s="54"/>
      <c r="F3" s="54"/>
      <c r="G3" s="54"/>
      <c r="H3" s="138"/>
      <c r="I3" s="138"/>
      <c r="J3" s="138"/>
      <c r="K3" s="138"/>
      <c r="L3" s="138"/>
      <c r="M3" s="54"/>
    </row>
    <row r="4" spans="1:15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  <c r="M4" s="25">
        <v>2012</v>
      </c>
      <c r="O4" s="97"/>
    </row>
    <row r="5" spans="1:15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  <c r="M5" s="25"/>
      <c r="O5" s="53"/>
    </row>
    <row r="6" spans="1:15" ht="16.5" x14ac:dyDescent="0.35">
      <c r="A6" s="23" t="s">
        <v>1</v>
      </c>
      <c r="B6" s="26"/>
      <c r="C6" s="23"/>
      <c r="D6" s="23" t="s">
        <v>75</v>
      </c>
      <c r="E6" s="27"/>
      <c r="F6" s="27"/>
      <c r="G6" s="27"/>
      <c r="H6" s="27"/>
      <c r="I6" s="27"/>
      <c r="J6" s="27" t="s">
        <v>52</v>
      </c>
      <c r="K6" s="27" t="s">
        <v>52</v>
      </c>
      <c r="L6" s="27" t="s">
        <v>54</v>
      </c>
      <c r="M6" s="27"/>
      <c r="O6" s="53"/>
    </row>
    <row r="7" spans="1:15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O7" s="53" t="s">
        <v>79</v>
      </c>
    </row>
    <row r="8" spans="1:15" ht="15" customHeight="1" x14ac:dyDescent="0.35">
      <c r="A8" s="60" t="s">
        <v>2</v>
      </c>
      <c r="B8" s="61"/>
      <c r="C8" s="61"/>
      <c r="D8" s="61"/>
      <c r="E8" s="35">
        <v>1770.499</v>
      </c>
      <c r="F8" s="2">
        <v>2029.0709999999997</v>
      </c>
      <c r="G8" s="35">
        <v>3421.558</v>
      </c>
      <c r="H8" s="2">
        <v>3900.2489999999998</v>
      </c>
      <c r="I8" s="2">
        <v>7834.4120000000003</v>
      </c>
      <c r="J8" s="2">
        <v>5461.7420000000002</v>
      </c>
      <c r="K8" s="2">
        <v>4466.1109999999999</v>
      </c>
      <c r="L8" s="2">
        <v>3797.154</v>
      </c>
      <c r="M8" s="2">
        <v>2886.0439999999999</v>
      </c>
    </row>
    <row r="9" spans="1:15" ht="15" customHeight="1" x14ac:dyDescent="0.35">
      <c r="A9" s="60" t="s">
        <v>3</v>
      </c>
      <c r="B9" s="17"/>
      <c r="C9" s="17"/>
      <c r="D9" s="17"/>
      <c r="E9" s="36">
        <v>-1685.374</v>
      </c>
      <c r="F9" s="5">
        <v>-1946.259</v>
      </c>
      <c r="G9" s="36">
        <v>-3245.2580000000003</v>
      </c>
      <c r="H9" s="5">
        <v>-3723.1129999999998</v>
      </c>
      <c r="I9" s="5">
        <v>-7501.1629999999996</v>
      </c>
      <c r="J9" s="5">
        <v>-5196.8240000000005</v>
      </c>
      <c r="K9" s="5">
        <v>-4260.2939999999999</v>
      </c>
      <c r="L9" s="5">
        <v>-3623.4249999999997</v>
      </c>
      <c r="M9" s="5">
        <v>-2731.259</v>
      </c>
    </row>
    <row r="10" spans="1:15" ht="15" customHeight="1" x14ac:dyDescent="0.35">
      <c r="A10" s="60" t="s">
        <v>4</v>
      </c>
      <c r="B10" s="17"/>
      <c r="C10" s="17"/>
      <c r="D10" s="17"/>
      <c r="E10" s="36">
        <v>-27.137</v>
      </c>
      <c r="F10" s="5">
        <v>-20.759</v>
      </c>
      <c r="G10" s="36">
        <v>-54.082000000000001</v>
      </c>
      <c r="H10" s="5">
        <v>-42.9</v>
      </c>
      <c r="I10" s="5">
        <v>-91.763999999999996</v>
      </c>
      <c r="J10" s="5">
        <v>-79.272000000000006</v>
      </c>
      <c r="K10" s="5">
        <v>-65.22</v>
      </c>
      <c r="L10" s="5">
        <v>-61.86</v>
      </c>
      <c r="M10" s="5">
        <v>-53.204999999999998</v>
      </c>
    </row>
    <row r="11" spans="1:15" ht="15" customHeight="1" x14ac:dyDescent="0.35">
      <c r="A11" s="60" t="s">
        <v>5</v>
      </c>
      <c r="B11" s="17"/>
      <c r="C11" s="17"/>
      <c r="D11" s="17"/>
      <c r="E11" s="36">
        <v>6.7000000000000004E-2</v>
      </c>
      <c r="F11" s="5">
        <v>-1E-3</v>
      </c>
      <c r="G11" s="36">
        <v>6.6000000000000003E-2</v>
      </c>
      <c r="H11" s="5">
        <v>-1E-3</v>
      </c>
      <c r="I11" s="5">
        <v>-5.8000000000000003E-2</v>
      </c>
      <c r="J11" s="5">
        <v>7.0000000000000007E-2</v>
      </c>
      <c r="K11" s="5">
        <v>-3.5999999999999997E-2</v>
      </c>
      <c r="L11" s="5">
        <v>0.153</v>
      </c>
      <c r="M11" s="5">
        <v>-0.183</v>
      </c>
    </row>
    <row r="12" spans="1:15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9.9979999999999993</v>
      </c>
      <c r="L12" s="7">
        <v>0</v>
      </c>
      <c r="M12" s="7">
        <v>0</v>
      </c>
    </row>
    <row r="13" spans="1:15" ht="15" customHeight="1" x14ac:dyDescent="0.25">
      <c r="A13" s="63" t="s">
        <v>7</v>
      </c>
      <c r="B13" s="63"/>
      <c r="C13" s="63"/>
      <c r="D13" s="63"/>
      <c r="E13" s="35">
        <f>SUM(E8:E12)</f>
        <v>58.055</v>
      </c>
      <c r="F13" s="123">
        <f>SUM(F8:F12)</f>
        <v>62.051999999999673</v>
      </c>
      <c r="G13" s="35">
        <f>SUM(G8:G12)</f>
        <v>122.28399999999974</v>
      </c>
      <c r="H13" s="2">
        <f>SUM(H8:H12)</f>
        <v>134.23499999999996</v>
      </c>
      <c r="I13" s="2">
        <f>SUM(I8:I12)</f>
        <v>241.4270000000007</v>
      </c>
      <c r="J13" s="3">
        <f>SUM(J8:J12)</f>
        <v>185.71599999999967</v>
      </c>
      <c r="K13" s="3">
        <f>SUM(K8:K12)</f>
        <v>150.559</v>
      </c>
      <c r="L13" s="3">
        <f>SUM(L8:L12)</f>
        <v>112.02200000000028</v>
      </c>
      <c r="M13" s="3">
        <f>SUM(M8:M12)</f>
        <v>101.39699999999985</v>
      </c>
    </row>
    <row r="14" spans="1:15" ht="15" customHeight="1" x14ac:dyDescent="0.35">
      <c r="A14" s="62" t="s">
        <v>60</v>
      </c>
      <c r="B14" s="21"/>
      <c r="C14" s="21"/>
      <c r="D14" s="21"/>
      <c r="E14" s="37">
        <v>-2.085</v>
      </c>
      <c r="F14" s="124">
        <v>-1.7649999999999999</v>
      </c>
      <c r="G14" s="37">
        <v>-4.0759999999999996</v>
      </c>
      <c r="H14" s="7">
        <v>-3.484</v>
      </c>
      <c r="I14" s="7">
        <v>-7.1989999999999998</v>
      </c>
      <c r="J14" s="7">
        <v>-5.2969999999999997</v>
      </c>
      <c r="K14" s="7">
        <v>-4.2930000000000001</v>
      </c>
      <c r="L14" s="7">
        <v>-4.1459999999999999</v>
      </c>
      <c r="M14" s="7">
        <v>-4.0739999999999998</v>
      </c>
    </row>
    <row r="15" spans="1:15" ht="15" customHeight="1" x14ac:dyDescent="0.25">
      <c r="A15" s="63" t="s">
        <v>8</v>
      </c>
      <c r="B15" s="63"/>
      <c r="C15" s="63"/>
      <c r="D15" s="63"/>
      <c r="E15" s="35">
        <f>SUM(E13:E14)</f>
        <v>55.97</v>
      </c>
      <c r="F15" s="123">
        <f>SUM(F13:F14)</f>
        <v>60.286999999999672</v>
      </c>
      <c r="G15" s="35">
        <f>SUM(G13:G14)</f>
        <v>118.20799999999974</v>
      </c>
      <c r="H15" s="2">
        <f>SUM(H13:H14)</f>
        <v>130.75099999999995</v>
      </c>
      <c r="I15" s="2">
        <f>SUM(I13:I14)</f>
        <v>234.22800000000069</v>
      </c>
      <c r="J15" s="3">
        <f>SUM(J13:J14)</f>
        <v>180.41899999999967</v>
      </c>
      <c r="K15" s="3">
        <f>SUM(K13:K14)</f>
        <v>146.26599999999999</v>
      </c>
      <c r="L15" s="3">
        <f>SUM(L13:L14)</f>
        <v>107.87600000000027</v>
      </c>
      <c r="M15" s="3">
        <f>SUM(M13:M14)</f>
        <v>97.322999999999851</v>
      </c>
    </row>
    <row r="16" spans="1:15" ht="15" customHeight="1" x14ac:dyDescent="0.35">
      <c r="A16" s="60" t="s">
        <v>9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</row>
    <row r="17" spans="1:13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</row>
    <row r="18" spans="1:13" ht="15" customHeight="1" x14ac:dyDescent="0.25">
      <c r="A18" s="63" t="s">
        <v>11</v>
      </c>
      <c r="B18" s="63"/>
      <c r="C18" s="63"/>
      <c r="D18" s="63"/>
      <c r="E18" s="35">
        <f>SUM(E15:E17)</f>
        <v>55.97</v>
      </c>
      <c r="F18" s="123">
        <f>SUM(F15:F17)</f>
        <v>60.286999999999672</v>
      </c>
      <c r="G18" s="35">
        <f>SUM(G15:G17)</f>
        <v>118.20799999999974</v>
      </c>
      <c r="H18" s="2">
        <f>SUM(H15:H17)</f>
        <v>130.75099999999995</v>
      </c>
      <c r="I18" s="2">
        <f>SUM(I15:I17)</f>
        <v>234.22800000000069</v>
      </c>
      <c r="J18" s="3">
        <f>SUM(J15:J17)</f>
        <v>180.41899999999967</v>
      </c>
      <c r="K18" s="3">
        <f>SUM(K15:K17)</f>
        <v>146.26599999999999</v>
      </c>
      <c r="L18" s="3">
        <f>SUM(L15:L17)</f>
        <v>107.87600000000027</v>
      </c>
      <c r="M18" s="3">
        <f>SUM(M15:M17)</f>
        <v>97.322999999999851</v>
      </c>
    </row>
    <row r="19" spans="1:13" ht="15" customHeight="1" x14ac:dyDescent="0.35">
      <c r="A19" s="60" t="s">
        <v>12</v>
      </c>
      <c r="B19" s="17"/>
      <c r="C19" s="17"/>
      <c r="D19" s="17"/>
      <c r="E19" s="36">
        <v>4.6370000000000005</v>
      </c>
      <c r="F19" s="5">
        <v>1.2269999999999999</v>
      </c>
      <c r="G19" s="36">
        <v>5.8079999999999998</v>
      </c>
      <c r="H19" s="5">
        <v>2.601</v>
      </c>
      <c r="I19" s="5">
        <v>4.3860000000000001</v>
      </c>
      <c r="J19" s="5">
        <v>17.178999999999998</v>
      </c>
      <c r="K19" s="5">
        <v>13.465999999999999</v>
      </c>
      <c r="L19" s="5">
        <v>22.048000000000002</v>
      </c>
      <c r="M19" s="5">
        <v>9.64</v>
      </c>
    </row>
    <row r="20" spans="1:13" ht="15" customHeight="1" x14ac:dyDescent="0.35">
      <c r="A20" s="62" t="s">
        <v>13</v>
      </c>
      <c r="B20" s="21"/>
      <c r="C20" s="21"/>
      <c r="D20" s="21"/>
      <c r="E20" s="37">
        <v>-9.6340000000000003</v>
      </c>
      <c r="F20" s="7">
        <v>-4.2359999999999989</v>
      </c>
      <c r="G20" s="37">
        <v>-12.16</v>
      </c>
      <c r="H20" s="7">
        <v>-10.329000000000001</v>
      </c>
      <c r="I20" s="7">
        <v>-51.634</v>
      </c>
      <c r="J20" s="7">
        <v>-11.518999999999998</v>
      </c>
      <c r="K20" s="7">
        <v>-31.530999999999999</v>
      </c>
      <c r="L20" s="7">
        <v>-31.477</v>
      </c>
      <c r="M20" s="7">
        <v>-12.417</v>
      </c>
    </row>
    <row r="21" spans="1:13" ht="15" customHeight="1" x14ac:dyDescent="0.25">
      <c r="A21" s="63" t="s">
        <v>14</v>
      </c>
      <c r="B21" s="63"/>
      <c r="C21" s="63"/>
      <c r="D21" s="63"/>
      <c r="E21" s="35">
        <f>SUM(E18:E20)</f>
        <v>50.972999999999999</v>
      </c>
      <c r="F21" s="123">
        <f>SUM(F18:F20)</f>
        <v>57.277999999999672</v>
      </c>
      <c r="G21" s="35">
        <f>SUM(G18:G20)</f>
        <v>111.85599999999974</v>
      </c>
      <c r="H21" s="2">
        <f>SUM(H18:H20)</f>
        <v>123.02299999999994</v>
      </c>
      <c r="I21" s="2">
        <f>SUM(I18:I20)</f>
        <v>186.9800000000007</v>
      </c>
      <c r="J21" s="3">
        <f>SUM(J18:J20)</f>
        <v>186.07899999999967</v>
      </c>
      <c r="K21" s="3">
        <f>SUM(K18:K20)</f>
        <v>128.20099999999999</v>
      </c>
      <c r="L21" s="3">
        <f>SUM(L18:L20)</f>
        <v>98.447000000000259</v>
      </c>
      <c r="M21" s="3">
        <f>SUM(M18:M20)</f>
        <v>94.54599999999985</v>
      </c>
    </row>
    <row r="22" spans="1:13" ht="15" customHeight="1" x14ac:dyDescent="0.35">
      <c r="A22" s="60" t="s">
        <v>15</v>
      </c>
      <c r="B22" s="17"/>
      <c r="C22" s="17"/>
      <c r="D22" s="17"/>
      <c r="E22" s="36">
        <v>-12.217999999999998</v>
      </c>
      <c r="F22" s="5">
        <v>-14.32</v>
      </c>
      <c r="G22" s="36">
        <v>-26.83</v>
      </c>
      <c r="H22" s="5">
        <v>-31.169</v>
      </c>
      <c r="I22" s="5">
        <v>-58.828000000000003</v>
      </c>
      <c r="J22" s="5">
        <v>-41.442999999999998</v>
      </c>
      <c r="K22" s="5">
        <v>-31.679000000000002</v>
      </c>
      <c r="L22" s="5">
        <v>-25.265000000000001</v>
      </c>
      <c r="M22" s="5">
        <v>-26.935000000000002</v>
      </c>
    </row>
    <row r="23" spans="1:13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</row>
    <row r="24" spans="1:13" ht="15" customHeight="1" x14ac:dyDescent="0.35">
      <c r="A24" s="66" t="s">
        <v>91</v>
      </c>
      <c r="B24" s="67"/>
      <c r="C24" s="67"/>
      <c r="D24" s="67"/>
      <c r="E24" s="35">
        <f>SUM(E21:E23)</f>
        <v>38.755000000000003</v>
      </c>
      <c r="F24" s="123">
        <f>SUM(F21:F23)</f>
        <v>42.957999999999672</v>
      </c>
      <c r="G24" s="35">
        <f>SUM(G21:G23)</f>
        <v>85.02599999999974</v>
      </c>
      <c r="H24" s="2">
        <f>SUM(H21:H23)</f>
        <v>91.853999999999942</v>
      </c>
      <c r="I24" s="2">
        <f>SUM(I21:I23)</f>
        <v>128.1520000000007</v>
      </c>
      <c r="J24" s="3">
        <f>SUM(J21:J23)</f>
        <v>144.63599999999968</v>
      </c>
      <c r="K24" s="3">
        <f>SUM(K21:K23)</f>
        <v>96.521999999999991</v>
      </c>
      <c r="L24" s="3">
        <f>SUM(L21:L23)</f>
        <v>73.182000000000258</v>
      </c>
      <c r="M24" s="3">
        <f>SUM(M21:M23)</f>
        <v>67.610999999999848</v>
      </c>
    </row>
    <row r="25" spans="1:13" ht="15" customHeight="1" x14ac:dyDescent="0.35">
      <c r="A25" s="60" t="s">
        <v>103</v>
      </c>
      <c r="B25" s="17"/>
      <c r="C25" s="17"/>
      <c r="D25" s="17"/>
      <c r="E25" s="36">
        <v>38.657999999999632</v>
      </c>
      <c r="F25" s="5">
        <v>42.923999999999751</v>
      </c>
      <c r="G25" s="36">
        <v>84.869999999999735</v>
      </c>
      <c r="H25" s="5">
        <v>91.776999999998566</v>
      </c>
      <c r="I25" s="5">
        <v>128.02600000000007</v>
      </c>
      <c r="J25" s="5">
        <v>144.49800000000022</v>
      </c>
      <c r="K25" s="5">
        <v>96.454000000000178</v>
      </c>
      <c r="L25" s="5">
        <v>73.205000000000382</v>
      </c>
      <c r="M25" s="5">
        <v>67.550999999999576</v>
      </c>
    </row>
    <row r="26" spans="1:13" ht="15" customHeight="1" x14ac:dyDescent="0.35">
      <c r="A26" s="60" t="s">
        <v>98</v>
      </c>
      <c r="B26" s="17"/>
      <c r="C26" s="17"/>
      <c r="D26" s="17"/>
      <c r="E26" s="36">
        <v>9.7000000000000003E-2</v>
      </c>
      <c r="F26" s="5">
        <v>3.4000000000000002E-2</v>
      </c>
      <c r="G26" s="36">
        <v>0.156</v>
      </c>
      <c r="H26" s="5">
        <v>7.6999999999999999E-2</v>
      </c>
      <c r="I26" s="5">
        <v>0.126</v>
      </c>
      <c r="J26" s="5">
        <v>0.13800000000000001</v>
      </c>
      <c r="K26" s="5">
        <v>6.8000000000000005E-2</v>
      </c>
      <c r="L26" s="5">
        <v>-2.3E-2</v>
      </c>
      <c r="M26" s="5">
        <v>0.06</v>
      </c>
    </row>
    <row r="27" spans="1:13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  <c r="M27" s="96"/>
    </row>
    <row r="28" spans="1:13" ht="15" customHeight="1" x14ac:dyDescent="0.35">
      <c r="A28" s="92" t="s">
        <v>61</v>
      </c>
      <c r="B28" s="17"/>
      <c r="C28" s="17"/>
      <c r="D28" s="17"/>
      <c r="E28" s="36">
        <v>0</v>
      </c>
      <c r="F28" s="5">
        <v>-0.31000000000000005</v>
      </c>
      <c r="G28" s="36">
        <v>0</v>
      </c>
      <c r="H28" s="5">
        <v>-0.55000000000000004</v>
      </c>
      <c r="I28" s="5">
        <v>-0.58099999999999996</v>
      </c>
      <c r="J28" s="5">
        <v>-0.71130730000000009</v>
      </c>
      <c r="K28" s="5">
        <v>9.1280000000000001</v>
      </c>
      <c r="L28" s="5">
        <v>-13.05</v>
      </c>
      <c r="M28" s="5">
        <v>0</v>
      </c>
    </row>
    <row r="29" spans="1:13" ht="15" customHeight="1" x14ac:dyDescent="0.35">
      <c r="A29" s="93" t="s">
        <v>142</v>
      </c>
      <c r="B29" s="94"/>
      <c r="C29" s="94"/>
      <c r="D29" s="94"/>
      <c r="E29" s="100">
        <f>E15-E28</f>
        <v>55.97</v>
      </c>
      <c r="F29" s="101">
        <f>F15-F28</f>
        <v>60.596999999999674</v>
      </c>
      <c r="G29" s="100">
        <f>G15-G28</f>
        <v>118.20799999999974</v>
      </c>
      <c r="H29" s="101">
        <f>H15-H28</f>
        <v>131.30099999999996</v>
      </c>
      <c r="I29" s="101">
        <f>I15-I28</f>
        <v>234.80900000000068</v>
      </c>
      <c r="J29" s="101">
        <f>J15-J28</f>
        <v>181.13030729999966</v>
      </c>
      <c r="K29" s="101">
        <f>K15-K28</f>
        <v>137.13799999999998</v>
      </c>
      <c r="L29" s="101">
        <f>L15-L28</f>
        <v>120.92600000000027</v>
      </c>
      <c r="M29" s="101">
        <f>M15-M28</f>
        <v>97.322999999999851</v>
      </c>
    </row>
    <row r="30" spans="1:13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  <c r="M30" s="6"/>
    </row>
    <row r="31" spans="1:13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  <c r="M31" s="25">
        <v>2012</v>
      </c>
    </row>
    <row r="32" spans="1:13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  <c r="M32" s="28"/>
    </row>
    <row r="33" spans="1:13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  <c r="M33" s="30"/>
    </row>
    <row r="34" spans="1:13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  <c r="M34" s="18"/>
    </row>
    <row r="35" spans="1:13" ht="15" customHeight="1" x14ac:dyDescent="0.35">
      <c r="A35" s="60" t="s">
        <v>17</v>
      </c>
      <c r="B35" s="68"/>
      <c r="C35" s="68"/>
      <c r="D35" s="68"/>
      <c r="E35" s="36"/>
      <c r="F35" s="5"/>
      <c r="G35" s="36">
        <v>870.27</v>
      </c>
      <c r="H35" s="5">
        <v>870.27</v>
      </c>
      <c r="I35" s="5">
        <v>870.27</v>
      </c>
      <c r="J35" s="5">
        <v>870.27</v>
      </c>
      <c r="K35" s="5">
        <v>870.27</v>
      </c>
      <c r="L35" s="5">
        <v>870.27</v>
      </c>
      <c r="M35" s="5">
        <v>486.22699999999998</v>
      </c>
    </row>
    <row r="36" spans="1:13" ht="15" customHeight="1" x14ac:dyDescent="0.35">
      <c r="A36" s="60" t="s">
        <v>18</v>
      </c>
      <c r="B36" s="61"/>
      <c r="C36" s="61"/>
      <c r="D36" s="61"/>
      <c r="E36" s="36"/>
      <c r="F36" s="5"/>
      <c r="G36" s="36">
        <v>2.7250000000000001</v>
      </c>
      <c r="H36" s="5">
        <v>1.966</v>
      </c>
      <c r="I36" s="5">
        <v>1.4510000000000001</v>
      </c>
      <c r="J36" s="5">
        <v>2.2330000000000001</v>
      </c>
      <c r="K36" s="5">
        <v>2.5459999999999998</v>
      </c>
      <c r="L36" s="5">
        <v>2.7</v>
      </c>
      <c r="M36" s="5">
        <v>1.214</v>
      </c>
    </row>
    <row r="37" spans="1:13" ht="15" customHeight="1" x14ac:dyDescent="0.35">
      <c r="A37" s="60" t="s">
        <v>97</v>
      </c>
      <c r="B37" s="61"/>
      <c r="C37" s="61"/>
      <c r="D37" s="61"/>
      <c r="E37" s="36"/>
      <c r="F37" s="5"/>
      <c r="G37" s="36">
        <v>19.289000000000001</v>
      </c>
      <c r="H37" s="5">
        <v>17.683</v>
      </c>
      <c r="I37" s="5">
        <v>19.073</v>
      </c>
      <c r="J37" s="5">
        <v>18.245999999999999</v>
      </c>
      <c r="K37" s="5">
        <v>10.266</v>
      </c>
      <c r="L37" s="5">
        <v>32.095999999999997</v>
      </c>
      <c r="M37" s="5">
        <v>19.871000000000002</v>
      </c>
    </row>
    <row r="38" spans="1:13" ht="15" customHeight="1" x14ac:dyDescent="0.35">
      <c r="A38" s="60" t="s">
        <v>19</v>
      </c>
      <c r="B38" s="61"/>
      <c r="C38" s="61"/>
      <c r="D38" s="61"/>
      <c r="E38" s="36"/>
      <c r="F38" s="5"/>
      <c r="G38" s="36">
        <v>10.092000000000001</v>
      </c>
      <c r="H38" s="5">
        <v>4.9089999999999998</v>
      </c>
      <c r="I38" s="5">
        <v>4.7279999999999998</v>
      </c>
      <c r="J38" s="5">
        <v>14.42</v>
      </c>
      <c r="K38" s="5">
        <v>27.187000000000001</v>
      </c>
      <c r="L38" s="5">
        <v>14.114000000000001</v>
      </c>
      <c r="M38" s="5">
        <v>11.259</v>
      </c>
    </row>
    <row r="39" spans="1:13" ht="15" customHeight="1" x14ac:dyDescent="0.35">
      <c r="A39" s="62" t="s">
        <v>20</v>
      </c>
      <c r="B39" s="21"/>
      <c r="C39" s="21"/>
      <c r="D39" s="21"/>
      <c r="E39" s="37"/>
      <c r="F39" s="7"/>
      <c r="G39" s="37">
        <v>24.45</v>
      </c>
      <c r="H39" s="7">
        <v>13.118</v>
      </c>
      <c r="I39" s="7">
        <v>7.5010000000000012</v>
      </c>
      <c r="J39" s="7">
        <v>41.184999999999995</v>
      </c>
      <c r="K39" s="7">
        <v>28.055</v>
      </c>
      <c r="L39" s="7">
        <v>2.524</v>
      </c>
      <c r="M39" s="7">
        <v>7.4380000000000006</v>
      </c>
    </row>
    <row r="40" spans="1:13" ht="15" customHeight="1" x14ac:dyDescent="0.35">
      <c r="A40" s="57" t="s">
        <v>21</v>
      </c>
      <c r="B40" s="63"/>
      <c r="C40" s="63"/>
      <c r="D40" s="63"/>
      <c r="E40" s="41"/>
      <c r="F40" s="123"/>
      <c r="G40" s="41">
        <f>SUM(G35:G39)</f>
        <v>926.82600000000002</v>
      </c>
      <c r="H40" s="123">
        <f>SUM(H35:H39)</f>
        <v>907.94600000000003</v>
      </c>
      <c r="I40" s="121">
        <f>SUM(I35:I39)</f>
        <v>903.02299999999991</v>
      </c>
      <c r="J40" s="3">
        <f>SUM(J35:J39)</f>
        <v>946.35399999999981</v>
      </c>
      <c r="K40" s="3">
        <f>SUM(K35:K39)</f>
        <v>938.32399999999996</v>
      </c>
      <c r="L40" s="3">
        <f>SUM(L35:L39)</f>
        <v>921.70400000000006</v>
      </c>
      <c r="M40" s="3">
        <f>SUM(M35:M39)</f>
        <v>526.0089999999999</v>
      </c>
    </row>
    <row r="41" spans="1:13" ht="15" customHeight="1" x14ac:dyDescent="0.35">
      <c r="A41" s="60" t="s">
        <v>22</v>
      </c>
      <c r="B41" s="17"/>
      <c r="C41" s="17"/>
      <c r="D41" s="17"/>
      <c r="E41" s="36"/>
      <c r="F41" s="5"/>
      <c r="G41" s="36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</row>
    <row r="42" spans="1:13" ht="15" customHeight="1" x14ac:dyDescent="0.35">
      <c r="A42" s="60" t="s">
        <v>23</v>
      </c>
      <c r="B42" s="17"/>
      <c r="C42" s="17"/>
      <c r="D42" s="17"/>
      <c r="E42" s="36"/>
      <c r="F42" s="5"/>
      <c r="G42" s="36">
        <v>6.7509999999999994</v>
      </c>
      <c r="H42" s="5">
        <v>0</v>
      </c>
      <c r="I42" s="5">
        <v>0</v>
      </c>
      <c r="J42" s="5">
        <v>0</v>
      </c>
      <c r="K42" s="5">
        <v>8.2000000000000003E-2</v>
      </c>
      <c r="L42" s="5">
        <v>20.408999999999999</v>
      </c>
      <c r="M42" s="5">
        <v>119.012</v>
      </c>
    </row>
    <row r="43" spans="1:13" ht="15" customHeight="1" x14ac:dyDescent="0.35">
      <c r="A43" s="60" t="s">
        <v>24</v>
      </c>
      <c r="B43" s="17"/>
      <c r="C43" s="17"/>
      <c r="D43" s="17"/>
      <c r="E43" s="36"/>
      <c r="F43" s="5"/>
      <c r="G43" s="36">
        <v>1131.837</v>
      </c>
      <c r="H43" s="5">
        <v>871.35599999999999</v>
      </c>
      <c r="I43" s="5">
        <v>1141.6930000000002</v>
      </c>
      <c r="J43" s="5">
        <v>823.31999999999994</v>
      </c>
      <c r="K43" s="5">
        <v>463.84999999999997</v>
      </c>
      <c r="L43" s="5">
        <v>340.52</v>
      </c>
      <c r="M43" s="5">
        <v>432.70100000000002</v>
      </c>
    </row>
    <row r="44" spans="1:13" ht="15" customHeight="1" x14ac:dyDescent="0.35">
      <c r="A44" s="60" t="s">
        <v>25</v>
      </c>
      <c r="B44" s="17"/>
      <c r="C44" s="17"/>
      <c r="D44" s="17"/>
      <c r="E44" s="36"/>
      <c r="F44" s="5"/>
      <c r="G44" s="36">
        <v>826.68200000000002</v>
      </c>
      <c r="H44" s="5">
        <v>1116.3530000000001</v>
      </c>
      <c r="I44" s="5">
        <v>892.73800000000006</v>
      </c>
      <c r="J44" s="5">
        <v>756.25599999999997</v>
      </c>
      <c r="K44" s="5">
        <v>689.4</v>
      </c>
      <c r="L44" s="5">
        <v>665.11199999999997</v>
      </c>
      <c r="M44" s="5">
        <v>331.82400000000001</v>
      </c>
    </row>
    <row r="45" spans="1:13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</row>
    <row r="46" spans="1:13" ht="15" customHeight="1" x14ac:dyDescent="0.35">
      <c r="A46" s="69" t="s">
        <v>27</v>
      </c>
      <c r="B46" s="32"/>
      <c r="C46" s="32"/>
      <c r="D46" s="32"/>
      <c r="E46" s="42"/>
      <c r="F46" s="128"/>
      <c r="G46" s="42">
        <f>SUM(G41:G45)</f>
        <v>1965.27</v>
      </c>
      <c r="H46" s="8">
        <f>SUM(H41:H45)</f>
        <v>1987.7090000000001</v>
      </c>
      <c r="I46" s="122">
        <f>SUM(I41:I45)</f>
        <v>2034.4310000000003</v>
      </c>
      <c r="J46" s="9">
        <f>SUM(J41:J45)</f>
        <v>1579.576</v>
      </c>
      <c r="K46" s="9">
        <f>SUM(K41:K45)</f>
        <v>1153.3319999999999</v>
      </c>
      <c r="L46" s="9">
        <f>SUM(L41:L45)</f>
        <v>1026.0409999999999</v>
      </c>
      <c r="M46" s="9">
        <f>SUM(M41:M45)</f>
        <v>883.53700000000003</v>
      </c>
    </row>
    <row r="47" spans="1:13" ht="15" customHeight="1" x14ac:dyDescent="0.35">
      <c r="A47" s="57" t="s">
        <v>89</v>
      </c>
      <c r="B47" s="33"/>
      <c r="C47" s="33"/>
      <c r="D47" s="33"/>
      <c r="E47" s="41"/>
      <c r="F47" s="123"/>
      <c r="G47" s="41">
        <f>G40+G46</f>
        <v>2892.096</v>
      </c>
      <c r="H47" s="123">
        <f>H40+H46</f>
        <v>2895.6550000000002</v>
      </c>
      <c r="I47" s="121">
        <f>I40+I46</f>
        <v>2937.4540000000002</v>
      </c>
      <c r="J47" s="3">
        <f>J40+J46</f>
        <v>2525.9299999999998</v>
      </c>
      <c r="K47" s="3">
        <f>K40+K46</f>
        <v>2091.6559999999999</v>
      </c>
      <c r="L47" s="3">
        <f>L40+L46</f>
        <v>1947.7449999999999</v>
      </c>
      <c r="M47" s="3">
        <f>M40+M46</f>
        <v>1409.5459999999998</v>
      </c>
    </row>
    <row r="48" spans="1:13" ht="15" customHeight="1" x14ac:dyDescent="0.35">
      <c r="A48" s="60" t="s">
        <v>104</v>
      </c>
      <c r="B48" s="17"/>
      <c r="C48" s="17"/>
      <c r="D48" s="17"/>
      <c r="E48" s="36"/>
      <c r="F48" s="5"/>
      <c r="G48" s="36">
        <v>471.702</v>
      </c>
      <c r="H48" s="5">
        <v>350.53300000000002</v>
      </c>
      <c r="I48" s="5">
        <v>387.58499999999998</v>
      </c>
      <c r="J48" s="5">
        <v>259.66000000000003</v>
      </c>
      <c r="K48" s="5">
        <v>524.57500000000005</v>
      </c>
      <c r="L48" s="5">
        <v>428.34100000000001</v>
      </c>
      <c r="M48" s="4">
        <v>435.267</v>
      </c>
    </row>
    <row r="49" spans="1:13" ht="15" customHeight="1" x14ac:dyDescent="0.35">
      <c r="A49" s="60" t="s">
        <v>99</v>
      </c>
      <c r="B49" s="17"/>
      <c r="C49" s="17"/>
      <c r="D49" s="17"/>
      <c r="E49" s="36"/>
      <c r="F49" s="5"/>
      <c r="G49" s="36">
        <v>0.47899999999999998</v>
      </c>
      <c r="H49" s="5">
        <v>0.34100000000000003</v>
      </c>
      <c r="I49" s="5">
        <v>0.32300000000000001</v>
      </c>
      <c r="J49" s="5">
        <v>0.26400000000000001</v>
      </c>
      <c r="K49" s="5">
        <v>0.442</v>
      </c>
      <c r="L49" s="5">
        <v>0.374</v>
      </c>
      <c r="M49" s="13">
        <v>0.62999999999999989</v>
      </c>
    </row>
    <row r="50" spans="1:13" ht="15" customHeight="1" x14ac:dyDescent="0.35">
      <c r="A50" s="60" t="s">
        <v>28</v>
      </c>
      <c r="B50" s="17"/>
      <c r="C50" s="17"/>
      <c r="D50" s="17"/>
      <c r="E50" s="36"/>
      <c r="F50" s="5"/>
      <c r="G50" s="36">
        <v>5.6000000000000001E-2</v>
      </c>
      <c r="H50" s="5">
        <v>0.21</v>
      </c>
      <c r="I50" s="5">
        <v>0.41199999999999998</v>
      </c>
      <c r="J50" s="5">
        <v>0</v>
      </c>
      <c r="K50" s="5">
        <v>0.72599999999999998</v>
      </c>
      <c r="L50" s="5">
        <v>0.49299999999999999</v>
      </c>
      <c r="M50" s="13">
        <v>1.847</v>
      </c>
    </row>
    <row r="51" spans="1:13" ht="15" customHeight="1" x14ac:dyDescent="0.35">
      <c r="A51" s="60" t="s">
        <v>29</v>
      </c>
      <c r="B51" s="17"/>
      <c r="C51" s="17"/>
      <c r="D51" s="17"/>
      <c r="E51" s="36"/>
      <c r="F51" s="5"/>
      <c r="G51" s="36">
        <v>571.86</v>
      </c>
      <c r="H51" s="5">
        <v>524.83100000000002</v>
      </c>
      <c r="I51" s="5">
        <v>508.18099999999998</v>
      </c>
      <c r="J51" s="5">
        <v>433.63</v>
      </c>
      <c r="K51" s="5">
        <v>311.40899999999999</v>
      </c>
      <c r="L51" s="5">
        <v>260.31200000000001</v>
      </c>
      <c r="M51" s="5">
        <v>166.809</v>
      </c>
    </row>
    <row r="52" spans="1:13" ht="15" customHeight="1" x14ac:dyDescent="0.35">
      <c r="A52" s="60" t="s">
        <v>30</v>
      </c>
      <c r="B52" s="17"/>
      <c r="C52" s="17"/>
      <c r="D52" s="17"/>
      <c r="E52" s="36"/>
      <c r="F52" s="5"/>
      <c r="G52" s="36">
        <v>246.40999999999997</v>
      </c>
      <c r="H52" s="5">
        <v>234.464</v>
      </c>
      <c r="I52" s="5">
        <v>201.81</v>
      </c>
      <c r="J52" s="5">
        <v>266.82</v>
      </c>
      <c r="K52" s="5">
        <v>252.435</v>
      </c>
      <c r="L52" s="5">
        <v>302.09500000000003</v>
      </c>
      <c r="M52" s="5">
        <v>13.456</v>
      </c>
    </row>
    <row r="53" spans="1:13" ht="15" customHeight="1" x14ac:dyDescent="0.35">
      <c r="A53" s="60" t="s">
        <v>31</v>
      </c>
      <c r="B53" s="17"/>
      <c r="C53" s="17"/>
      <c r="D53" s="17"/>
      <c r="E53" s="36"/>
      <c r="F53" s="5"/>
      <c r="G53" s="36">
        <v>1601.6179999999999</v>
      </c>
      <c r="H53" s="5">
        <v>1785.317</v>
      </c>
      <c r="I53" s="5">
        <v>1839.143</v>
      </c>
      <c r="J53" s="5">
        <v>1565.556</v>
      </c>
      <c r="K53" s="5">
        <v>1002.069</v>
      </c>
      <c r="L53" s="5">
        <v>956.13</v>
      </c>
      <c r="M53" s="5">
        <v>791.53700000000003</v>
      </c>
    </row>
    <row r="54" spans="1:13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</row>
    <row r="55" spans="1:13" ht="15" customHeight="1" x14ac:dyDescent="0.35">
      <c r="A55" s="57" t="s">
        <v>90</v>
      </c>
      <c r="B55" s="33"/>
      <c r="C55" s="33"/>
      <c r="D55" s="33"/>
      <c r="E55" s="41"/>
      <c r="F55" s="1"/>
      <c r="G55" s="41">
        <f>SUM(G48:G54)</f>
        <v>2892.125</v>
      </c>
      <c r="H55" s="1">
        <f>SUM(H48:H54)</f>
        <v>2895.6959999999999</v>
      </c>
      <c r="I55" s="121">
        <f>SUM(I48:I54)</f>
        <v>2937.4539999999997</v>
      </c>
      <c r="J55" s="3">
        <f>SUM(J48:J54)</f>
        <v>2525.9300000000003</v>
      </c>
      <c r="K55" s="3">
        <f>SUM(K48:K54)</f>
        <v>2091.6559999999999</v>
      </c>
      <c r="L55" s="3">
        <f>SUM(L48:L54)</f>
        <v>1947.7449999999999</v>
      </c>
      <c r="M55" s="3">
        <f>SUM(M48:M54)</f>
        <v>1409.546</v>
      </c>
    </row>
    <row r="56" spans="1:13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  <c r="M56" s="6"/>
    </row>
    <row r="57" spans="1:13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  <c r="M57" s="25">
        <v>2012</v>
      </c>
    </row>
    <row r="58" spans="1:13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  <c r="M58" s="28"/>
    </row>
    <row r="59" spans="1:13" ht="16.5" x14ac:dyDescent="0.35">
      <c r="A59" s="23" t="s">
        <v>101</v>
      </c>
      <c r="B59" s="29"/>
      <c r="C59" s="23"/>
      <c r="D59" s="23"/>
      <c r="E59" s="30" t="s">
        <v>110</v>
      </c>
      <c r="F59" s="30"/>
      <c r="G59" s="30" t="s">
        <v>110</v>
      </c>
      <c r="H59" s="30"/>
      <c r="I59" s="30"/>
      <c r="J59" s="30"/>
      <c r="K59" s="30"/>
      <c r="L59" s="30"/>
      <c r="M59" s="30"/>
    </row>
    <row r="60" spans="1:13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  <c r="M60" s="18"/>
    </row>
    <row r="61" spans="1:13" ht="34.9" customHeight="1" x14ac:dyDescent="0.35">
      <c r="A61" s="70" t="s">
        <v>32</v>
      </c>
      <c r="B61" s="70"/>
      <c r="C61" s="70"/>
      <c r="D61" s="70"/>
      <c r="E61" s="36">
        <v>94.853000000000023</v>
      </c>
      <c r="F61" s="5">
        <v>98.269000000000005</v>
      </c>
      <c r="G61" s="36">
        <v>159.08299999999946</v>
      </c>
      <c r="H61" s="5">
        <v>186.04300000000001</v>
      </c>
      <c r="I61" s="5">
        <v>343.56200000000001</v>
      </c>
      <c r="J61" s="5">
        <v>252.17500000000001</v>
      </c>
      <c r="K61" s="5">
        <v>163.41</v>
      </c>
      <c r="L61" s="5"/>
      <c r="M61" s="5"/>
    </row>
    <row r="62" spans="1:13" ht="15" customHeight="1" x14ac:dyDescent="0.35">
      <c r="A62" s="71" t="s">
        <v>33</v>
      </c>
      <c r="B62" s="71"/>
      <c r="C62" s="72"/>
      <c r="D62" s="72"/>
      <c r="E62" s="37">
        <v>-155.88900000000001</v>
      </c>
      <c r="F62" s="7">
        <v>-29.727</v>
      </c>
      <c r="G62" s="37">
        <v>-170.88500000000002</v>
      </c>
      <c r="H62" s="7">
        <v>170.79900000000001</v>
      </c>
      <c r="I62" s="7">
        <v>-171.99299999999999</v>
      </c>
      <c r="J62" s="7">
        <v>221.172</v>
      </c>
      <c r="K62" s="7">
        <v>-73.227000000000004</v>
      </c>
      <c r="L62" s="7">
        <v>0</v>
      </c>
      <c r="M62" s="7">
        <v>0</v>
      </c>
    </row>
    <row r="63" spans="1:13" ht="15" customHeight="1" x14ac:dyDescent="0.35">
      <c r="A63" s="111" t="s">
        <v>34</v>
      </c>
      <c r="B63" s="73"/>
      <c r="C63" s="74"/>
      <c r="D63" s="74"/>
      <c r="E63" s="43">
        <f>SUM(E61:E62)</f>
        <v>-61.035999999999987</v>
      </c>
      <c r="F63" s="2">
        <f>SUM(F61:F62)</f>
        <v>68.542000000000002</v>
      </c>
      <c r="G63" s="35">
        <f>SUM(G61:G62)</f>
        <v>-11.802000000000561</v>
      </c>
      <c r="H63" s="2">
        <f>SUM(H61:H62)</f>
        <v>356.84199999999998</v>
      </c>
      <c r="I63" s="2">
        <f>SUM(I61:I62)</f>
        <v>171.56900000000002</v>
      </c>
      <c r="J63" s="2">
        <f>SUM(J61:J62)</f>
        <v>473.34699999999998</v>
      </c>
      <c r="K63" s="2">
        <f>SUM(K61:K62)</f>
        <v>90.182999999999993</v>
      </c>
      <c r="L63" s="3" t="s">
        <v>53</v>
      </c>
      <c r="M63" s="3" t="s">
        <v>53</v>
      </c>
    </row>
    <row r="64" spans="1:13" ht="15" customHeight="1" x14ac:dyDescent="0.35">
      <c r="A64" s="70" t="s">
        <v>95</v>
      </c>
      <c r="B64" s="70"/>
      <c r="C64" s="17"/>
      <c r="D64" s="17"/>
      <c r="E64" s="36">
        <v>-2.8849999999999998</v>
      </c>
      <c r="F64" s="5">
        <v>-1.278</v>
      </c>
      <c r="G64" s="36">
        <v>-4.9829999999999997</v>
      </c>
      <c r="H64" s="5">
        <v>-2.8820000000000001</v>
      </c>
      <c r="I64" s="5">
        <v>-7.4729999999999999</v>
      </c>
      <c r="J64" s="5">
        <v>-12.984999999999999</v>
      </c>
      <c r="K64" s="5">
        <v>-4.4189999999999996</v>
      </c>
      <c r="L64" s="5">
        <v>0</v>
      </c>
      <c r="M64" s="5">
        <v>0</v>
      </c>
    </row>
    <row r="65" spans="1:13" ht="15" customHeight="1" x14ac:dyDescent="0.35">
      <c r="A65" s="71" t="s">
        <v>96</v>
      </c>
      <c r="B65" s="71"/>
      <c r="C65" s="21"/>
      <c r="D65" s="21"/>
      <c r="E65" s="37">
        <v>0</v>
      </c>
      <c r="F65" s="7">
        <v>9.1999999999999998E-2</v>
      </c>
      <c r="G65" s="37">
        <v>0</v>
      </c>
      <c r="H65" s="7">
        <v>9.1999999999999998E-2</v>
      </c>
      <c r="I65" s="7">
        <v>0.98399999999999999</v>
      </c>
      <c r="J65" s="7">
        <v>0.48699999999999999</v>
      </c>
      <c r="K65" s="7">
        <v>1.0249999999999999</v>
      </c>
      <c r="L65" s="7">
        <v>0</v>
      </c>
      <c r="M65" s="7">
        <v>0</v>
      </c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-63.920999999999985</v>
      </c>
      <c r="F66" s="2">
        <f>SUM(F63:F65)</f>
        <v>67.355999999999995</v>
      </c>
      <c r="G66" s="35">
        <f>SUM(G63:G65)</f>
        <v>-16.785000000000561</v>
      </c>
      <c r="H66" s="2">
        <f>SUM(H63:H65)</f>
        <v>354.05199999999996</v>
      </c>
      <c r="I66" s="2">
        <f>SUM(I63:I65)</f>
        <v>165.08</v>
      </c>
      <c r="J66" s="2">
        <f>SUM(J63:J65)</f>
        <v>460.84899999999999</v>
      </c>
      <c r="K66" s="2">
        <f>SUM(K63:K65)</f>
        <v>86.789000000000001</v>
      </c>
      <c r="L66" s="3" t="s">
        <v>53</v>
      </c>
      <c r="M66" s="3" t="s">
        <v>53</v>
      </c>
    </row>
    <row r="67" spans="1:13" ht="15" customHeight="1" x14ac:dyDescent="0.35">
      <c r="A67" s="71" t="s">
        <v>35</v>
      </c>
      <c r="B67" s="71"/>
      <c r="C67" s="77"/>
      <c r="D67" s="77"/>
      <c r="E67" s="37">
        <v>0</v>
      </c>
      <c r="F67" s="7">
        <v>0</v>
      </c>
      <c r="G67" s="37">
        <v>-15.538</v>
      </c>
      <c r="H67" s="7">
        <v>0</v>
      </c>
      <c r="I67" s="7">
        <v>0</v>
      </c>
      <c r="J67" s="7">
        <v>0</v>
      </c>
      <c r="K67" s="7">
        <v>-0.81399999999999995</v>
      </c>
      <c r="L67" s="7">
        <v>0</v>
      </c>
      <c r="M67" s="7">
        <v>0</v>
      </c>
    </row>
    <row r="68" spans="1:13" ht="15" customHeight="1" x14ac:dyDescent="0.35">
      <c r="A68" s="111" t="s">
        <v>36</v>
      </c>
      <c r="B68" s="73"/>
      <c r="C68" s="33"/>
      <c r="D68" s="33"/>
      <c r="E68" s="43">
        <f>SUM(E66:E67)</f>
        <v>-63.920999999999985</v>
      </c>
      <c r="F68" s="2">
        <f>SUM(F66:F67)</f>
        <v>67.355999999999995</v>
      </c>
      <c r="G68" s="35">
        <f>SUM(G66:G67)</f>
        <v>-32.323000000000562</v>
      </c>
      <c r="H68" s="2">
        <f>SUM(H66:H67)</f>
        <v>354.05199999999996</v>
      </c>
      <c r="I68" s="2">
        <f>SUM(I66:I67)</f>
        <v>165.08</v>
      </c>
      <c r="J68" s="2">
        <f>SUM(J66:J67)</f>
        <v>460.84899999999999</v>
      </c>
      <c r="K68" s="2">
        <f>SUM(K66:K67)</f>
        <v>85.975000000000009</v>
      </c>
      <c r="L68" s="3" t="s">
        <v>53</v>
      </c>
      <c r="M68" s="3" t="s">
        <v>53</v>
      </c>
    </row>
    <row r="69" spans="1:13" ht="15" customHeight="1" x14ac:dyDescent="0.35">
      <c r="A69" s="70" t="s">
        <v>37</v>
      </c>
      <c r="B69" s="70"/>
      <c r="C69" s="17"/>
      <c r="D69" s="17"/>
      <c r="E69" s="36">
        <v>-35.908999999999999</v>
      </c>
      <c r="F69" s="5">
        <v>-34.375</v>
      </c>
      <c r="G69" s="36">
        <v>-37.734000000000002</v>
      </c>
      <c r="H69" s="5">
        <v>-34.375</v>
      </c>
      <c r="I69" s="5">
        <v>-68.75</v>
      </c>
      <c r="J69" s="5">
        <v>-29.747</v>
      </c>
      <c r="K69" s="5">
        <v>-61.558</v>
      </c>
      <c r="L69" s="5">
        <v>0</v>
      </c>
      <c r="M69" s="5">
        <v>0</v>
      </c>
    </row>
    <row r="70" spans="1:13" ht="15" customHeight="1" x14ac:dyDescent="0.35">
      <c r="A70" s="70" t="s">
        <v>38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5" customHeight="1" x14ac:dyDescent="0.35">
      <c r="A71" s="70" t="s">
        <v>39</v>
      </c>
      <c r="B71" s="70"/>
      <c r="C71" s="17"/>
      <c r="D71" s="17"/>
      <c r="E71" s="36">
        <v>-2.9000000000000001E-2</v>
      </c>
      <c r="F71" s="5">
        <v>-4.1000000000000002E-2</v>
      </c>
      <c r="G71" s="36">
        <v>-2.9000000000000001E-2</v>
      </c>
      <c r="H71" s="5">
        <v>-4.1000000000000002E-2</v>
      </c>
      <c r="I71" s="5">
        <v>-6.7000000000000004E-2</v>
      </c>
      <c r="J71" s="5">
        <v>-365.755</v>
      </c>
      <c r="K71" s="5">
        <v>0</v>
      </c>
      <c r="L71" s="5">
        <v>0</v>
      </c>
      <c r="M71" s="5">
        <v>0</v>
      </c>
    </row>
    <row r="72" spans="1:13" ht="15" customHeight="1" x14ac:dyDescent="0.35">
      <c r="A72" s="71" t="s">
        <v>40</v>
      </c>
      <c r="B72" s="71"/>
      <c r="C72" s="21"/>
      <c r="D72" s="21"/>
      <c r="E72" s="37">
        <v>0.73000000000000009</v>
      </c>
      <c r="F72" s="7">
        <v>40.633000000000003</v>
      </c>
      <c r="G72" s="37">
        <v>0.73000000000000009</v>
      </c>
      <c r="H72" s="7">
        <v>40.633000000000003</v>
      </c>
      <c r="I72" s="7">
        <v>40.433999999999997</v>
      </c>
      <c r="J72" s="7">
        <v>0</v>
      </c>
      <c r="K72" s="7">
        <v>-0.129</v>
      </c>
      <c r="L72" s="7">
        <v>0</v>
      </c>
      <c r="M72" s="7">
        <v>0</v>
      </c>
    </row>
    <row r="73" spans="1:13" ht="15" customHeight="1" x14ac:dyDescent="0.35">
      <c r="A73" s="144" t="s">
        <v>41</v>
      </c>
      <c r="B73" s="146"/>
      <c r="C73" s="79"/>
      <c r="D73" s="79"/>
      <c r="E73" s="44">
        <f>SUM(E69:E72)</f>
        <v>-35.208000000000006</v>
      </c>
      <c r="F73" s="8">
        <f>SUM(F69:F72)</f>
        <v>6.2170000000000059</v>
      </c>
      <c r="G73" s="44">
        <f>SUM(G69:G72)</f>
        <v>-37.033000000000008</v>
      </c>
      <c r="H73" s="8">
        <f>SUM(H69:H72)</f>
        <v>6.2170000000000059</v>
      </c>
      <c r="I73" s="91">
        <f>SUM(I69:I72)</f>
        <v>-28.382999999999996</v>
      </c>
      <c r="J73" s="91">
        <f>SUM(J69:J72)</f>
        <v>-395.50200000000001</v>
      </c>
      <c r="K73" s="91">
        <f>SUM(K69:K72)</f>
        <v>-61.686999999999998</v>
      </c>
      <c r="L73" s="104" t="s">
        <v>53</v>
      </c>
      <c r="M73" s="9" t="s">
        <v>53</v>
      </c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-99.128999999999991</v>
      </c>
      <c r="F74" s="2">
        <f>SUM(F73+F68)</f>
        <v>73.573000000000008</v>
      </c>
      <c r="G74" s="35">
        <f>SUM(G73+G68)</f>
        <v>-69.356000000000563</v>
      </c>
      <c r="H74" s="2">
        <f>SUM(H73+H68)</f>
        <v>360.26899999999995</v>
      </c>
      <c r="I74" s="2">
        <f>SUM(I73+I68)</f>
        <v>136.697</v>
      </c>
      <c r="J74" s="2">
        <f>SUM(J73+J68)</f>
        <v>65.34699999999998</v>
      </c>
      <c r="K74" s="2">
        <f>SUM(K73+K68)</f>
        <v>24.288000000000011</v>
      </c>
      <c r="L74" s="3" t="s">
        <v>53</v>
      </c>
      <c r="M74" s="3" t="s">
        <v>53</v>
      </c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/>
    </row>
    <row r="76" spans="1:13" ht="15" customHeight="1" x14ac:dyDescent="0.35">
      <c r="A76" s="111" t="s">
        <v>83</v>
      </c>
      <c r="B76" s="76"/>
      <c r="C76" s="33"/>
      <c r="D76" s="33"/>
      <c r="E76" s="43">
        <f>SUM(E74:E75)</f>
        <v>-99.128999999999991</v>
      </c>
      <c r="F76" s="2">
        <f>SUM(F74:F75)</f>
        <v>73.573000000000008</v>
      </c>
      <c r="G76" s="35">
        <f>SUM(G74:G75)</f>
        <v>-69.356000000000563</v>
      </c>
      <c r="H76" s="2">
        <f>SUM(H74:H75)</f>
        <v>360.26899999999995</v>
      </c>
      <c r="I76" s="2">
        <f>SUM(I74:I75)</f>
        <v>136.697</v>
      </c>
      <c r="J76" s="2">
        <f>SUM(J74:J75)</f>
        <v>65.34699999999998</v>
      </c>
      <c r="K76" s="2">
        <f>SUM(K74:K75)</f>
        <v>24.288000000000011</v>
      </c>
      <c r="L76" s="3" t="s">
        <v>53</v>
      </c>
      <c r="M76" s="3" t="s">
        <v>53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  <c r="M78" s="25">
        <v>2012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  <c r="M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  <c r="M80" s="27"/>
    </row>
    <row r="81" spans="1:13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5" customHeight="1" x14ac:dyDescent="0.35">
      <c r="A82" s="92" t="s">
        <v>43</v>
      </c>
      <c r="B82" s="70"/>
      <c r="C82" s="61"/>
      <c r="D82" s="61"/>
      <c r="E82" s="39">
        <v>3.1612556685996425</v>
      </c>
      <c r="F82" s="13">
        <v>2.9711626650817022</v>
      </c>
      <c r="G82" s="39">
        <v>3.4548004154832257</v>
      </c>
      <c r="H82" s="13">
        <v>3.3523757072945775</v>
      </c>
      <c r="I82" s="13">
        <v>2.9897329882574502</v>
      </c>
      <c r="J82" s="13">
        <v>3.3033233719205293</v>
      </c>
      <c r="K82" s="13">
        <v>3.2750193624833819</v>
      </c>
      <c r="L82" s="13">
        <v>2.8409698421502054</v>
      </c>
      <c r="M82" s="13">
        <v>3.3721939097255578</v>
      </c>
    </row>
    <row r="83" spans="1:13" ht="15" customHeight="1" x14ac:dyDescent="0.35">
      <c r="A83" s="60" t="s">
        <v>141</v>
      </c>
      <c r="B83" s="70"/>
      <c r="C83" s="61"/>
      <c r="D83" s="61"/>
      <c r="E83" s="39">
        <v>3.1612556685996425</v>
      </c>
      <c r="F83" s="13">
        <v>2.9864405927638753</v>
      </c>
      <c r="G83" s="39">
        <v>3.4548004154832257</v>
      </c>
      <c r="H83" s="13">
        <v>3.3664773710601481</v>
      </c>
      <c r="I83" s="13">
        <v>2.9971489883350584</v>
      </c>
      <c r="J83" s="13">
        <v>3.3163468230465627</v>
      </c>
      <c r="K83" s="13">
        <v>3.070635727593884</v>
      </c>
      <c r="L83" s="13">
        <v>3.1846482918522643</v>
      </c>
      <c r="M83" s="13">
        <v>3.3721939097255578</v>
      </c>
    </row>
    <row r="84" spans="1:13" ht="15" customHeight="1" x14ac:dyDescent="0.35">
      <c r="A84" s="60" t="s">
        <v>44</v>
      </c>
      <c r="B84" s="70"/>
      <c r="C84" s="61"/>
      <c r="D84" s="61"/>
      <c r="E84" s="39">
        <v>2.8790188528770666</v>
      </c>
      <c r="F84" s="13">
        <v>2.8228681992892266</v>
      </c>
      <c r="G84" s="39">
        <v>3.2691539935900473</v>
      </c>
      <c r="H84" s="13">
        <v>3.1542345116939923</v>
      </c>
      <c r="I84" s="13">
        <v>2.3866500766107244</v>
      </c>
      <c r="J84" s="13">
        <v>3.4069533126976754</v>
      </c>
      <c r="K84" s="13">
        <v>2.870528744135556</v>
      </c>
      <c r="L84" s="13">
        <v>2.5926522864229438</v>
      </c>
      <c r="M84" s="13">
        <v>3.2759722304995909</v>
      </c>
    </row>
    <row r="85" spans="1:13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>
        <v>39.721509483135748</v>
      </c>
      <c r="J85" s="13">
        <v>36.850688887897135</v>
      </c>
      <c r="K85" s="13">
        <v>20.243966939373568</v>
      </c>
      <c r="L85" s="13" t="s">
        <v>53</v>
      </c>
      <c r="M85" s="13">
        <v>15.95956183323144</v>
      </c>
    </row>
    <row r="86" spans="1:13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>
        <v>41.58059732442986</v>
      </c>
      <c r="J86" s="13">
        <v>30.285028530440893</v>
      </c>
      <c r="K86" s="13">
        <v>21.163830482132624</v>
      </c>
      <c r="L86" s="13" t="s">
        <v>53</v>
      </c>
      <c r="M86" s="13">
        <v>23.943384527223131</v>
      </c>
    </row>
    <row r="87" spans="1:13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16.326438172623909</v>
      </c>
      <c r="H87" s="5">
        <v>12.117086876522901</v>
      </c>
      <c r="I87" s="5">
        <v>13.205585517254093</v>
      </c>
      <c r="J87" s="5">
        <v>10.290229737166145</v>
      </c>
      <c r="K87" s="5">
        <v>25.100542345395244</v>
      </c>
      <c r="L87" s="5">
        <v>22.010838174401691</v>
      </c>
      <c r="M87" s="5">
        <v>30.924638145899447</v>
      </c>
    </row>
    <row r="88" spans="1:13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36">
        <v>-597.05899999999986</v>
      </c>
      <c r="H88" s="5">
        <v>-886.58799999999997</v>
      </c>
      <c r="I88" s="5">
        <v>-695.24400000000003</v>
      </c>
      <c r="J88" s="5">
        <v>-503.85599999999994</v>
      </c>
      <c r="K88" s="5">
        <v>-463.50799999999998</v>
      </c>
      <c r="L88" s="5">
        <v>-397.04699999999997</v>
      </c>
      <c r="M88" s="5">
        <v>-446.79200000000003</v>
      </c>
    </row>
    <row r="89" spans="1:13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0.52197356522181193</v>
      </c>
      <c r="H89" s="13">
        <v>0.66882698632557858</v>
      </c>
      <c r="I89" s="13">
        <v>0.52131433226435009</v>
      </c>
      <c r="J89" s="13">
        <v>1.0265308320893765</v>
      </c>
      <c r="K89" s="13">
        <v>0.48219581461171707</v>
      </c>
      <c r="L89" s="13">
        <v>0.70580222292198758</v>
      </c>
      <c r="M89" s="13">
        <v>3.5106917459858666E-2</v>
      </c>
    </row>
    <row r="90" spans="1:13" ht="15" customHeight="1" x14ac:dyDescent="0.35">
      <c r="A90" s="60" t="s">
        <v>132</v>
      </c>
      <c r="B90" s="70"/>
      <c r="C90" s="17"/>
      <c r="D90" s="17"/>
      <c r="E90" s="36">
        <v>-64.074000000000098</v>
      </c>
      <c r="F90" s="5" t="s">
        <v>53</v>
      </c>
      <c r="G90" s="36">
        <v>-17.395000000000703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  <c r="M90" s="13"/>
    </row>
    <row r="91" spans="1:13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10" t="s">
        <v>53</v>
      </c>
      <c r="I91" s="10">
        <v>773</v>
      </c>
      <c r="J91" s="10">
        <v>637</v>
      </c>
      <c r="K91" s="5">
        <v>528</v>
      </c>
      <c r="L91" s="5">
        <v>468</v>
      </c>
      <c r="M91" s="5">
        <v>397</v>
      </c>
    </row>
    <row r="92" spans="1:13" ht="15" customHeight="1" x14ac:dyDescent="0.35">
      <c r="A92" s="64" t="s">
        <v>87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1:13" ht="15" customHeight="1" x14ac:dyDescent="0.35">
      <c r="A93" s="64" t="s">
        <v>131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</row>
    <row r="94" spans="1:13" ht="15" customHeight="1" x14ac:dyDescent="0.35">
      <c r="A94" s="64" t="s">
        <v>136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ht="15" customHeight="1" x14ac:dyDescent="0.35">
      <c r="A95" s="64" t="s">
        <v>134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</row>
    <row r="96" spans="1:13" ht="15" customHeight="1" x14ac:dyDescent="0.25"/>
    <row r="98" spans="1:13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</row>
    <row r="99" spans="1:13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</row>
    <row r="100" spans="1:13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</row>
    <row r="101" spans="1:13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</row>
    <row r="102" spans="1:13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</row>
    <row r="103" spans="1:13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</row>
    <row r="104" spans="1:13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</row>
    <row r="105" spans="1:13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</row>
    <row r="106" spans="1:13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</row>
    <row r="107" spans="1:13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</row>
    <row r="108" spans="1:13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</row>
    <row r="109" spans="1:13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</row>
    <row r="110" spans="1:13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</row>
    <row r="111" spans="1:13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</row>
  </sheetData>
  <mergeCells count="2">
    <mergeCell ref="A2:M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  <rowBreaks count="1" manualBreakCount="1">
    <brk id="9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71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51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0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 t="s">
        <v>52</v>
      </c>
      <c r="F6" s="27"/>
      <c r="G6" s="27" t="s">
        <v>52</v>
      </c>
      <c r="H6" s="27"/>
      <c r="I6" s="27"/>
      <c r="J6" s="27"/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5">
        <v>364.69343359999999</v>
      </c>
      <c r="F8" s="2">
        <v>327.49841319999996</v>
      </c>
      <c r="G8" s="35">
        <v>734.5194851</v>
      </c>
      <c r="H8" s="2">
        <v>676.26632759999995</v>
      </c>
      <c r="I8" s="2">
        <v>1417.2852476999999</v>
      </c>
      <c r="J8" s="2">
        <v>1488.364</v>
      </c>
      <c r="K8" s="2">
        <v>1509.173</v>
      </c>
      <c r="L8" s="2">
        <v>1595.847</v>
      </c>
    </row>
    <row r="9" spans="1:12" ht="15" customHeight="1" x14ac:dyDescent="0.35">
      <c r="A9" s="60" t="s">
        <v>3</v>
      </c>
      <c r="B9" s="17"/>
      <c r="C9" s="17"/>
      <c r="D9" s="17"/>
      <c r="E9" s="36">
        <v>-344.5954041</v>
      </c>
      <c r="F9" s="5">
        <v>-310.34418949999997</v>
      </c>
      <c r="G9" s="36">
        <v>-690.35006240000007</v>
      </c>
      <c r="H9" s="5">
        <v>-631.94134080000003</v>
      </c>
      <c r="I9" s="5">
        <v>-1324.8756486000002</v>
      </c>
      <c r="J9" s="5">
        <v>-1433.9649999999999</v>
      </c>
      <c r="K9" s="5">
        <v>-1395.8420000000001</v>
      </c>
      <c r="L9" s="5">
        <v>-1421.7419999999997</v>
      </c>
    </row>
    <row r="10" spans="1:12" ht="15" customHeight="1" x14ac:dyDescent="0.35">
      <c r="A10" s="60" t="s">
        <v>4</v>
      </c>
      <c r="B10" s="17"/>
      <c r="C10" s="17"/>
      <c r="D10" s="17"/>
      <c r="E10" s="36">
        <v>-0.29869340000000033</v>
      </c>
      <c r="F10" s="5">
        <v>3.0039249999999997</v>
      </c>
      <c r="G10" s="36">
        <v>-1.3416541000000004</v>
      </c>
      <c r="H10" s="5">
        <v>2.0708016000000002</v>
      </c>
      <c r="I10" s="5">
        <v>10.0390373</v>
      </c>
      <c r="J10" s="5">
        <v>-7.5779999999999959</v>
      </c>
      <c r="K10" s="5">
        <v>-13.950000000000001</v>
      </c>
      <c r="L10" s="5">
        <v>-8.36</v>
      </c>
    </row>
    <row r="11" spans="1:12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0.18699199999999999</v>
      </c>
      <c r="I12" s="7">
        <v>-0.16600000000000001</v>
      </c>
      <c r="J12" s="7">
        <v>-0.02</v>
      </c>
      <c r="K12" s="7">
        <v>0</v>
      </c>
      <c r="L12" s="7">
        <v>0</v>
      </c>
    </row>
    <row r="13" spans="1:12" ht="15" customHeight="1" x14ac:dyDescent="0.25">
      <c r="A13" s="63" t="s">
        <v>7</v>
      </c>
      <c r="B13" s="63"/>
      <c r="C13" s="63"/>
      <c r="D13" s="63"/>
      <c r="E13" s="35">
        <f>SUM(E8:E12)</f>
        <v>19.799336099999994</v>
      </c>
      <c r="F13" s="123">
        <f>SUM(F8:F12)</f>
        <v>20.158148699999987</v>
      </c>
      <c r="G13" s="35">
        <f>SUM(G8:G12)</f>
        <v>42.827768599999928</v>
      </c>
      <c r="H13" s="2">
        <f>SUM(H8:H12)</f>
        <v>46.582780399999919</v>
      </c>
      <c r="I13" s="2">
        <f>SUM(I8:I12)</f>
        <v>102.2826363999997</v>
      </c>
      <c r="J13" s="3">
        <f>SUM(J8:J12)</f>
        <v>46.801000000000116</v>
      </c>
      <c r="K13" s="3">
        <f>SUM(K8:K12)</f>
        <v>99.380999999999901</v>
      </c>
      <c r="L13" s="3">
        <f>SUM(L8:L12)</f>
        <v>165.74500000000023</v>
      </c>
    </row>
    <row r="14" spans="1:12" ht="15" customHeight="1" x14ac:dyDescent="0.35">
      <c r="A14" s="62" t="s">
        <v>60</v>
      </c>
      <c r="B14" s="21"/>
      <c r="C14" s="21"/>
      <c r="D14" s="21"/>
      <c r="E14" s="37">
        <v>-9.022700399999998</v>
      </c>
      <c r="F14" s="124">
        <v>-8.9500219000000012</v>
      </c>
      <c r="G14" s="37">
        <v>-17.922970499999998</v>
      </c>
      <c r="H14" s="7">
        <v>-17.306280900000001</v>
      </c>
      <c r="I14" s="7">
        <v>-35.431639000000004</v>
      </c>
      <c r="J14" s="7">
        <v>-39.204000000000001</v>
      </c>
      <c r="K14" s="7">
        <v>-39.746000000000002</v>
      </c>
      <c r="L14" s="7">
        <v>-38.055999999999997</v>
      </c>
    </row>
    <row r="15" spans="1:12" ht="15" customHeight="1" x14ac:dyDescent="0.25">
      <c r="A15" s="63" t="s">
        <v>8</v>
      </c>
      <c r="B15" s="63"/>
      <c r="C15" s="63"/>
      <c r="D15" s="63"/>
      <c r="E15" s="35">
        <f>SUM(E13:E14)</f>
        <v>10.776635699999996</v>
      </c>
      <c r="F15" s="123">
        <f>SUM(F13:F14)</f>
        <v>11.208126799999986</v>
      </c>
      <c r="G15" s="35">
        <f>SUM(G13:G14)</f>
        <v>24.90479809999993</v>
      </c>
      <c r="H15" s="2">
        <f>SUM(H13:H14)</f>
        <v>29.276499499999918</v>
      </c>
      <c r="I15" s="2">
        <f>SUM(I13:I14)</f>
        <v>66.850997399999699</v>
      </c>
      <c r="J15" s="3">
        <f>SUM(J13:J14)</f>
        <v>7.597000000000115</v>
      </c>
      <c r="K15" s="3">
        <f>SUM(K13:K14)</f>
        <v>59.634999999999899</v>
      </c>
      <c r="L15" s="3">
        <f>SUM(L13:L14)</f>
        <v>127.68900000000023</v>
      </c>
    </row>
    <row r="16" spans="1:12" ht="15" customHeight="1" x14ac:dyDescent="0.35">
      <c r="A16" s="60" t="s">
        <v>9</v>
      </c>
      <c r="B16" s="64"/>
      <c r="C16" s="64"/>
      <c r="D16" s="64"/>
      <c r="E16" s="36">
        <v>-8.7091200000000021E-2</v>
      </c>
      <c r="F16" s="5">
        <v>-7.980050000000001E-2</v>
      </c>
      <c r="G16" s="36">
        <v>-0.16960650000000002</v>
      </c>
      <c r="H16" s="5">
        <v>-0.15093680000000001</v>
      </c>
      <c r="I16" s="5">
        <v>-0.31917820000000002</v>
      </c>
      <c r="J16" s="5">
        <v>-0.28699999999999998</v>
      </c>
      <c r="K16" s="5">
        <v>-0.377</v>
      </c>
      <c r="L16" s="5">
        <v>-1.3009999999999999</v>
      </c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10.689544499999997</v>
      </c>
      <c r="F18" s="123">
        <f>SUM(F15:F17)</f>
        <v>11.128326299999987</v>
      </c>
      <c r="G18" s="35">
        <f>SUM(G15:G17)</f>
        <v>24.735191599999929</v>
      </c>
      <c r="H18" s="2">
        <f>SUM(H15:H17)</f>
        <v>29.125562699999918</v>
      </c>
      <c r="I18" s="2">
        <f>SUM(I15:I17)</f>
        <v>66.531819199999703</v>
      </c>
      <c r="J18" s="3">
        <f>SUM(J15:J17)</f>
        <v>7.3100000000001151</v>
      </c>
      <c r="K18" s="3">
        <f>SUM(K15:K17)</f>
        <v>59.257999999999896</v>
      </c>
      <c r="L18" s="3">
        <f>SUM(L15:L17)</f>
        <v>126.38800000000023</v>
      </c>
    </row>
    <row r="19" spans="1:12" ht="15" customHeight="1" x14ac:dyDescent="0.35">
      <c r="A19" s="60" t="s">
        <v>12</v>
      </c>
      <c r="B19" s="17"/>
      <c r="C19" s="17"/>
      <c r="D19" s="17"/>
      <c r="E19" s="36">
        <v>0.22218349999999989</v>
      </c>
      <c r="F19" s="5">
        <v>0.98574760000000017</v>
      </c>
      <c r="G19" s="36">
        <v>3.0435257</v>
      </c>
      <c r="H19" s="5">
        <v>6.2355696000000007</v>
      </c>
      <c r="I19" s="5">
        <v>9.241690199999999</v>
      </c>
      <c r="J19" s="5">
        <v>6.2683999999999997</v>
      </c>
      <c r="K19" s="5">
        <v>0.67</v>
      </c>
      <c r="L19" s="5">
        <v>4.532</v>
      </c>
    </row>
    <row r="20" spans="1:12" ht="15" customHeight="1" x14ac:dyDescent="0.35">
      <c r="A20" s="62" t="s">
        <v>13</v>
      </c>
      <c r="B20" s="21"/>
      <c r="C20" s="21"/>
      <c r="D20" s="21"/>
      <c r="E20" s="37">
        <v>-6.3642851999999985</v>
      </c>
      <c r="F20" s="7">
        <v>-7.2245509999999999</v>
      </c>
      <c r="G20" s="37">
        <v>-14.522069200000001</v>
      </c>
      <c r="H20" s="7">
        <v>-16.845451600000001</v>
      </c>
      <c r="I20" s="7">
        <v>-32.804785900000006</v>
      </c>
      <c r="J20" s="7">
        <v>-41.792000000000002</v>
      </c>
      <c r="K20" s="7">
        <v>-56.858000000000004</v>
      </c>
      <c r="L20" s="7">
        <v>-24.933999999999997</v>
      </c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4.547442799999998</v>
      </c>
      <c r="F21" s="123">
        <f>SUM(F18:F20)</f>
        <v>4.8895228999999869</v>
      </c>
      <c r="G21" s="35">
        <f>SUM(G18:G20)</f>
        <v>13.256648099999929</v>
      </c>
      <c r="H21" s="2">
        <f>SUM(H18:H20)</f>
        <v>18.515680699999916</v>
      </c>
      <c r="I21" s="2">
        <f>SUM(I18:I20)</f>
        <v>42.96872349999969</v>
      </c>
      <c r="J21" s="3">
        <f>SUM(J18:J20)</f>
        <v>-28.213599999999886</v>
      </c>
      <c r="K21" s="3">
        <f>SUM(K18:K20)</f>
        <v>3.0699999999998937</v>
      </c>
      <c r="L21" s="3">
        <f>SUM(L18:L20)</f>
        <v>105.98600000000025</v>
      </c>
    </row>
    <row r="22" spans="1:12" ht="15" customHeight="1" x14ac:dyDescent="0.35">
      <c r="A22" s="60" t="s">
        <v>15</v>
      </c>
      <c r="B22" s="17"/>
      <c r="C22" s="17"/>
      <c r="D22" s="17"/>
      <c r="E22" s="36">
        <v>-6.0506883999999994</v>
      </c>
      <c r="F22" s="5">
        <v>-3.3832787</v>
      </c>
      <c r="G22" s="36">
        <v>-8.7884484999999994</v>
      </c>
      <c r="H22" s="5">
        <v>-3.5337937999999998</v>
      </c>
      <c r="I22" s="5">
        <v>-4.487021099999998</v>
      </c>
      <c r="J22" s="5">
        <v>-3.3820000000000014</v>
      </c>
      <c r="K22" s="5">
        <v>7.229000000000001</v>
      </c>
      <c r="L22" s="5">
        <v>-27.627000000000002</v>
      </c>
    </row>
    <row r="23" spans="1:12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-1.5032456000000014</v>
      </c>
      <c r="F24" s="123">
        <f>SUM(F21:F23)</f>
        <v>1.5062441999999869</v>
      </c>
      <c r="G24" s="35">
        <f>SUM(G21:G23)</f>
        <v>4.4681995999999291</v>
      </c>
      <c r="H24" s="2">
        <f>SUM(H21:H23)</f>
        <v>14.981886899999916</v>
      </c>
      <c r="I24" s="2">
        <f>SUM(I21:I23)</f>
        <v>38.481702399999691</v>
      </c>
      <c r="J24" s="3">
        <f>SUM(J21:J23)</f>
        <v>-31.595599999999887</v>
      </c>
      <c r="K24" s="3">
        <f>SUM(K21:K23)</f>
        <v>10.298999999999895</v>
      </c>
      <c r="L24" s="3">
        <f>SUM(L21:L23)</f>
        <v>78.359000000000236</v>
      </c>
    </row>
    <row r="25" spans="1:12" ht="15" customHeight="1" x14ac:dyDescent="0.35">
      <c r="A25" s="60" t="s">
        <v>103</v>
      </c>
      <c r="B25" s="17"/>
      <c r="C25" s="17"/>
      <c r="D25" s="17"/>
      <c r="E25" s="36">
        <v>-1.5032456000000245</v>
      </c>
      <c r="F25" s="5">
        <v>1.506244199999957</v>
      </c>
      <c r="G25" s="36">
        <v>4.4681995999999131</v>
      </c>
      <c r="H25" s="5">
        <v>14.981886899999967</v>
      </c>
      <c r="I25" s="5">
        <v>38.481702400000273</v>
      </c>
      <c r="J25" s="5">
        <v>-31.595599999999539</v>
      </c>
      <c r="K25" s="5">
        <v>10.29900000000033</v>
      </c>
      <c r="L25" s="5">
        <v>78.359000000000009</v>
      </c>
    </row>
    <row r="26" spans="1:12" ht="15" customHeight="1" x14ac:dyDescent="0.35">
      <c r="A26" s="60" t="s">
        <v>98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0</v>
      </c>
      <c r="F28" s="5">
        <v>-5.0529999999999999</v>
      </c>
      <c r="G28" s="36">
        <v>-0.41799999999999998</v>
      </c>
      <c r="H28" s="5">
        <v>-5.0529999999999999</v>
      </c>
      <c r="I28" s="5">
        <v>-18.478999999999999</v>
      </c>
      <c r="J28" s="5">
        <v>-58.7</v>
      </c>
      <c r="K28" s="5">
        <v>-17.599999999999998</v>
      </c>
      <c r="L28" s="5">
        <v>-11.954000000000001</v>
      </c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10.776635699999996</v>
      </c>
      <c r="F29" s="101">
        <f>F15-F28</f>
        <v>16.261126799999985</v>
      </c>
      <c r="G29" s="100">
        <f>G15-G28</f>
        <v>25.322798099999929</v>
      </c>
      <c r="H29" s="101">
        <f>H15-H28</f>
        <v>34.329499499999919</v>
      </c>
      <c r="I29" s="101">
        <f>I15-I28</f>
        <v>85.329997399999698</v>
      </c>
      <c r="J29" s="101">
        <f>J15-J28</f>
        <v>66.297000000000111</v>
      </c>
      <c r="K29" s="101">
        <f>K15-K28</f>
        <v>77.2349999999999</v>
      </c>
      <c r="L29" s="101">
        <f>L15-L28</f>
        <v>139.64300000000023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2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2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2" ht="15" customHeight="1" x14ac:dyDescent="0.35">
      <c r="A35" s="60" t="s">
        <v>17</v>
      </c>
      <c r="B35" s="68"/>
      <c r="C35" s="68"/>
      <c r="D35" s="68"/>
      <c r="E35" s="36"/>
      <c r="F35" s="5"/>
      <c r="G35" s="36">
        <v>1163.3298378000002</v>
      </c>
      <c r="H35" s="5">
        <v>1168.2012725</v>
      </c>
      <c r="I35" s="5">
        <v>1165.4627442000001</v>
      </c>
      <c r="J35" s="5">
        <v>1181.7829999999999</v>
      </c>
      <c r="K35" s="5">
        <v>1179.1559999999999</v>
      </c>
      <c r="L35" s="5">
        <v>1157.711</v>
      </c>
    </row>
    <row r="36" spans="1:12" ht="15" customHeight="1" x14ac:dyDescent="0.35">
      <c r="A36" s="60" t="s">
        <v>18</v>
      </c>
      <c r="B36" s="61"/>
      <c r="C36" s="61"/>
      <c r="D36" s="61"/>
      <c r="E36" s="36"/>
      <c r="F36" s="5"/>
      <c r="G36" s="36">
        <v>38.478841000000003</v>
      </c>
      <c r="H36" s="5">
        <v>43.45064630000001</v>
      </c>
      <c r="I36" s="5">
        <v>39.625588299999997</v>
      </c>
      <c r="J36" s="5">
        <v>46.532000000000004</v>
      </c>
      <c r="K36" s="5">
        <v>51.113999999999997</v>
      </c>
      <c r="L36" s="5">
        <v>55.242000000000004</v>
      </c>
    </row>
    <row r="37" spans="1:12" ht="15" customHeight="1" x14ac:dyDescent="0.35">
      <c r="A37" s="60" t="s">
        <v>97</v>
      </c>
      <c r="B37" s="61"/>
      <c r="C37" s="61"/>
      <c r="D37" s="61"/>
      <c r="E37" s="36"/>
      <c r="F37" s="5"/>
      <c r="G37" s="36">
        <v>166.81228950000002</v>
      </c>
      <c r="H37" s="5">
        <v>176.15953709999999</v>
      </c>
      <c r="I37" s="5">
        <v>171.75732290000005</v>
      </c>
      <c r="J37" s="5">
        <v>184.828</v>
      </c>
      <c r="K37" s="5">
        <v>196.52500000000001</v>
      </c>
      <c r="L37" s="5">
        <v>187.76299999999998</v>
      </c>
    </row>
    <row r="38" spans="1:12" ht="15" customHeight="1" x14ac:dyDescent="0.35">
      <c r="A38" s="60" t="s">
        <v>19</v>
      </c>
      <c r="B38" s="61"/>
      <c r="C38" s="61"/>
      <c r="D38" s="61"/>
      <c r="E38" s="36"/>
      <c r="F38" s="5"/>
      <c r="G38" s="36">
        <v>1.5975819</v>
      </c>
      <c r="H38" s="5">
        <v>1.3277123999999998</v>
      </c>
      <c r="I38" s="5">
        <v>0.67924990000000007</v>
      </c>
      <c r="J38" s="5">
        <v>2.093</v>
      </c>
      <c r="K38" s="5">
        <v>2.3460000000000001</v>
      </c>
      <c r="L38" s="5">
        <v>2.1840000000000002</v>
      </c>
    </row>
    <row r="39" spans="1:12" ht="15" customHeight="1" x14ac:dyDescent="0.35">
      <c r="A39" s="62" t="s">
        <v>20</v>
      </c>
      <c r="B39" s="21"/>
      <c r="C39" s="21"/>
      <c r="D39" s="21"/>
      <c r="E39" s="37"/>
      <c r="F39" s="7"/>
      <c r="G39" s="37">
        <v>34.809254900000006</v>
      </c>
      <c r="H39" s="7">
        <v>33.853130999999998</v>
      </c>
      <c r="I39" s="7">
        <v>36.926438699999999</v>
      </c>
      <c r="J39" s="7">
        <v>33.194000000000003</v>
      </c>
      <c r="K39" s="7">
        <v>26.027000000000001</v>
      </c>
      <c r="L39" s="7">
        <v>12.607999999999999</v>
      </c>
    </row>
    <row r="40" spans="1:12" ht="15" customHeight="1" x14ac:dyDescent="0.35">
      <c r="A40" s="57" t="s">
        <v>21</v>
      </c>
      <c r="B40" s="63"/>
      <c r="C40" s="63"/>
      <c r="D40" s="63"/>
      <c r="E40" s="41"/>
      <c r="F40" s="123"/>
      <c r="G40" s="35">
        <f>SUM(G35:G39)</f>
        <v>1405.0278051000003</v>
      </c>
      <c r="H40" s="123">
        <f>SUM(H35:H39)</f>
        <v>1422.9922993000002</v>
      </c>
      <c r="I40" s="2">
        <f>SUM(I35:I39)</f>
        <v>1414.4513440000001</v>
      </c>
      <c r="J40" s="3">
        <f>SUM(J35:J39)</f>
        <v>1448.4299999999998</v>
      </c>
      <c r="K40" s="3">
        <f>SUM(K35:K39)</f>
        <v>1455.1680000000001</v>
      </c>
      <c r="L40" s="3">
        <f>SUM(L35:L39)</f>
        <v>1415.5079999999998</v>
      </c>
    </row>
    <row r="41" spans="1:12" ht="15" customHeight="1" x14ac:dyDescent="0.35">
      <c r="A41" s="60" t="s">
        <v>22</v>
      </c>
      <c r="B41" s="17"/>
      <c r="C41" s="17"/>
      <c r="D41" s="17"/>
      <c r="E41" s="36"/>
      <c r="F41" s="5"/>
      <c r="G41" s="36">
        <v>145.74376810000001</v>
      </c>
      <c r="H41" s="5">
        <v>162.84673530000001</v>
      </c>
      <c r="I41" s="5">
        <v>147.5949233</v>
      </c>
      <c r="J41" s="5">
        <v>163.55900000000003</v>
      </c>
      <c r="K41" s="5">
        <v>164.26599999999999</v>
      </c>
      <c r="L41" s="5">
        <v>170.26599999999999</v>
      </c>
    </row>
    <row r="42" spans="1:12" ht="15" customHeight="1" x14ac:dyDescent="0.35">
      <c r="A42" s="60" t="s">
        <v>23</v>
      </c>
      <c r="B42" s="17"/>
      <c r="C42" s="17"/>
      <c r="D42" s="17"/>
      <c r="E42" s="36"/>
      <c r="F42" s="5"/>
      <c r="G42" s="36">
        <v>2.8000000000000001E-2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" customHeight="1" x14ac:dyDescent="0.35">
      <c r="A43" s="60" t="s">
        <v>24</v>
      </c>
      <c r="B43" s="17"/>
      <c r="C43" s="17"/>
      <c r="D43" s="17"/>
      <c r="E43" s="36"/>
      <c r="F43" s="5"/>
      <c r="G43" s="36">
        <v>321.16856909999996</v>
      </c>
      <c r="H43" s="5">
        <v>278.00068970000001</v>
      </c>
      <c r="I43" s="5">
        <v>280.67570169999999</v>
      </c>
      <c r="J43" s="5">
        <v>283.93499999999995</v>
      </c>
      <c r="K43" s="5">
        <v>328.13900000000007</v>
      </c>
      <c r="L43" s="5">
        <v>333.18399999999997</v>
      </c>
    </row>
    <row r="44" spans="1:12" ht="15" customHeight="1" x14ac:dyDescent="0.35">
      <c r="A44" s="60" t="s">
        <v>25</v>
      </c>
      <c r="B44" s="17"/>
      <c r="C44" s="17"/>
      <c r="D44" s="17"/>
      <c r="E44" s="36"/>
      <c r="F44" s="5"/>
      <c r="G44" s="36">
        <v>68.30674830000001</v>
      </c>
      <c r="H44" s="5">
        <v>69.584358300000005</v>
      </c>
      <c r="I44" s="5">
        <v>100.7782911</v>
      </c>
      <c r="J44" s="5">
        <v>111.628</v>
      </c>
      <c r="K44" s="5">
        <v>147.06299999999999</v>
      </c>
      <c r="L44" s="5">
        <v>201.84899999999999</v>
      </c>
    </row>
    <row r="45" spans="1:12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ht="15" customHeight="1" x14ac:dyDescent="0.35">
      <c r="A46" s="69" t="s">
        <v>27</v>
      </c>
      <c r="B46" s="32"/>
      <c r="C46" s="32"/>
      <c r="D46" s="32"/>
      <c r="E46" s="42"/>
      <c r="F46" s="128"/>
      <c r="G46" s="44">
        <f>SUM(G41:G45)</f>
        <v>535.24708549999991</v>
      </c>
      <c r="H46" s="8">
        <f>SUM(H41:H45)</f>
        <v>510.43178330000006</v>
      </c>
      <c r="I46" s="91">
        <f>SUM(I41:I45)</f>
        <v>529.04891610000004</v>
      </c>
      <c r="J46" s="9">
        <f>SUM(J41:J45)</f>
        <v>559.12199999999996</v>
      </c>
      <c r="K46" s="9">
        <f>SUM(K41:K45)</f>
        <v>639.46800000000007</v>
      </c>
      <c r="L46" s="9">
        <f>SUM(L41:L45)</f>
        <v>705.29899999999998</v>
      </c>
    </row>
    <row r="47" spans="1:12" ht="15" customHeight="1" x14ac:dyDescent="0.35">
      <c r="A47" s="57" t="s">
        <v>89</v>
      </c>
      <c r="B47" s="33"/>
      <c r="C47" s="33"/>
      <c r="D47" s="33"/>
      <c r="E47" s="41"/>
      <c r="F47" s="123"/>
      <c r="G47" s="35">
        <f>G40+G46</f>
        <v>1940.2748906000002</v>
      </c>
      <c r="H47" s="123">
        <f>H40+H46</f>
        <v>1933.4240826000002</v>
      </c>
      <c r="I47" s="2">
        <f>I40+I46</f>
        <v>1943.5002601000001</v>
      </c>
      <c r="J47" s="3">
        <f>J40+J46</f>
        <v>2007.5519999999997</v>
      </c>
      <c r="K47" s="3">
        <f>K40+K46</f>
        <v>2094.6360000000004</v>
      </c>
      <c r="L47" s="3">
        <f>L40+L46</f>
        <v>2120.8069999999998</v>
      </c>
    </row>
    <row r="48" spans="1:12" ht="15" customHeight="1" x14ac:dyDescent="0.35">
      <c r="A48" s="60" t="s">
        <v>104</v>
      </c>
      <c r="B48" s="17"/>
      <c r="C48" s="17"/>
      <c r="D48" s="17" t="s">
        <v>54</v>
      </c>
      <c r="E48" s="36"/>
      <c r="F48" s="5"/>
      <c r="G48" s="36">
        <v>1018.3059998</v>
      </c>
      <c r="H48" s="5">
        <v>912.79100009999991</v>
      </c>
      <c r="I48" s="5">
        <v>936.82953299999997</v>
      </c>
      <c r="J48" s="5">
        <v>907.8643999999997</v>
      </c>
      <c r="K48" s="5">
        <v>939.49999999999989</v>
      </c>
      <c r="L48" s="5">
        <v>1246.4439999999997</v>
      </c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6">
        <v>3.7014313000000003</v>
      </c>
      <c r="H50" s="5">
        <v>4.7457191000000005</v>
      </c>
      <c r="I50" s="5">
        <v>3.5034231</v>
      </c>
      <c r="J50" s="5">
        <v>4.5069999999999997</v>
      </c>
      <c r="K50" s="5">
        <v>4.327</v>
      </c>
      <c r="L50" s="5">
        <v>3.53</v>
      </c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6">
        <v>6.3630136000000004</v>
      </c>
      <c r="H51" s="5">
        <v>7.0320899999999993</v>
      </c>
      <c r="I51" s="5">
        <v>6.6040530999999998</v>
      </c>
      <c r="J51" s="5">
        <v>6.83</v>
      </c>
      <c r="K51" s="5">
        <v>8.9290000000000003</v>
      </c>
      <c r="L51" s="5">
        <v>8.5</v>
      </c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6">
        <v>632.75632480000013</v>
      </c>
      <c r="H52" s="5">
        <v>712.50900000000001</v>
      </c>
      <c r="I52" s="5">
        <v>666.58186999999998</v>
      </c>
      <c r="J52" s="5">
        <v>736.60500000000002</v>
      </c>
      <c r="K52" s="5">
        <v>779.88200000000006</v>
      </c>
      <c r="L52" s="5">
        <v>496.1</v>
      </c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6">
        <v>279.148211</v>
      </c>
      <c r="H53" s="5">
        <v>296.34643139999997</v>
      </c>
      <c r="I53" s="5">
        <v>329.98126670000005</v>
      </c>
      <c r="J53" s="5">
        <v>351.74599999999998</v>
      </c>
      <c r="K53" s="5">
        <v>361.99799999999999</v>
      </c>
      <c r="L53" s="5">
        <v>366.23299999999995</v>
      </c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35">
        <f>SUM(G48:G54)</f>
        <v>1940.2749805000001</v>
      </c>
      <c r="H55" s="1">
        <f>SUM(H48:H54)</f>
        <v>1933.4242406000001</v>
      </c>
      <c r="I55" s="2">
        <f>SUM(I48:I54)</f>
        <v>1943.5001459</v>
      </c>
      <c r="J55" s="3">
        <f>SUM(J48:J54)</f>
        <v>2007.5523999999996</v>
      </c>
      <c r="K55" s="3">
        <f>SUM(K48:K54)</f>
        <v>2094.636</v>
      </c>
      <c r="L55" s="3">
        <f>SUM(L48:L54)</f>
        <v>2120.8069999999998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110</v>
      </c>
      <c r="F59" s="30"/>
      <c r="G59" s="30" t="s">
        <v>110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6">
        <v>19.549859799999957</v>
      </c>
      <c r="F61" s="5">
        <v>6.8460000000000001</v>
      </c>
      <c r="G61" s="36">
        <v>42.253642400000125</v>
      </c>
      <c r="H61" s="5">
        <v>24.343</v>
      </c>
      <c r="I61" s="5">
        <v>66.581000000000003</v>
      </c>
      <c r="J61" s="5">
        <v>46.162999999999997</v>
      </c>
      <c r="K61" s="5">
        <v>65.822000000000003</v>
      </c>
      <c r="L61" s="5">
        <v>127.899</v>
      </c>
    </row>
    <row r="62" spans="1:12" ht="15" customHeight="1" x14ac:dyDescent="0.35">
      <c r="A62" s="71" t="s">
        <v>33</v>
      </c>
      <c r="B62" s="71"/>
      <c r="C62" s="72"/>
      <c r="D62" s="72"/>
      <c r="E62" s="37">
        <v>-55.579258100000004</v>
      </c>
      <c r="F62" s="7">
        <v>-13.157999999999999</v>
      </c>
      <c r="G62" s="37">
        <v>-90.230512300000015</v>
      </c>
      <c r="H62" s="7">
        <v>-50.792000000000002</v>
      </c>
      <c r="I62" s="7">
        <v>-9.8019999999999996</v>
      </c>
      <c r="J62" s="7">
        <v>-8.01</v>
      </c>
      <c r="K62" s="7">
        <v>16.353999999999999</v>
      </c>
      <c r="L62" s="7">
        <v>-0.57199999999999995</v>
      </c>
    </row>
    <row r="63" spans="1:12" ht="15" customHeight="1" x14ac:dyDescent="0.35">
      <c r="A63" s="110" t="s">
        <v>34</v>
      </c>
      <c r="B63" s="73"/>
      <c r="C63" s="74"/>
      <c r="D63" s="74"/>
      <c r="E63" s="43">
        <f>SUM(E61:E62)</f>
        <v>-36.029398300000047</v>
      </c>
      <c r="F63" s="2">
        <f>SUM(F61:F62)</f>
        <v>-6.3119999999999994</v>
      </c>
      <c r="G63" s="35">
        <f>SUM(G61:G62)</f>
        <v>-47.97686989999989</v>
      </c>
      <c r="H63" s="2">
        <f>SUM(H61:H62)</f>
        <v>-26.449000000000002</v>
      </c>
      <c r="I63" s="2">
        <f>SUM(I61:I62)</f>
        <v>56.779000000000003</v>
      </c>
      <c r="J63" s="3">
        <f>SUM(J61:J62)</f>
        <v>38.152999999999999</v>
      </c>
      <c r="K63" s="3">
        <f>SUM(K61:K62)</f>
        <v>82.176000000000002</v>
      </c>
      <c r="L63" s="3">
        <f>SUM(L61:L62)</f>
        <v>127.327</v>
      </c>
    </row>
    <row r="64" spans="1:12" ht="15" customHeight="1" x14ac:dyDescent="0.35">
      <c r="A64" s="70" t="s">
        <v>95</v>
      </c>
      <c r="B64" s="70"/>
      <c r="C64" s="17"/>
      <c r="D64" s="17"/>
      <c r="E64" s="36">
        <v>-6.2301965999999993</v>
      </c>
      <c r="F64" s="5">
        <v>-6.5860000000000003</v>
      </c>
      <c r="G64" s="36">
        <v>-10.5245485</v>
      </c>
      <c r="H64" s="5">
        <v>-11.664999999999999</v>
      </c>
      <c r="I64" s="5">
        <v>-23.388999999999999</v>
      </c>
      <c r="J64" s="5">
        <v>-23.099</v>
      </c>
      <c r="K64" s="5">
        <v>-32.670999999999999</v>
      </c>
      <c r="L64" s="5">
        <v>-36.271999999999998</v>
      </c>
    </row>
    <row r="65" spans="1:13" ht="15" customHeight="1" x14ac:dyDescent="0.35">
      <c r="A65" s="71" t="s">
        <v>96</v>
      </c>
      <c r="B65" s="71"/>
      <c r="C65" s="21"/>
      <c r="D65" s="21"/>
      <c r="E65" s="37">
        <v>0</v>
      </c>
      <c r="F65" s="7">
        <v>-4.4999999999999998E-2</v>
      </c>
      <c r="G65" s="37">
        <v>0</v>
      </c>
      <c r="H65" s="7">
        <v>4.4999999999999998E-2</v>
      </c>
      <c r="I65" s="7">
        <v>0</v>
      </c>
      <c r="J65" s="7">
        <v>0</v>
      </c>
      <c r="K65" s="7">
        <v>0</v>
      </c>
      <c r="L65" s="7">
        <v>0</v>
      </c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-42.259594900000046</v>
      </c>
      <c r="F66" s="2">
        <f>SUM(F63:F65)</f>
        <v>-12.943</v>
      </c>
      <c r="G66" s="35">
        <f>SUM(G63:G65)</f>
        <v>-58.501418399999892</v>
      </c>
      <c r="H66" s="2">
        <f>SUM(H63:H65)</f>
        <v>-38.069000000000003</v>
      </c>
      <c r="I66" s="2">
        <f>SUM(I63:I65)</f>
        <v>33.39</v>
      </c>
      <c r="J66" s="3">
        <f>SUM(J63:J65)</f>
        <v>15.053999999999998</v>
      </c>
      <c r="K66" s="3">
        <f>SUM(K63:K65)</f>
        <v>49.505000000000003</v>
      </c>
      <c r="L66" s="3">
        <f>SUM(L63:L65)</f>
        <v>91.055000000000007</v>
      </c>
    </row>
    <row r="67" spans="1:13" ht="15" customHeight="1" x14ac:dyDescent="0.35">
      <c r="A67" s="71" t="s">
        <v>35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7">
        <v>-8.4000000000000005E-2</v>
      </c>
      <c r="J67" s="7">
        <v>-1.7000000000000001E-2</v>
      </c>
      <c r="K67" s="7">
        <v>0</v>
      </c>
      <c r="L67" s="7">
        <v>0</v>
      </c>
    </row>
    <row r="68" spans="1:13" ht="15" customHeight="1" x14ac:dyDescent="0.35">
      <c r="A68" s="110" t="s">
        <v>36</v>
      </c>
      <c r="B68" s="73"/>
      <c r="C68" s="33"/>
      <c r="D68" s="33"/>
      <c r="E68" s="43">
        <f>SUM(E66:E67)</f>
        <v>-42.259594900000046</v>
      </c>
      <c r="F68" s="2">
        <f>SUM(F66:F67)</f>
        <v>-12.943</v>
      </c>
      <c r="G68" s="35">
        <f>SUM(G66:G67)</f>
        <v>-58.501418399999892</v>
      </c>
      <c r="H68" s="2">
        <f>SUM(H66:H67)</f>
        <v>-38.069000000000003</v>
      </c>
      <c r="I68" s="2">
        <f>SUM(I66:I67)</f>
        <v>33.305999999999997</v>
      </c>
      <c r="J68" s="3">
        <f>SUM(J66:J67)</f>
        <v>15.036999999999999</v>
      </c>
      <c r="K68" s="3">
        <f>SUM(K66:K67)</f>
        <v>49.505000000000003</v>
      </c>
      <c r="L68" s="3">
        <f>SUM(L66:L67)</f>
        <v>91.055000000000007</v>
      </c>
    </row>
    <row r="69" spans="1:13" ht="15" customHeight="1" x14ac:dyDescent="0.35">
      <c r="A69" s="70" t="s">
        <v>37</v>
      </c>
      <c r="B69" s="70"/>
      <c r="C69" s="17"/>
      <c r="D69" s="17"/>
      <c r="E69" s="36">
        <v>-21.670927999999996</v>
      </c>
      <c r="F69" s="5">
        <v>-8.6519999999999992</v>
      </c>
      <c r="G69" s="36">
        <v>-30.446927999999993</v>
      </c>
      <c r="H69" s="5">
        <v>-8.6489999999999991</v>
      </c>
      <c r="I69" s="5">
        <v>-53.463999999999999</v>
      </c>
      <c r="J69" s="5">
        <v>-51.308</v>
      </c>
      <c r="K69" s="5">
        <v>233.45699999999999</v>
      </c>
      <c r="L69" s="5">
        <v>-72.472999999999999</v>
      </c>
    </row>
    <row r="70" spans="1:13" ht="15" customHeight="1" x14ac:dyDescent="0.35">
      <c r="A70" s="70" t="s">
        <v>38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</row>
    <row r="71" spans="1:13" ht="15" customHeight="1" x14ac:dyDescent="0.35">
      <c r="A71" s="70" t="s">
        <v>39</v>
      </c>
      <c r="B71" s="70"/>
      <c r="C71" s="17"/>
      <c r="D71" s="17"/>
      <c r="E71" s="36">
        <v>-1.9870000000000001</v>
      </c>
      <c r="F71" s="5">
        <v>0</v>
      </c>
      <c r="G71" s="36">
        <v>-1.9870000000000001</v>
      </c>
      <c r="H71" s="5">
        <v>0</v>
      </c>
      <c r="I71" s="5">
        <v>0</v>
      </c>
      <c r="J71" s="5">
        <v>0</v>
      </c>
      <c r="K71" s="5">
        <v>-350.00700000000001</v>
      </c>
      <c r="L71" s="5">
        <v>0</v>
      </c>
    </row>
    <row r="72" spans="1:13" ht="15" customHeight="1" x14ac:dyDescent="0.35">
      <c r="A72" s="71" t="s">
        <v>40</v>
      </c>
      <c r="B72" s="71"/>
      <c r="C72" s="21"/>
      <c r="D72" s="21"/>
      <c r="E72" s="37">
        <v>57.468599999999995</v>
      </c>
      <c r="F72" s="7">
        <v>3.0760000000000001</v>
      </c>
      <c r="G72" s="37">
        <v>56.466999999999999</v>
      </c>
      <c r="H72" s="7">
        <v>3.0760000000000001</v>
      </c>
      <c r="I72" s="7">
        <v>4.63</v>
      </c>
      <c r="J72" s="7">
        <v>0</v>
      </c>
      <c r="K72" s="7">
        <v>0</v>
      </c>
      <c r="L72" s="7">
        <v>0</v>
      </c>
    </row>
    <row r="73" spans="1:13" ht="15" customHeight="1" x14ac:dyDescent="0.35">
      <c r="A73" s="144" t="s">
        <v>41</v>
      </c>
      <c r="B73" s="146"/>
      <c r="C73" s="79"/>
      <c r="D73" s="79"/>
      <c r="E73" s="44">
        <f>SUM(E69:E72)</f>
        <v>33.810671999999997</v>
      </c>
      <c r="F73" s="8">
        <f>SUM(F69:F72)</f>
        <v>-5.5759999999999987</v>
      </c>
      <c r="G73" s="44">
        <f>SUM(G69:G72)</f>
        <v>24.033072000000004</v>
      </c>
      <c r="H73" s="8">
        <f>SUM(H69:H72)</f>
        <v>-5.5729999999999986</v>
      </c>
      <c r="I73" s="91">
        <f>SUM(I69:I72)</f>
        <v>-48.833999999999996</v>
      </c>
      <c r="J73" s="104">
        <f>SUM(J69:J72)</f>
        <v>-51.308</v>
      </c>
      <c r="K73" s="104">
        <f>SUM(K69:K72)</f>
        <v>-116.55000000000001</v>
      </c>
      <c r="L73" s="104">
        <f>SUM(L69:L72)</f>
        <v>-72.472999999999999</v>
      </c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-8.4489229000000492</v>
      </c>
      <c r="F74" s="2">
        <f>SUM(F73+F68)</f>
        <v>-18.518999999999998</v>
      </c>
      <c r="G74" s="35">
        <f>SUM(G73+G68)</f>
        <v>-34.468346399999888</v>
      </c>
      <c r="H74" s="2">
        <f>SUM(H73+H68)</f>
        <v>-43.642000000000003</v>
      </c>
      <c r="I74" s="2">
        <f>SUM(I73+I68)</f>
        <v>-15.527999999999999</v>
      </c>
      <c r="J74" s="3">
        <f>SUM(J73+J68)</f>
        <v>-36.271000000000001</v>
      </c>
      <c r="K74" s="3">
        <f>SUM(K73+K68)</f>
        <v>-67.045000000000016</v>
      </c>
      <c r="L74" s="3">
        <f>SUM(L73+L68)</f>
        <v>18.582000000000008</v>
      </c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6"/>
    </row>
    <row r="76" spans="1:13" ht="15" customHeight="1" x14ac:dyDescent="0.35">
      <c r="A76" s="110" t="s">
        <v>83</v>
      </c>
      <c r="B76" s="76"/>
      <c r="C76" s="33"/>
      <c r="D76" s="33"/>
      <c r="E76" s="43">
        <f>SUM(E74:E75)</f>
        <v>-8.4489229000000492</v>
      </c>
      <c r="F76" s="2">
        <f>SUM(F74:F75)</f>
        <v>-18.518999999999998</v>
      </c>
      <c r="G76" s="35">
        <f>SUM(G74:G75)</f>
        <v>-34.468346399999888</v>
      </c>
      <c r="H76" s="2">
        <f>SUM(H74:H75)</f>
        <v>-43.642000000000003</v>
      </c>
      <c r="I76" s="2">
        <f>SUM(I74:I75)</f>
        <v>-15.527999999999999</v>
      </c>
      <c r="J76" s="3">
        <f>SUM(J74:J75)</f>
        <v>-36.271000000000001</v>
      </c>
      <c r="K76" s="3">
        <f>SUM(K74:K75)</f>
        <v>-67.045000000000016</v>
      </c>
      <c r="L76" s="3">
        <f>SUM(L74:L75)</f>
        <v>18.582000000000008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2.9549848467575863</v>
      </c>
      <c r="F82" s="13">
        <v>3.4223453758095941</v>
      </c>
      <c r="G82" s="39">
        <v>3.3906245654748526</v>
      </c>
      <c r="H82" s="13">
        <v>4.3291375461350023</v>
      </c>
      <c r="I82" s="13">
        <v>4.7168343499297052</v>
      </c>
      <c r="J82" s="13">
        <v>0.51042621294253632</v>
      </c>
      <c r="K82" s="13">
        <v>3.9515019152873712</v>
      </c>
      <c r="L82" s="13">
        <v>8.0013309546591938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2.9549848467575863</v>
      </c>
      <c r="F83" s="13">
        <v>4.9652536148532382</v>
      </c>
      <c r="G83" s="39">
        <v>3.4475325180178804</v>
      </c>
      <c r="H83" s="13">
        <v>5.0763283781748836</v>
      </c>
      <c r="I83" s="13">
        <v>6.0206650382112699</v>
      </c>
      <c r="J83" s="13">
        <v>4.4543539080493817</v>
      </c>
      <c r="K83" s="13">
        <v>5.1177035369702448</v>
      </c>
      <c r="L83" s="13">
        <v>8.7504002576688134</v>
      </c>
    </row>
    <row r="84" spans="1:12" ht="15" customHeight="1" x14ac:dyDescent="0.35">
      <c r="A84" s="60" t="s">
        <v>44</v>
      </c>
      <c r="B84" s="70"/>
      <c r="C84" s="61"/>
      <c r="D84" s="61"/>
      <c r="E84" s="39">
        <v>1.2469220394540013</v>
      </c>
      <c r="F84" s="13">
        <v>1.4929913254309612</v>
      </c>
      <c r="G84" s="39">
        <v>1.8048055046756539</v>
      </c>
      <c r="H84" s="13">
        <v>2.7379273437597003</v>
      </c>
      <c r="I84" s="13">
        <v>3.0317625594234032</v>
      </c>
      <c r="J84" s="13">
        <v>-1.8956115573878414</v>
      </c>
      <c r="K84" s="13">
        <v>0.203422669236729</v>
      </c>
      <c r="L84" s="13">
        <v>6.6413634891063902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>
        <v>4.1656502770879129</v>
      </c>
      <c r="J85" s="13">
        <v>-3.420613713244657</v>
      </c>
      <c r="K85" s="13">
        <v>0.94229312370308105</v>
      </c>
      <c r="L85" s="13">
        <v>6.5224376048797534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>
        <v>4.6051514632420485</v>
      </c>
      <c r="J86" s="13">
        <v>0.80519813677256558</v>
      </c>
      <c r="K86" s="13">
        <v>3.4542794174736531</v>
      </c>
      <c r="L86" s="13">
        <v>7.5331278965961284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52.482560978938523</v>
      </c>
      <c r="H87" s="5">
        <v>47.211107677885146</v>
      </c>
      <c r="I87" s="5">
        <v>48.203213927013692</v>
      </c>
      <c r="J87" s="5">
        <v>45.222450980607029</v>
      </c>
      <c r="K87" s="5">
        <v>44.852661751254153</v>
      </c>
      <c r="L87" s="5">
        <v>58.772156070778728</v>
      </c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36">
        <v>566.52542590000007</v>
      </c>
      <c r="H88" s="5">
        <v>646.34264840000014</v>
      </c>
      <c r="I88" s="5">
        <v>568.62775210000007</v>
      </c>
      <c r="J88" s="5">
        <v>627.39099999999996</v>
      </c>
      <c r="K88" s="5">
        <v>634.80000000000007</v>
      </c>
      <c r="L88" s="5">
        <v>295.59700000000004</v>
      </c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0.62501620949400616</v>
      </c>
      <c r="H89" s="13">
        <v>0.78578197968803654</v>
      </c>
      <c r="I89" s="13">
        <v>0.71526918131433392</v>
      </c>
      <c r="J89" s="13">
        <v>0.8163245524331606</v>
      </c>
      <c r="K89" s="13">
        <v>0.83470888770622687</v>
      </c>
      <c r="L89" s="13">
        <v>0.40084432192701808</v>
      </c>
    </row>
    <row r="90" spans="1:12" ht="15" customHeight="1" x14ac:dyDescent="0.35">
      <c r="A90" s="60" t="s">
        <v>132</v>
      </c>
      <c r="B90" s="70"/>
      <c r="C90" s="17"/>
      <c r="D90" s="17"/>
      <c r="E90" s="36">
        <v>-38.665859200000043</v>
      </c>
      <c r="F90" s="5" t="s">
        <v>53</v>
      </c>
      <c r="G90" s="36">
        <v>-55.152156999999946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5" t="s">
        <v>53</v>
      </c>
      <c r="I91" s="5">
        <v>982</v>
      </c>
      <c r="J91" s="5">
        <v>993</v>
      </c>
      <c r="K91" s="5">
        <v>1134</v>
      </c>
      <c r="L91" s="5">
        <v>1143</v>
      </c>
    </row>
    <row r="92" spans="1:12" ht="15" customHeight="1" x14ac:dyDescent="0.35">
      <c r="A92" s="64" t="s">
        <v>87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145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136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134</v>
      </c>
      <c r="B95" s="54"/>
      <c r="C95" s="54"/>
      <c r="D95" s="54"/>
      <c r="E95" s="80"/>
      <c r="F95" s="80"/>
      <c r="G95" s="54"/>
      <c r="H95" s="54"/>
      <c r="I95" s="54"/>
      <c r="J95" s="80"/>
      <c r="K95" s="80"/>
      <c r="L95" s="80"/>
    </row>
    <row r="96" spans="1:12" ht="16.5" x14ac:dyDescent="0.3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ht="16.5" x14ac:dyDescent="0.3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</row>
    <row r="99" spans="1:12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showZeros="0" topLeftCell="A2" zoomScaleNormal="100" workbookViewId="0">
      <selection activeCell="A2" sqref="A2:L2"/>
    </sheetView>
  </sheetViews>
  <sheetFormatPr defaultColWidth="9.140625" defaultRowHeight="15" outlineLevelRow="1" x14ac:dyDescent="0.25"/>
  <cols>
    <col min="1" max="1" width="26" style="52" customWidth="1"/>
    <col min="2" max="2" width="16" style="52" customWidth="1"/>
    <col min="3" max="3" width="8.28515625" style="52" customWidth="1"/>
    <col min="4" max="4" width="4.85546875" style="52" customWidth="1"/>
    <col min="5" max="12" width="9.7109375" style="52" customWidth="1"/>
    <col min="13" max="16384" width="9.140625" style="52"/>
  </cols>
  <sheetData>
    <row r="1" spans="1:12" ht="16.5" hidden="1" outlineLevel="1" x14ac:dyDescent="0.35">
      <c r="A1" s="55" t="s">
        <v>72</v>
      </c>
      <c r="B1" s="55" t="s">
        <v>73</v>
      </c>
      <c r="C1" s="55"/>
      <c r="D1" s="55"/>
      <c r="E1" s="56" t="e">
        <f>#REF!</f>
        <v>#REF!</v>
      </c>
      <c r="F1" s="56" t="e">
        <f>#REF!</f>
        <v>#REF!</v>
      </c>
      <c r="G1" s="56" t="e">
        <f>#REF!</f>
        <v>#REF!</v>
      </c>
      <c r="H1" s="56" t="e">
        <f>#REF!</f>
        <v>#REF!</v>
      </c>
      <c r="I1" s="56" t="e">
        <f>#REF!</f>
        <v>#REF!</v>
      </c>
      <c r="J1" s="56" t="e">
        <f>#REF!</f>
        <v>#REF!</v>
      </c>
      <c r="K1" s="56" t="e">
        <f>#REF!</f>
        <v>#REF!</v>
      </c>
      <c r="L1" s="56" t="e">
        <f>#REF!</f>
        <v>#REF!</v>
      </c>
    </row>
    <row r="2" spans="1:12" ht="21.75" collapsed="1" x14ac:dyDescent="0.25">
      <c r="A2" s="143" t="s">
        <v>66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6.5" x14ac:dyDescent="0.35">
      <c r="A3" s="57" t="s">
        <v>56</v>
      </c>
      <c r="B3" s="58"/>
      <c r="C3" s="58"/>
      <c r="D3" s="58"/>
      <c r="E3" s="54"/>
      <c r="F3" s="54"/>
      <c r="G3" s="54"/>
      <c r="H3" s="54"/>
      <c r="I3" s="54"/>
      <c r="J3" s="54"/>
      <c r="K3" s="54"/>
      <c r="L3" s="54"/>
    </row>
    <row r="4" spans="1:12" ht="16.5" x14ac:dyDescent="0.35">
      <c r="A4" s="22"/>
      <c r="B4" s="22"/>
      <c r="C4" s="23"/>
      <c r="D4" s="24"/>
      <c r="E4" s="25">
        <v>2017</v>
      </c>
      <c r="F4" s="25">
        <v>2016</v>
      </c>
      <c r="G4" s="25">
        <v>2017</v>
      </c>
      <c r="H4" s="25">
        <v>2016</v>
      </c>
      <c r="I4" s="25">
        <v>2016</v>
      </c>
      <c r="J4" s="25">
        <v>2015</v>
      </c>
      <c r="K4" s="25">
        <v>2014</v>
      </c>
      <c r="L4" s="25">
        <v>2013</v>
      </c>
    </row>
    <row r="5" spans="1:12" ht="16.5" x14ac:dyDescent="0.35">
      <c r="A5" s="26"/>
      <c r="B5" s="26"/>
      <c r="C5" s="23"/>
      <c r="D5" s="24"/>
      <c r="E5" s="28" t="s">
        <v>74</v>
      </c>
      <c r="F5" s="28" t="s">
        <v>74</v>
      </c>
      <c r="G5" s="28" t="s">
        <v>147</v>
      </c>
      <c r="H5" s="28" t="s">
        <v>147</v>
      </c>
      <c r="I5" s="28"/>
      <c r="J5" s="28"/>
      <c r="K5" s="28"/>
      <c r="L5" s="28"/>
    </row>
    <row r="6" spans="1:12" ht="16.5" x14ac:dyDescent="0.35">
      <c r="A6" s="23" t="s">
        <v>1</v>
      </c>
      <c r="B6" s="26"/>
      <c r="C6" s="23"/>
      <c r="D6" s="23" t="s">
        <v>75</v>
      </c>
      <c r="E6" s="27" t="s">
        <v>52</v>
      </c>
      <c r="F6" s="27" t="s">
        <v>52</v>
      </c>
      <c r="G6" s="27" t="s">
        <v>52</v>
      </c>
      <c r="H6" s="27" t="s">
        <v>52</v>
      </c>
      <c r="I6" s="27" t="s">
        <v>52</v>
      </c>
      <c r="J6" s="27" t="s">
        <v>52</v>
      </c>
      <c r="K6" s="27"/>
      <c r="L6" s="27"/>
    </row>
    <row r="7" spans="1:12" ht="3.75" customHeight="1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5" customHeight="1" x14ac:dyDescent="0.35">
      <c r="A8" s="60" t="s">
        <v>2</v>
      </c>
      <c r="B8" s="61"/>
      <c r="C8" s="61"/>
      <c r="D8" s="61"/>
      <c r="E8" s="35">
        <v>170.24372099999999</v>
      </c>
      <c r="F8" s="2">
        <v>173.77046300000001</v>
      </c>
      <c r="G8" s="35">
        <v>382.201435</v>
      </c>
      <c r="H8" s="2">
        <v>377.08987999999999</v>
      </c>
      <c r="I8" s="2">
        <v>880.33106599999996</v>
      </c>
      <c r="J8" s="2">
        <v>888.20801700000004</v>
      </c>
      <c r="K8" s="2">
        <v>844.50199999999995</v>
      </c>
      <c r="L8" s="2">
        <v>837.87300000000005</v>
      </c>
    </row>
    <row r="9" spans="1:12" ht="15" customHeight="1" x14ac:dyDescent="0.35">
      <c r="A9" s="60" t="s">
        <v>3</v>
      </c>
      <c r="B9" s="17"/>
      <c r="C9" s="17"/>
      <c r="D9" s="17"/>
      <c r="E9" s="36">
        <v>-174.32646699999998</v>
      </c>
      <c r="F9" s="5">
        <v>-175.26805300000001</v>
      </c>
      <c r="G9" s="36">
        <v>-390.03498099999996</v>
      </c>
      <c r="H9" s="5">
        <v>-379.74547700000011</v>
      </c>
      <c r="I9" s="5">
        <v>-842.17398300000002</v>
      </c>
      <c r="J9" s="5">
        <v>-849.46159299999999</v>
      </c>
      <c r="K9" s="5">
        <v>-819.91899999999998</v>
      </c>
      <c r="L9" s="5">
        <v>-804.13599999999997</v>
      </c>
    </row>
    <row r="10" spans="1:12" ht="15" customHeight="1" x14ac:dyDescent="0.35">
      <c r="A10" s="60" t="s">
        <v>4</v>
      </c>
      <c r="B10" s="17"/>
      <c r="C10" s="17"/>
      <c r="D10" s="17"/>
      <c r="E10" s="36">
        <v>1.6264670000000001</v>
      </c>
      <c r="F10" s="5">
        <v>2.1707470000000004</v>
      </c>
      <c r="G10" s="36">
        <v>3.1634709999999999</v>
      </c>
      <c r="H10" s="5">
        <v>4.9061880000000002</v>
      </c>
      <c r="I10" s="5">
        <v>10.104359000000001</v>
      </c>
      <c r="J10" s="5">
        <v>10.456063</v>
      </c>
      <c r="K10" s="5">
        <v>7.1820000000000004</v>
      </c>
      <c r="L10" s="5">
        <v>6.274</v>
      </c>
    </row>
    <row r="11" spans="1:12" ht="15" customHeight="1" x14ac:dyDescent="0.35">
      <c r="A11" s="60" t="s">
        <v>5</v>
      </c>
      <c r="B11" s="17"/>
      <c r="C11" s="17"/>
      <c r="D11" s="17"/>
      <c r="E11" s="36">
        <v>0</v>
      </c>
      <c r="F11" s="5">
        <v>0</v>
      </c>
      <c r="G11" s="36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35">
      <c r="A12" s="62" t="s">
        <v>6</v>
      </c>
      <c r="B12" s="21"/>
      <c r="C12" s="21"/>
      <c r="D12" s="21"/>
      <c r="E12" s="37">
        <v>0</v>
      </c>
      <c r="F12" s="7">
        <v>0</v>
      </c>
      <c r="G12" s="3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customHeight="1" x14ac:dyDescent="0.25">
      <c r="A13" s="63" t="s">
        <v>7</v>
      </c>
      <c r="B13" s="63"/>
      <c r="C13" s="63"/>
      <c r="D13" s="63"/>
      <c r="E13" s="35">
        <f>SUM(E8:E12)</f>
        <v>-2.4562789999999861</v>
      </c>
      <c r="F13" s="123">
        <f>SUM(F8:F12)</f>
        <v>0.67315699999999801</v>
      </c>
      <c r="G13" s="35">
        <f>SUM(G8:G12)</f>
        <v>-4.6700749999999562</v>
      </c>
      <c r="H13" s="2">
        <f>SUM(H8:H12)</f>
        <v>2.2505909999998863</v>
      </c>
      <c r="I13" s="2">
        <f>SUM(I8:I12)</f>
        <v>48.261441999999946</v>
      </c>
      <c r="J13" s="3">
        <f>SUM(J8:J12)</f>
        <v>49.202487000000048</v>
      </c>
      <c r="K13" s="3">
        <f>SUM(K8:K12)</f>
        <v>31.764999999999972</v>
      </c>
      <c r="L13" s="3">
        <f>SUM(L8:L12)</f>
        <v>40.011000000000081</v>
      </c>
    </row>
    <row r="14" spans="1:12" ht="15" customHeight="1" x14ac:dyDescent="0.35">
      <c r="A14" s="62" t="s">
        <v>60</v>
      </c>
      <c r="B14" s="21"/>
      <c r="C14" s="21"/>
      <c r="D14" s="21"/>
      <c r="E14" s="37">
        <v>-11.722515999999999</v>
      </c>
      <c r="F14" s="124">
        <v>-11.928391</v>
      </c>
      <c r="G14" s="37">
        <v>-23.275955</v>
      </c>
      <c r="H14" s="7">
        <v>-24.048114999999999</v>
      </c>
      <c r="I14" s="7">
        <v>-47.883355000000002</v>
      </c>
      <c r="J14" s="7">
        <v>-49.659476999999995</v>
      </c>
      <c r="K14" s="7">
        <v>-51.984999999999999</v>
      </c>
      <c r="L14" s="7">
        <v>-53.456999999999994</v>
      </c>
    </row>
    <row r="15" spans="1:12" ht="15" customHeight="1" x14ac:dyDescent="0.25">
      <c r="A15" s="63" t="s">
        <v>8</v>
      </c>
      <c r="B15" s="63"/>
      <c r="C15" s="63"/>
      <c r="D15" s="63"/>
      <c r="E15" s="35">
        <f>SUM(E13:E14)</f>
        <v>-14.178794999999985</v>
      </c>
      <c r="F15" s="123">
        <f>SUM(F13:F14)</f>
        <v>-11.255234000000002</v>
      </c>
      <c r="G15" s="35">
        <f>SUM(G13:G14)</f>
        <v>-27.946029999999958</v>
      </c>
      <c r="H15" s="2">
        <f>SUM(H13:H14)</f>
        <v>-21.797524000000113</v>
      </c>
      <c r="I15" s="2">
        <f>SUM(I13:I14)</f>
        <v>0.37808699999994388</v>
      </c>
      <c r="J15" s="3">
        <f>SUM(J13:J14)</f>
        <v>-0.45698999999994783</v>
      </c>
      <c r="K15" s="3">
        <f>SUM(K13:K14)</f>
        <v>-20.220000000000027</v>
      </c>
      <c r="L15" s="3">
        <f>SUM(L13:L14)</f>
        <v>-13.445999999999913</v>
      </c>
    </row>
    <row r="16" spans="1:12" ht="15" customHeight="1" x14ac:dyDescent="0.35">
      <c r="A16" s="60" t="s">
        <v>9</v>
      </c>
      <c r="B16" s="64"/>
      <c r="C16" s="64"/>
      <c r="D16" s="64"/>
      <c r="E16" s="36">
        <v>0</v>
      </c>
      <c r="F16" s="5">
        <v>0</v>
      </c>
      <c r="G16" s="36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1:12" ht="15" customHeight="1" x14ac:dyDescent="0.35">
      <c r="A17" s="62" t="s">
        <v>10</v>
      </c>
      <c r="B17" s="21"/>
      <c r="C17" s="21"/>
      <c r="D17" s="21"/>
      <c r="E17" s="37">
        <v>0</v>
      </c>
      <c r="F17" s="7">
        <v>0</v>
      </c>
      <c r="G17" s="37">
        <v>0</v>
      </c>
      <c r="H17" s="7">
        <v>0</v>
      </c>
      <c r="I17" s="7">
        <v>-30</v>
      </c>
      <c r="J17" s="7">
        <v>-75</v>
      </c>
      <c r="K17" s="7">
        <v>-100</v>
      </c>
      <c r="L17" s="7">
        <v>0</v>
      </c>
    </row>
    <row r="18" spans="1:12" ht="15" customHeight="1" x14ac:dyDescent="0.25">
      <c r="A18" s="63" t="s">
        <v>11</v>
      </c>
      <c r="B18" s="63"/>
      <c r="C18" s="63"/>
      <c r="D18" s="63"/>
      <c r="E18" s="35">
        <f>SUM(E15:E17)</f>
        <v>-14.178794999999985</v>
      </c>
      <c r="F18" s="123">
        <f>SUM(F15:F17)</f>
        <v>-11.255234000000002</v>
      </c>
      <c r="G18" s="35">
        <f>SUM(G15:G17)</f>
        <v>-27.946029999999958</v>
      </c>
      <c r="H18" s="2">
        <f>SUM(H15:H17)</f>
        <v>-21.797524000000113</v>
      </c>
      <c r="I18" s="2">
        <f>SUM(I15:I17)</f>
        <v>-29.621913000000056</v>
      </c>
      <c r="J18" s="3">
        <f>SUM(J15:J17)</f>
        <v>-75.456989999999948</v>
      </c>
      <c r="K18" s="3">
        <f>SUM(K15:K17)</f>
        <v>-120.22000000000003</v>
      </c>
      <c r="L18" s="3">
        <f>SUM(L15:L17)</f>
        <v>-13.445999999999913</v>
      </c>
    </row>
    <row r="19" spans="1:12" ht="15" customHeight="1" x14ac:dyDescent="0.35">
      <c r="A19" s="60" t="s">
        <v>12</v>
      </c>
      <c r="B19" s="17"/>
      <c r="C19" s="17"/>
      <c r="D19" s="17"/>
      <c r="E19" s="36">
        <v>8.7755999999999973E-2</v>
      </c>
      <c r="F19" s="5">
        <v>-0.96420099999999975</v>
      </c>
      <c r="G19" s="36">
        <v>0.70500099999999999</v>
      </c>
      <c r="H19" s="5">
        <v>8.7995959999999993</v>
      </c>
      <c r="I19" s="5">
        <v>11.173784999999999</v>
      </c>
      <c r="J19" s="5">
        <v>3.8694419999999998</v>
      </c>
      <c r="K19" s="5">
        <v>0.80900000000000005</v>
      </c>
      <c r="L19" s="5">
        <v>0.94000000000000006</v>
      </c>
    </row>
    <row r="20" spans="1:12" ht="15" customHeight="1" x14ac:dyDescent="0.35">
      <c r="A20" s="62" t="s">
        <v>13</v>
      </c>
      <c r="B20" s="21"/>
      <c r="C20" s="21"/>
      <c r="D20" s="21"/>
      <c r="E20" s="37">
        <v>-9.4868239999999986</v>
      </c>
      <c r="F20" s="7">
        <v>-5.2818069999999997</v>
      </c>
      <c r="G20" s="37">
        <v>-16.218638999999996</v>
      </c>
      <c r="H20" s="7">
        <v>-10.308247</v>
      </c>
      <c r="I20" s="7">
        <v>-21.345938999999998</v>
      </c>
      <c r="J20" s="7">
        <v>-41.493809999999996</v>
      </c>
      <c r="K20" s="7">
        <v>-77.623999999999995</v>
      </c>
      <c r="L20" s="7">
        <v>-67.021000000000001</v>
      </c>
    </row>
    <row r="21" spans="1:12" ht="15" customHeight="1" x14ac:dyDescent="0.25">
      <c r="A21" s="63" t="s">
        <v>14</v>
      </c>
      <c r="B21" s="63"/>
      <c r="C21" s="63"/>
      <c r="D21" s="63"/>
      <c r="E21" s="35">
        <f>SUM(E18:E20)</f>
        <v>-23.577862999999983</v>
      </c>
      <c r="F21" s="123">
        <f>SUM(F18:F20)</f>
        <v>-17.501242000000001</v>
      </c>
      <c r="G21" s="35">
        <f>SUM(G18:G20)</f>
        <v>-43.459667999999951</v>
      </c>
      <c r="H21" s="2">
        <f>SUM(H18:H20)</f>
        <v>-23.306175000000113</v>
      </c>
      <c r="I21" s="2">
        <f>SUM(I18:I20)</f>
        <v>-39.794067000000055</v>
      </c>
      <c r="J21" s="3">
        <f>SUM(J18:J20)</f>
        <v>-113.08135799999994</v>
      </c>
      <c r="K21" s="3">
        <f>SUM(K18:K20)</f>
        <v>-197.03500000000003</v>
      </c>
      <c r="L21" s="3">
        <f>SUM(L18:L20)</f>
        <v>-79.526999999999916</v>
      </c>
    </row>
    <row r="22" spans="1:12" ht="15" customHeight="1" x14ac:dyDescent="0.35">
      <c r="A22" s="60" t="s">
        <v>15</v>
      </c>
      <c r="B22" s="17"/>
      <c r="C22" s="17"/>
      <c r="D22" s="17"/>
      <c r="E22" s="36">
        <v>1.711972</v>
      </c>
      <c r="F22" s="5">
        <v>2.8983290000000004</v>
      </c>
      <c r="G22" s="36">
        <v>-8.4893999999999997E-2</v>
      </c>
      <c r="H22" s="5">
        <v>2.9579120000000003</v>
      </c>
      <c r="I22" s="5">
        <v>-2.4239999999999999</v>
      </c>
      <c r="J22" s="5">
        <v>-0.27700000000000014</v>
      </c>
      <c r="K22" s="5">
        <v>-3.1099999999999994</v>
      </c>
      <c r="L22" s="5">
        <v>-3.8419999999999996</v>
      </c>
    </row>
    <row r="23" spans="1:12" ht="15" customHeight="1" x14ac:dyDescent="0.35">
      <c r="A23" s="62" t="s">
        <v>16</v>
      </c>
      <c r="B23" s="65"/>
      <c r="C23" s="65"/>
      <c r="D23" s="65"/>
      <c r="E23" s="37">
        <v>0</v>
      </c>
      <c r="F23" s="7">
        <v>0</v>
      </c>
      <c r="G23" s="3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15" customHeight="1" x14ac:dyDescent="0.35">
      <c r="A24" s="66" t="s">
        <v>91</v>
      </c>
      <c r="B24" s="67"/>
      <c r="C24" s="67"/>
      <c r="D24" s="67"/>
      <c r="E24" s="35">
        <f>SUM(E21:E23)</f>
        <v>-21.865890999999984</v>
      </c>
      <c r="F24" s="123">
        <f>SUM(F21:F23)</f>
        <v>-14.602913000000001</v>
      </c>
      <c r="G24" s="35">
        <f>SUM(G21:G23)</f>
        <v>-43.544561999999949</v>
      </c>
      <c r="H24" s="2">
        <f>SUM(H21:H23)</f>
        <v>-20.348263000000113</v>
      </c>
      <c r="I24" s="2">
        <f>SUM(I21:I23)</f>
        <v>-42.218067000000055</v>
      </c>
      <c r="J24" s="3">
        <f>SUM(J21:J23)</f>
        <v>-113.35835799999994</v>
      </c>
      <c r="K24" s="3">
        <f>SUM(K21:K23)</f>
        <v>-200.14500000000004</v>
      </c>
      <c r="L24" s="3">
        <f>SUM(L21:L23)</f>
        <v>-83.368999999999915</v>
      </c>
    </row>
    <row r="25" spans="1:12" ht="15" customHeight="1" x14ac:dyDescent="0.35">
      <c r="A25" s="60" t="s">
        <v>103</v>
      </c>
      <c r="B25" s="17"/>
      <c r="C25" s="17"/>
      <c r="D25" s="17"/>
      <c r="E25" s="36">
        <v>-21.865890999999969</v>
      </c>
      <c r="F25" s="5">
        <v>-14.602913000000001</v>
      </c>
      <c r="G25" s="36">
        <v>-43.544561999999985</v>
      </c>
      <c r="H25" s="5">
        <v>-20.348263000000028</v>
      </c>
      <c r="I25" s="5">
        <v>-42.218066999999934</v>
      </c>
      <c r="J25" s="5">
        <v>-113.3583579999999</v>
      </c>
      <c r="K25" s="5">
        <v>-200.14500000000012</v>
      </c>
      <c r="L25" s="5">
        <v>-83.368999999999915</v>
      </c>
    </row>
    <row r="26" spans="1:12" ht="15" customHeight="1" x14ac:dyDescent="0.35">
      <c r="A26" s="60" t="s">
        <v>98</v>
      </c>
      <c r="B26" s="17"/>
      <c r="C26" s="17"/>
      <c r="D26" s="17"/>
      <c r="E26" s="36">
        <v>0</v>
      </c>
      <c r="F26" s="5">
        <v>0</v>
      </c>
      <c r="G26" s="36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</row>
    <row r="27" spans="1:12" ht="15" customHeight="1" x14ac:dyDescent="0.35">
      <c r="A27" s="94"/>
      <c r="B27" s="94"/>
      <c r="C27" s="94"/>
      <c r="D27" s="94"/>
      <c r="E27" s="95"/>
      <c r="F27" s="96"/>
      <c r="G27" s="95"/>
      <c r="H27" s="96"/>
      <c r="I27" s="96"/>
      <c r="J27" s="96"/>
      <c r="K27" s="96"/>
      <c r="L27" s="96"/>
    </row>
    <row r="28" spans="1:12" ht="15" customHeight="1" x14ac:dyDescent="0.35">
      <c r="A28" s="92" t="s">
        <v>61</v>
      </c>
      <c r="B28" s="17"/>
      <c r="C28" s="17"/>
      <c r="D28" s="17"/>
      <c r="E28" s="36">
        <v>0.37000000000000011</v>
      </c>
      <c r="F28" s="5">
        <v>-2.2330000000000001</v>
      </c>
      <c r="G28" s="36">
        <v>-4.594957</v>
      </c>
      <c r="H28" s="5">
        <v>-3.411</v>
      </c>
      <c r="I28" s="5">
        <v>-6.7690000000000001</v>
      </c>
      <c r="J28" s="5">
        <v>-5.82</v>
      </c>
      <c r="K28" s="5">
        <v>-4.3</v>
      </c>
      <c r="L28" s="5">
        <v>-6.5</v>
      </c>
    </row>
    <row r="29" spans="1:12" ht="15" customHeight="1" x14ac:dyDescent="0.35">
      <c r="A29" s="93" t="s">
        <v>142</v>
      </c>
      <c r="B29" s="94"/>
      <c r="C29" s="94"/>
      <c r="D29" s="94"/>
      <c r="E29" s="100">
        <f>E15-E28</f>
        <v>-14.548794999999984</v>
      </c>
      <c r="F29" s="101">
        <f>F15-F28</f>
        <v>-9.022234000000001</v>
      </c>
      <c r="G29" s="100">
        <f>G15-G28</f>
        <v>-23.351072999999957</v>
      </c>
      <c r="H29" s="101">
        <f>H15-H28</f>
        <v>-18.386524000000112</v>
      </c>
      <c r="I29" s="101">
        <f>I15-I28</f>
        <v>7.147086999999944</v>
      </c>
      <c r="J29" s="101">
        <f>J15-J28</f>
        <v>5.3630100000000525</v>
      </c>
      <c r="K29" s="101">
        <f>K15-K28</f>
        <v>-15.920000000000027</v>
      </c>
      <c r="L29" s="101">
        <f>L15-L28</f>
        <v>-6.9459999999999127</v>
      </c>
    </row>
    <row r="30" spans="1:12" ht="16.5" x14ac:dyDescent="0.35">
      <c r="A30" s="60"/>
      <c r="B30" s="17"/>
      <c r="C30" s="17"/>
      <c r="D30" s="17"/>
      <c r="E30" s="6"/>
      <c r="F30" s="6"/>
      <c r="G30" s="6"/>
      <c r="H30" s="6"/>
      <c r="I30" s="6"/>
      <c r="J30" s="6"/>
      <c r="K30" s="6"/>
      <c r="L30" s="6"/>
    </row>
    <row r="31" spans="1:12" ht="16.5" x14ac:dyDescent="0.35">
      <c r="A31" s="22"/>
      <c r="B31" s="22"/>
      <c r="C31" s="23"/>
      <c r="D31" s="24"/>
      <c r="E31" s="25">
        <v>2017</v>
      </c>
      <c r="F31" s="25">
        <v>2016</v>
      </c>
      <c r="G31" s="25">
        <v>2017</v>
      </c>
      <c r="H31" s="25">
        <v>2016</v>
      </c>
      <c r="I31" s="25">
        <v>2016</v>
      </c>
      <c r="J31" s="25">
        <v>2015</v>
      </c>
      <c r="K31" s="25">
        <v>2014</v>
      </c>
      <c r="L31" s="25">
        <v>2013</v>
      </c>
    </row>
    <row r="32" spans="1:12" ht="16.5" x14ac:dyDescent="0.35">
      <c r="A32" s="26"/>
      <c r="B32" s="26"/>
      <c r="C32" s="23"/>
      <c r="D32" s="24"/>
      <c r="E32" s="28" t="s">
        <v>74</v>
      </c>
      <c r="F32" s="28" t="s">
        <v>74</v>
      </c>
      <c r="G32" s="28" t="s">
        <v>147</v>
      </c>
      <c r="H32" s="28" t="s">
        <v>147</v>
      </c>
      <c r="I32" s="28"/>
      <c r="J32" s="28"/>
      <c r="K32" s="28"/>
      <c r="L32" s="28"/>
    </row>
    <row r="33" spans="1:14" ht="16.5" x14ac:dyDescent="0.35">
      <c r="A33" s="23" t="s">
        <v>88</v>
      </c>
      <c r="B33" s="29"/>
      <c r="C33" s="23"/>
      <c r="D33" s="23"/>
      <c r="E33" s="30"/>
      <c r="F33" s="30"/>
      <c r="G33" s="30"/>
      <c r="H33" s="30"/>
      <c r="I33" s="30"/>
      <c r="J33" s="30"/>
      <c r="K33" s="30"/>
      <c r="L33" s="30"/>
    </row>
    <row r="34" spans="1:14" ht="3" customHeight="1" x14ac:dyDescent="0.35">
      <c r="A34" s="60"/>
      <c r="B34" s="20"/>
      <c r="C34" s="20"/>
      <c r="D34" s="20"/>
      <c r="E34" s="18"/>
      <c r="F34" s="18"/>
      <c r="G34" s="18"/>
      <c r="H34" s="18"/>
      <c r="I34" s="18"/>
      <c r="J34" s="18"/>
      <c r="K34" s="18"/>
      <c r="L34" s="18"/>
    </row>
    <row r="35" spans="1:14" ht="15" customHeight="1" x14ac:dyDescent="0.35">
      <c r="A35" s="60" t="s">
        <v>17</v>
      </c>
      <c r="B35" s="68"/>
      <c r="C35" s="68"/>
      <c r="D35" s="68"/>
      <c r="E35" s="36"/>
      <c r="F35" s="5"/>
      <c r="G35" s="36">
        <v>222.700716</v>
      </c>
      <c r="H35" s="5">
        <v>250.22459400000002</v>
      </c>
      <c r="I35" s="5">
        <v>218.41203400000001</v>
      </c>
      <c r="J35" s="5">
        <v>252.79</v>
      </c>
      <c r="K35" s="5">
        <v>323.16000000000003</v>
      </c>
      <c r="L35" s="5">
        <v>418.18799999999999</v>
      </c>
    </row>
    <row r="36" spans="1:14" ht="15" customHeight="1" x14ac:dyDescent="0.35">
      <c r="A36" s="60" t="s">
        <v>18</v>
      </c>
      <c r="B36" s="61"/>
      <c r="C36" s="61"/>
      <c r="D36" s="61"/>
      <c r="E36" s="36"/>
      <c r="F36" s="5"/>
      <c r="G36" s="36">
        <v>215.26582400000001</v>
      </c>
      <c r="H36" s="5">
        <v>216.72302999999999</v>
      </c>
      <c r="I36" s="5">
        <v>214.469516</v>
      </c>
      <c r="J36" s="5">
        <v>218.04361699999998</v>
      </c>
      <c r="K36" s="5">
        <v>218.399</v>
      </c>
      <c r="L36" s="5">
        <v>214.10300000000001</v>
      </c>
    </row>
    <row r="37" spans="1:14" ht="15" customHeight="1" x14ac:dyDescent="0.35">
      <c r="A37" s="60" t="s">
        <v>97</v>
      </c>
      <c r="B37" s="61"/>
      <c r="C37" s="61"/>
      <c r="D37" s="61"/>
      <c r="E37" s="36"/>
      <c r="F37" s="5"/>
      <c r="G37" s="36">
        <v>158.96869799999999</v>
      </c>
      <c r="H37" s="5">
        <v>174.610072</v>
      </c>
      <c r="I37" s="5">
        <v>165.603587</v>
      </c>
      <c r="J37" s="5">
        <v>184.48780299999999</v>
      </c>
      <c r="K37" s="5">
        <v>189.047</v>
      </c>
      <c r="L37" s="5">
        <v>209.71799999999999</v>
      </c>
    </row>
    <row r="38" spans="1:14" ht="15" customHeight="1" x14ac:dyDescent="0.35">
      <c r="A38" s="60" t="s">
        <v>19</v>
      </c>
      <c r="B38" s="61"/>
      <c r="C38" s="61"/>
      <c r="D38" s="61"/>
      <c r="E38" s="36"/>
      <c r="F38" s="5"/>
      <c r="G38" s="36">
        <v>16.000478999999999</v>
      </c>
      <c r="H38" s="141"/>
      <c r="I38" s="5">
        <v>0</v>
      </c>
      <c r="J38" s="5">
        <v>0</v>
      </c>
      <c r="K38" s="5">
        <v>0</v>
      </c>
      <c r="L38" s="5">
        <v>0</v>
      </c>
    </row>
    <row r="39" spans="1:14" ht="15" customHeight="1" x14ac:dyDescent="0.35">
      <c r="A39" s="62" t="s">
        <v>20</v>
      </c>
      <c r="B39" s="21"/>
      <c r="C39" s="21"/>
      <c r="D39" s="21"/>
      <c r="E39" s="37"/>
      <c r="F39" s="7"/>
      <c r="G39" s="37">
        <v>3.0874440000000001</v>
      </c>
      <c r="H39" s="7">
        <v>20.177949000000002</v>
      </c>
      <c r="I39" s="7">
        <v>18.997965999999998</v>
      </c>
      <c r="J39" s="7">
        <v>20.524624000000003</v>
      </c>
      <c r="K39" s="7">
        <v>20.291</v>
      </c>
      <c r="L39" s="7">
        <v>18.917000000000002</v>
      </c>
    </row>
    <row r="40" spans="1:14" ht="15" customHeight="1" x14ac:dyDescent="0.35">
      <c r="A40" s="57" t="s">
        <v>21</v>
      </c>
      <c r="B40" s="63"/>
      <c r="C40" s="63"/>
      <c r="D40" s="63"/>
      <c r="E40" s="41"/>
      <c r="F40" s="123"/>
      <c r="G40" s="41">
        <f>SUM(G35:G39)</f>
        <v>616.02316100000007</v>
      </c>
      <c r="H40" s="123">
        <f>SUM(H35:H39)</f>
        <v>661.73564500000009</v>
      </c>
      <c r="I40" s="121">
        <f>SUM(I35:I39)</f>
        <v>617.48310300000003</v>
      </c>
      <c r="J40" s="3">
        <f>SUM(J35:J39)</f>
        <v>675.84604400000001</v>
      </c>
      <c r="K40" s="3">
        <f>SUM(K35:K39)</f>
        <v>750.89700000000005</v>
      </c>
      <c r="L40" s="3">
        <f>SUM(L35:L39)</f>
        <v>860.92599999999993</v>
      </c>
    </row>
    <row r="41" spans="1:14" ht="15" customHeight="1" x14ac:dyDescent="0.35">
      <c r="A41" s="60" t="s">
        <v>22</v>
      </c>
      <c r="B41" s="17"/>
      <c r="C41" s="17"/>
      <c r="D41" s="17"/>
      <c r="E41" s="36"/>
      <c r="F41" s="5"/>
      <c r="G41" s="36">
        <v>208.72617000000002</v>
      </c>
      <c r="H41" s="5">
        <v>219.36913699999999</v>
      </c>
      <c r="I41" s="5">
        <v>192.224628</v>
      </c>
      <c r="J41" s="5">
        <v>185.183198</v>
      </c>
      <c r="K41" s="5">
        <v>178.95099999999999</v>
      </c>
      <c r="L41" s="5">
        <v>173.815</v>
      </c>
    </row>
    <row r="42" spans="1:14" ht="15" customHeight="1" x14ac:dyDescent="0.35">
      <c r="A42" s="60" t="s">
        <v>23</v>
      </c>
      <c r="B42" s="17"/>
      <c r="C42" s="17"/>
      <c r="D42" s="17"/>
      <c r="E42" s="36"/>
      <c r="F42" s="5"/>
      <c r="G42" s="36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4" ht="15" customHeight="1" x14ac:dyDescent="0.35">
      <c r="A43" s="60" t="s">
        <v>24</v>
      </c>
      <c r="B43" s="17"/>
      <c r="C43" s="17"/>
      <c r="D43" s="17"/>
      <c r="E43" s="36"/>
      <c r="F43" s="5"/>
      <c r="G43" s="36">
        <v>112.76090299999998</v>
      </c>
      <c r="H43" s="5">
        <v>120.74740799999999</v>
      </c>
      <c r="I43" s="5">
        <v>101.757549</v>
      </c>
      <c r="J43" s="5">
        <v>100.806944</v>
      </c>
      <c r="K43" s="5">
        <v>105.64099999999999</v>
      </c>
      <c r="L43" s="5">
        <v>113.992</v>
      </c>
    </row>
    <row r="44" spans="1:14" ht="15" customHeight="1" x14ac:dyDescent="0.35">
      <c r="A44" s="60" t="s">
        <v>25</v>
      </c>
      <c r="B44" s="17"/>
      <c r="C44" s="17"/>
      <c r="D44" s="17"/>
      <c r="E44" s="36"/>
      <c r="F44" s="5"/>
      <c r="G44" s="36">
        <v>6.8833770000000003</v>
      </c>
      <c r="H44" s="5">
        <v>7.7355939999999999</v>
      </c>
      <c r="I44" s="5">
        <v>5.8928560000000001</v>
      </c>
      <c r="J44" s="5">
        <v>6.1890000000000001</v>
      </c>
      <c r="K44" s="5">
        <v>7.8479999999999999</v>
      </c>
      <c r="L44" s="5">
        <v>7.5380000000000003</v>
      </c>
    </row>
    <row r="45" spans="1:14" ht="15" customHeight="1" x14ac:dyDescent="0.35">
      <c r="A45" s="62" t="s">
        <v>26</v>
      </c>
      <c r="B45" s="21"/>
      <c r="C45" s="21"/>
      <c r="D45" s="21"/>
      <c r="E45" s="37"/>
      <c r="F45" s="7"/>
      <c r="G45" s="3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4" ht="15" customHeight="1" x14ac:dyDescent="0.35">
      <c r="A46" s="69" t="s">
        <v>27</v>
      </c>
      <c r="B46" s="32"/>
      <c r="C46" s="32"/>
      <c r="D46" s="32"/>
      <c r="E46" s="42"/>
      <c r="F46" s="128"/>
      <c r="G46" s="42">
        <f>SUM(G41:G45)</f>
        <v>328.37045000000001</v>
      </c>
      <c r="H46" s="8">
        <f>SUM(H41:H45)</f>
        <v>347.85213899999997</v>
      </c>
      <c r="I46" s="122">
        <f>SUM(I41:I45)</f>
        <v>299.87503299999997</v>
      </c>
      <c r="J46" s="9">
        <f>SUM(J41:J45)</f>
        <v>292.17914200000001</v>
      </c>
      <c r="K46" s="9">
        <f>SUM(K41:K45)</f>
        <v>292.44</v>
      </c>
      <c r="L46" s="9">
        <f>SUM(L41:L45)</f>
        <v>295.34500000000003</v>
      </c>
    </row>
    <row r="47" spans="1:14" ht="15" customHeight="1" x14ac:dyDescent="0.35">
      <c r="A47" s="57" t="s">
        <v>89</v>
      </c>
      <c r="B47" s="33"/>
      <c r="C47" s="33"/>
      <c r="D47" s="33"/>
      <c r="E47" s="41"/>
      <c r="F47" s="123"/>
      <c r="G47" s="41">
        <f>G40+G46</f>
        <v>944.39361100000008</v>
      </c>
      <c r="H47" s="123">
        <f>H40+H46</f>
        <v>1009.5877840000001</v>
      </c>
      <c r="I47" s="121">
        <f>I40+I46</f>
        <v>917.35813600000006</v>
      </c>
      <c r="J47" s="3">
        <f>J40+J46</f>
        <v>968.02518600000008</v>
      </c>
      <c r="K47" s="3">
        <f>K40+K46</f>
        <v>1043.337</v>
      </c>
      <c r="L47" s="3">
        <f>L40+L46</f>
        <v>1156.271</v>
      </c>
    </row>
    <row r="48" spans="1:14" ht="15" customHeight="1" x14ac:dyDescent="0.35">
      <c r="A48" s="60" t="s">
        <v>104</v>
      </c>
      <c r="B48" s="17"/>
      <c r="C48" s="17"/>
      <c r="D48" s="17" t="s">
        <v>54</v>
      </c>
      <c r="E48" s="36"/>
      <c r="F48" s="5"/>
      <c r="G48" s="36">
        <v>180.75239100000005</v>
      </c>
      <c r="H48" s="5">
        <v>241.03550299999992</v>
      </c>
      <c r="I48" s="5">
        <v>217.01522500000004</v>
      </c>
      <c r="J48" s="5">
        <v>269.00864200000001</v>
      </c>
      <c r="K48" s="5">
        <v>284.24900000000002</v>
      </c>
      <c r="L48" s="5">
        <v>394.28399999999999</v>
      </c>
      <c r="N48" s="98"/>
    </row>
    <row r="49" spans="1:12" ht="15" customHeight="1" x14ac:dyDescent="0.35">
      <c r="A49" s="60" t="s">
        <v>99</v>
      </c>
      <c r="B49" s="17"/>
      <c r="C49" s="17"/>
      <c r="D49" s="17"/>
      <c r="E49" s="36"/>
      <c r="F49" s="5"/>
      <c r="G49" s="36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</row>
    <row r="50" spans="1:12" ht="15" customHeight="1" x14ac:dyDescent="0.35">
      <c r="A50" s="60" t="s">
        <v>28</v>
      </c>
      <c r="B50" s="17"/>
      <c r="C50" s="17"/>
      <c r="D50" s="17"/>
      <c r="E50" s="36"/>
      <c r="F50" s="5"/>
      <c r="G50" s="36">
        <v>0</v>
      </c>
      <c r="H50" s="5">
        <v>0</v>
      </c>
      <c r="I50" s="5">
        <v>0</v>
      </c>
      <c r="J50" s="5">
        <v>0</v>
      </c>
      <c r="K50" s="5">
        <v>0</v>
      </c>
      <c r="L50" s="5">
        <v>6.0860000000000003</v>
      </c>
    </row>
    <row r="51" spans="1:12" ht="15" customHeight="1" x14ac:dyDescent="0.35">
      <c r="A51" s="60" t="s">
        <v>29</v>
      </c>
      <c r="B51" s="17"/>
      <c r="C51" s="17"/>
      <c r="D51" s="17"/>
      <c r="E51" s="36"/>
      <c r="F51" s="5"/>
      <c r="G51" s="36">
        <v>46.812193999999998</v>
      </c>
      <c r="H51" s="5">
        <v>52.409975000000003</v>
      </c>
      <c r="I51" s="5">
        <v>48.894598999999999</v>
      </c>
      <c r="J51" s="5">
        <v>53.513306999999998</v>
      </c>
      <c r="K51" s="5">
        <v>60.058</v>
      </c>
      <c r="L51" s="5">
        <v>62.981999999999999</v>
      </c>
    </row>
    <row r="52" spans="1:12" ht="15" customHeight="1" x14ac:dyDescent="0.35">
      <c r="A52" s="60" t="s">
        <v>30</v>
      </c>
      <c r="B52" s="17"/>
      <c r="C52" s="17"/>
      <c r="D52" s="17"/>
      <c r="E52" s="36"/>
      <c r="F52" s="5"/>
      <c r="G52" s="36">
        <v>583.38660199999993</v>
      </c>
      <c r="H52" s="5">
        <v>583.99251800000002</v>
      </c>
      <c r="I52" s="5">
        <v>512.783726</v>
      </c>
      <c r="J52" s="5">
        <v>504.45248600000002</v>
      </c>
      <c r="K52" s="5">
        <v>544.93499999999995</v>
      </c>
      <c r="L52" s="5">
        <v>528.26900000000001</v>
      </c>
    </row>
    <row r="53" spans="1:12" ht="15" customHeight="1" x14ac:dyDescent="0.35">
      <c r="A53" s="60" t="s">
        <v>31</v>
      </c>
      <c r="B53" s="17"/>
      <c r="C53" s="17"/>
      <c r="D53" s="17"/>
      <c r="E53" s="36"/>
      <c r="F53" s="5"/>
      <c r="G53" s="36">
        <v>133.44289099999997</v>
      </c>
      <c r="H53" s="5">
        <v>132.11967799999999</v>
      </c>
      <c r="I53" s="5">
        <v>138.66426500000003</v>
      </c>
      <c r="J53" s="5">
        <v>141.05043600000002</v>
      </c>
      <c r="K53" s="5">
        <v>154.095</v>
      </c>
      <c r="L53" s="5">
        <v>164.65</v>
      </c>
    </row>
    <row r="54" spans="1:12" ht="15" customHeight="1" x14ac:dyDescent="0.35">
      <c r="A54" s="62" t="s">
        <v>102</v>
      </c>
      <c r="B54" s="21"/>
      <c r="C54" s="21"/>
      <c r="D54" s="21"/>
      <c r="E54" s="37"/>
      <c r="F54" s="7"/>
      <c r="G54" s="3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</row>
    <row r="55" spans="1:12" ht="15" customHeight="1" x14ac:dyDescent="0.35">
      <c r="A55" s="57" t="s">
        <v>90</v>
      </c>
      <c r="B55" s="33"/>
      <c r="C55" s="33"/>
      <c r="D55" s="33"/>
      <c r="E55" s="41"/>
      <c r="F55" s="1"/>
      <c r="G55" s="41">
        <f>SUM(G48:G54)</f>
        <v>944.39407800000004</v>
      </c>
      <c r="H55" s="1">
        <f>SUM(H48:H54)</f>
        <v>1009.5576739999999</v>
      </c>
      <c r="I55" s="121">
        <f>SUM(I48:I54)</f>
        <v>917.35781500000007</v>
      </c>
      <c r="J55" s="3">
        <f>SUM(J48:J54)</f>
        <v>968.02487100000008</v>
      </c>
      <c r="K55" s="3">
        <f>SUM(K48:K54)</f>
        <v>1043.337</v>
      </c>
      <c r="L55" s="3">
        <f>SUM(L48:L54)</f>
        <v>1156.271</v>
      </c>
    </row>
    <row r="56" spans="1:12" ht="16.5" x14ac:dyDescent="0.35">
      <c r="A56" s="60"/>
      <c r="B56" s="33"/>
      <c r="C56" s="33"/>
      <c r="D56" s="33"/>
      <c r="E56" s="6"/>
      <c r="F56" s="6"/>
      <c r="G56" s="6"/>
      <c r="H56" s="6"/>
      <c r="I56" s="6"/>
      <c r="J56" s="6"/>
      <c r="K56" s="6"/>
      <c r="L56" s="6"/>
    </row>
    <row r="57" spans="1:12" ht="16.5" x14ac:dyDescent="0.35">
      <c r="A57" s="31"/>
      <c r="B57" s="22"/>
      <c r="C57" s="24"/>
      <c r="D57" s="24"/>
      <c r="E57" s="25">
        <v>2017</v>
      </c>
      <c r="F57" s="25">
        <v>2016</v>
      </c>
      <c r="G57" s="25">
        <v>2017</v>
      </c>
      <c r="H57" s="25">
        <v>2016</v>
      </c>
      <c r="I57" s="25">
        <v>2016</v>
      </c>
      <c r="J57" s="25">
        <v>2015</v>
      </c>
      <c r="K57" s="25">
        <v>2014</v>
      </c>
      <c r="L57" s="25">
        <v>2013</v>
      </c>
    </row>
    <row r="58" spans="1:12" ht="16.5" x14ac:dyDescent="0.35">
      <c r="A58" s="26"/>
      <c r="B58" s="26"/>
      <c r="C58" s="24"/>
      <c r="D58" s="24"/>
      <c r="E58" s="28" t="s">
        <v>74</v>
      </c>
      <c r="F58" s="28" t="s">
        <v>74</v>
      </c>
      <c r="G58" s="28" t="s">
        <v>147</v>
      </c>
      <c r="H58" s="28" t="s">
        <v>147</v>
      </c>
      <c r="I58" s="28"/>
      <c r="J58" s="28"/>
      <c r="K58" s="28"/>
      <c r="L58" s="28"/>
    </row>
    <row r="59" spans="1:12" ht="16.5" x14ac:dyDescent="0.35">
      <c r="A59" s="23" t="s">
        <v>101</v>
      </c>
      <c r="B59" s="29"/>
      <c r="C59" s="23"/>
      <c r="D59" s="23"/>
      <c r="E59" s="30" t="s">
        <v>110</v>
      </c>
      <c r="F59" s="30"/>
      <c r="G59" s="30" t="s">
        <v>110</v>
      </c>
      <c r="H59" s="30"/>
      <c r="I59" s="30"/>
      <c r="J59" s="30"/>
      <c r="K59" s="30"/>
      <c r="L59" s="30"/>
    </row>
    <row r="60" spans="1:12" ht="3" customHeight="1" x14ac:dyDescent="0.35">
      <c r="A60" s="60"/>
      <c r="B60" s="20"/>
      <c r="C60" s="20"/>
      <c r="D60" s="20"/>
      <c r="E60" s="18"/>
      <c r="F60" s="18"/>
      <c r="G60" s="18"/>
      <c r="H60" s="18"/>
      <c r="I60" s="18"/>
      <c r="J60" s="18"/>
      <c r="K60" s="18"/>
      <c r="L60" s="18"/>
    </row>
    <row r="61" spans="1:12" ht="34.9" customHeight="1" x14ac:dyDescent="0.35">
      <c r="A61" s="70" t="s">
        <v>32</v>
      </c>
      <c r="B61" s="70"/>
      <c r="C61" s="70"/>
      <c r="D61" s="70"/>
      <c r="E61" s="36">
        <v>-6.236278999999965</v>
      </c>
      <c r="F61" s="5">
        <v>-6.5119999999999996</v>
      </c>
      <c r="G61" s="36">
        <v>-9.4750749999999471</v>
      </c>
      <c r="H61" s="5">
        <v>-8.0950000000000006</v>
      </c>
      <c r="I61" s="5">
        <v>28.716999999999999</v>
      </c>
      <c r="J61" s="5">
        <v>36.540999999999997</v>
      </c>
      <c r="K61" s="5">
        <v>-6.0510000000000002</v>
      </c>
      <c r="L61" s="5">
        <v>-7.9710000000000001</v>
      </c>
    </row>
    <row r="62" spans="1:12" ht="15" customHeight="1" x14ac:dyDescent="0.35">
      <c r="A62" s="71" t="s">
        <v>33</v>
      </c>
      <c r="B62" s="71"/>
      <c r="C62" s="72"/>
      <c r="D62" s="72"/>
      <c r="E62" s="37">
        <v>-34.646000000000001</v>
      </c>
      <c r="F62" s="7">
        <v>-42.292999999999999</v>
      </c>
      <c r="G62" s="37">
        <v>-32.484999999999999</v>
      </c>
      <c r="H62" s="7">
        <v>-56.146999999999998</v>
      </c>
      <c r="I62" s="7">
        <v>-5.8739999999999997</v>
      </c>
      <c r="J62" s="7">
        <v>-7.4029999999999996</v>
      </c>
      <c r="K62" s="7">
        <v>-9.3979999999999997</v>
      </c>
      <c r="L62" s="7">
        <v>22.28</v>
      </c>
    </row>
    <row r="63" spans="1:12" ht="15" customHeight="1" x14ac:dyDescent="0.35">
      <c r="A63" s="110" t="s">
        <v>34</v>
      </c>
      <c r="B63" s="73"/>
      <c r="C63" s="74"/>
      <c r="D63" s="74"/>
      <c r="E63" s="43">
        <f>SUM(E61:E62)</f>
        <v>-40.882278999999969</v>
      </c>
      <c r="F63" s="2">
        <f>SUM(F61:F62)</f>
        <v>-48.805</v>
      </c>
      <c r="G63" s="35">
        <f>SUM(G61:G62)</f>
        <v>-41.960074999999946</v>
      </c>
      <c r="H63" s="2">
        <f>SUM(H61:H62)</f>
        <v>-64.242000000000004</v>
      </c>
      <c r="I63" s="2">
        <f>SUM(I61:I62)</f>
        <v>22.843</v>
      </c>
      <c r="J63" s="3">
        <f>SUM(J61:J62)</f>
        <v>29.137999999999998</v>
      </c>
      <c r="K63" s="3">
        <f>SUM(K61:K62)</f>
        <v>-15.449</v>
      </c>
      <c r="L63" s="3">
        <f>SUM(L61:L62)</f>
        <v>14.309000000000001</v>
      </c>
    </row>
    <row r="64" spans="1:12" ht="15" customHeight="1" x14ac:dyDescent="0.35">
      <c r="A64" s="70" t="s">
        <v>95</v>
      </c>
      <c r="B64" s="70"/>
      <c r="C64" s="17"/>
      <c r="D64" s="17"/>
      <c r="E64" s="36">
        <v>-8.8919999999999995</v>
      </c>
      <c r="F64" s="5">
        <v>-7.2149999999999999</v>
      </c>
      <c r="G64" s="36">
        <v>-15.342000000000001</v>
      </c>
      <c r="H64" s="5">
        <v>-16.478999999999999</v>
      </c>
      <c r="I64" s="5">
        <v>-30.914999999999999</v>
      </c>
      <c r="J64" s="5">
        <v>-42.509</v>
      </c>
      <c r="K64" s="5">
        <v>-32.284999999999997</v>
      </c>
      <c r="L64" s="5">
        <v>-35.075000000000003</v>
      </c>
    </row>
    <row r="65" spans="1:13" ht="15" customHeight="1" x14ac:dyDescent="0.35">
      <c r="A65" s="71" t="s">
        <v>96</v>
      </c>
      <c r="B65" s="71"/>
      <c r="C65" s="21"/>
      <c r="D65" s="21"/>
      <c r="E65" s="37">
        <v>0</v>
      </c>
      <c r="F65" s="7">
        <v>0</v>
      </c>
      <c r="G65" s="37">
        <v>0</v>
      </c>
      <c r="H65" s="7">
        <v>0</v>
      </c>
      <c r="I65" s="7">
        <v>0</v>
      </c>
      <c r="J65" s="7">
        <v>-5.3490000000000002</v>
      </c>
      <c r="K65" s="7">
        <v>0</v>
      </c>
      <c r="L65" s="7">
        <v>0</v>
      </c>
    </row>
    <row r="66" spans="1:13" ht="15" customHeight="1" x14ac:dyDescent="0.35">
      <c r="A66" s="75" t="s">
        <v>100</v>
      </c>
      <c r="B66" s="75"/>
      <c r="C66" s="76"/>
      <c r="D66" s="76"/>
      <c r="E66" s="43">
        <f>SUM(E63:E65)</f>
        <v>-49.774278999999964</v>
      </c>
      <c r="F66" s="2">
        <f>SUM(F63:F65)</f>
        <v>-56.019999999999996</v>
      </c>
      <c r="G66" s="35">
        <f>SUM(G63:G65)</f>
        <v>-57.302074999999945</v>
      </c>
      <c r="H66" s="2">
        <f>SUM(H63:H65)</f>
        <v>-80.721000000000004</v>
      </c>
      <c r="I66" s="2">
        <f>SUM(I63:I65)</f>
        <v>-8.0719999999999992</v>
      </c>
      <c r="J66" s="3">
        <f>SUM(J63:J65)</f>
        <v>-18.720000000000002</v>
      </c>
      <c r="K66" s="3">
        <f>SUM(K63:K65)</f>
        <v>-47.733999999999995</v>
      </c>
      <c r="L66" s="3">
        <f>SUM(L63:L65)</f>
        <v>-20.766000000000002</v>
      </c>
    </row>
    <row r="67" spans="1:13" ht="15" customHeight="1" x14ac:dyDescent="0.35">
      <c r="A67" s="71" t="s">
        <v>35</v>
      </c>
      <c r="B67" s="71"/>
      <c r="C67" s="77"/>
      <c r="D67" s="77"/>
      <c r="E67" s="37">
        <v>0</v>
      </c>
      <c r="F67" s="7">
        <v>0</v>
      </c>
      <c r="G67" s="3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</row>
    <row r="68" spans="1:13" ht="15" customHeight="1" x14ac:dyDescent="0.35">
      <c r="A68" s="110" t="s">
        <v>36</v>
      </c>
      <c r="B68" s="73"/>
      <c r="C68" s="33"/>
      <c r="D68" s="33"/>
      <c r="E68" s="43">
        <f>SUM(E66:E67)</f>
        <v>-49.774278999999964</v>
      </c>
      <c r="F68" s="2">
        <f>SUM(F66:F67)</f>
        <v>-56.019999999999996</v>
      </c>
      <c r="G68" s="35">
        <f>SUM(G66:G67)</f>
        <v>-57.302074999999945</v>
      </c>
      <c r="H68" s="2">
        <f>SUM(H66:H67)</f>
        <v>-80.721000000000004</v>
      </c>
      <c r="I68" s="2">
        <f>SUM(I66:I67)</f>
        <v>-8.0719999999999992</v>
      </c>
      <c r="J68" s="3">
        <f>SUM(J66:J67)</f>
        <v>-18.720000000000002</v>
      </c>
      <c r="K68" s="3">
        <f>SUM(K66:K67)</f>
        <v>-47.733999999999995</v>
      </c>
      <c r="L68" s="3">
        <f>SUM(L66:L67)</f>
        <v>-20.766000000000002</v>
      </c>
    </row>
    <row r="69" spans="1:13" ht="15" customHeight="1" x14ac:dyDescent="0.35">
      <c r="A69" s="70" t="s">
        <v>37</v>
      </c>
      <c r="B69" s="70"/>
      <c r="C69" s="17"/>
      <c r="D69" s="17"/>
      <c r="E69" s="36">
        <v>52.582999999999998</v>
      </c>
      <c r="F69" s="5">
        <v>59.264000000000003</v>
      </c>
      <c r="G69" s="36">
        <v>58.292000000000002</v>
      </c>
      <c r="H69" s="5">
        <v>82.268000000000001</v>
      </c>
      <c r="I69" s="5">
        <v>7.7759999999999998</v>
      </c>
      <c r="J69" s="5">
        <v>-68.299000000000007</v>
      </c>
      <c r="K69" s="5">
        <v>-67.62</v>
      </c>
      <c r="L69" s="5">
        <v>-6.6959999999999997</v>
      </c>
    </row>
    <row r="70" spans="1:13" ht="15" customHeight="1" x14ac:dyDescent="0.35">
      <c r="A70" s="70" t="s">
        <v>38</v>
      </c>
      <c r="B70" s="70"/>
      <c r="C70" s="17"/>
      <c r="D70" s="17"/>
      <c r="E70" s="36">
        <v>0</v>
      </c>
      <c r="F70" s="5">
        <v>0</v>
      </c>
      <c r="G70" s="36">
        <v>0</v>
      </c>
      <c r="H70" s="5">
        <v>0</v>
      </c>
      <c r="I70" s="5">
        <v>0</v>
      </c>
      <c r="J70" s="5">
        <v>0</v>
      </c>
      <c r="K70" s="5">
        <v>115.664</v>
      </c>
      <c r="L70" s="5">
        <v>0</v>
      </c>
    </row>
    <row r="71" spans="1:13" ht="15" customHeight="1" x14ac:dyDescent="0.35">
      <c r="A71" s="70" t="s">
        <v>39</v>
      </c>
      <c r="B71" s="70"/>
      <c r="C71" s="17"/>
      <c r="D71" s="17"/>
      <c r="E71" s="36">
        <v>0</v>
      </c>
      <c r="F71" s="5">
        <v>0</v>
      </c>
      <c r="G71" s="36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</row>
    <row r="72" spans="1:13" ht="15" customHeight="1" x14ac:dyDescent="0.35">
      <c r="A72" s="71" t="s">
        <v>40</v>
      </c>
      <c r="B72" s="71"/>
      <c r="C72" s="21"/>
      <c r="D72" s="21"/>
      <c r="E72" s="37">
        <v>0</v>
      </c>
      <c r="F72" s="7">
        <v>0</v>
      </c>
      <c r="G72" s="37">
        <v>0</v>
      </c>
      <c r="H72" s="7">
        <v>0</v>
      </c>
      <c r="I72" s="7">
        <v>0</v>
      </c>
      <c r="J72" s="7">
        <v>85.36</v>
      </c>
      <c r="K72" s="7">
        <v>0</v>
      </c>
      <c r="L72" s="7">
        <v>35</v>
      </c>
    </row>
    <row r="73" spans="1:13" ht="15" customHeight="1" x14ac:dyDescent="0.35">
      <c r="A73" s="144" t="s">
        <v>41</v>
      </c>
      <c r="B73" s="146"/>
      <c r="C73" s="79"/>
      <c r="D73" s="79"/>
      <c r="E73" s="44">
        <f>SUM(E69:E72)</f>
        <v>52.582999999999998</v>
      </c>
      <c r="F73" s="8">
        <f>SUM(F69:F72)</f>
        <v>59.264000000000003</v>
      </c>
      <c r="G73" s="44">
        <f>SUM(G69:G72)</f>
        <v>58.292000000000002</v>
      </c>
      <c r="H73" s="8">
        <f>SUM(H69:H72)</f>
        <v>82.268000000000001</v>
      </c>
      <c r="I73" s="91">
        <f>SUM(I69:I72)</f>
        <v>7.7759999999999998</v>
      </c>
      <c r="J73" s="104">
        <f>SUM(J69:J72)</f>
        <v>17.060999999999993</v>
      </c>
      <c r="K73" s="104">
        <f>SUM(K69:K72)</f>
        <v>48.043999999999997</v>
      </c>
      <c r="L73" s="104">
        <f>SUM(L69:L72)</f>
        <v>28.304000000000002</v>
      </c>
    </row>
    <row r="74" spans="1:13" ht="15" customHeight="1" x14ac:dyDescent="0.35">
      <c r="A74" s="73" t="s">
        <v>42</v>
      </c>
      <c r="B74" s="73"/>
      <c r="C74" s="33"/>
      <c r="D74" s="33"/>
      <c r="E74" s="43">
        <f>SUM(E73+E68)</f>
        <v>2.808721000000034</v>
      </c>
      <c r="F74" s="2">
        <f>SUM(F73+F68)</f>
        <v>3.2440000000000069</v>
      </c>
      <c r="G74" s="35">
        <f>SUM(G73+G68)</f>
        <v>0.98992500000005634</v>
      </c>
      <c r="H74" s="2">
        <f>SUM(H73+H68)</f>
        <v>1.546999999999997</v>
      </c>
      <c r="I74" s="2">
        <f>SUM(I73+I68)</f>
        <v>-0.29599999999999937</v>
      </c>
      <c r="J74" s="3">
        <f>SUM(J73+J68)</f>
        <v>-1.6590000000000096</v>
      </c>
      <c r="K74" s="3">
        <f>SUM(K73+K68)</f>
        <v>0.31000000000000227</v>
      </c>
      <c r="L74" s="3">
        <f>SUM(L73+L68)</f>
        <v>7.5380000000000003</v>
      </c>
    </row>
    <row r="75" spans="1:13" ht="15" customHeight="1" x14ac:dyDescent="0.35">
      <c r="A75" s="71" t="s">
        <v>82</v>
      </c>
      <c r="B75" s="71"/>
      <c r="C75" s="21"/>
      <c r="D75" s="21"/>
      <c r="E75" s="37">
        <v>0</v>
      </c>
      <c r="F75" s="7">
        <v>0</v>
      </c>
      <c r="G75" s="3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106"/>
    </row>
    <row r="76" spans="1:13" ht="15" customHeight="1" x14ac:dyDescent="0.35">
      <c r="A76" s="110" t="s">
        <v>83</v>
      </c>
      <c r="B76" s="76"/>
      <c r="C76" s="33"/>
      <c r="D76" s="33"/>
      <c r="E76" s="43">
        <f>SUM(E74:E75)</f>
        <v>2.808721000000034</v>
      </c>
      <c r="F76" s="2">
        <f>SUM(F74:F75)</f>
        <v>3.2440000000000069</v>
      </c>
      <c r="G76" s="35">
        <f>SUM(G74:G75)</f>
        <v>0.98992500000005634</v>
      </c>
      <c r="H76" s="2">
        <f>SUM(H74:H75)</f>
        <v>1.546999999999997</v>
      </c>
      <c r="I76" s="2">
        <f>SUM(I74:I75)</f>
        <v>-0.29599999999999937</v>
      </c>
      <c r="J76" s="3">
        <f>SUM(J74:J75)</f>
        <v>-1.6590000000000096</v>
      </c>
      <c r="K76" s="3">
        <f>SUM(K74:K75)</f>
        <v>0.31000000000000227</v>
      </c>
      <c r="L76" s="3">
        <f>SUM(L74:L75)</f>
        <v>7.5380000000000003</v>
      </c>
    </row>
    <row r="77" spans="1:13" ht="16.5" x14ac:dyDescent="0.35">
      <c r="A77" s="60"/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</row>
    <row r="78" spans="1:13" ht="16.5" x14ac:dyDescent="0.35">
      <c r="A78" s="31"/>
      <c r="B78" s="22"/>
      <c r="C78" s="24"/>
      <c r="D78" s="24"/>
      <c r="E78" s="25">
        <v>2017</v>
      </c>
      <c r="F78" s="25">
        <v>2016</v>
      </c>
      <c r="G78" s="25">
        <v>2017</v>
      </c>
      <c r="H78" s="25">
        <v>2016</v>
      </c>
      <c r="I78" s="25">
        <v>2016</v>
      </c>
      <c r="J78" s="25">
        <v>2015</v>
      </c>
      <c r="K78" s="25">
        <v>2014</v>
      </c>
      <c r="L78" s="25">
        <v>2013</v>
      </c>
    </row>
    <row r="79" spans="1:13" ht="16.5" x14ac:dyDescent="0.35">
      <c r="A79" s="26"/>
      <c r="B79" s="26"/>
      <c r="C79" s="24"/>
      <c r="D79" s="24"/>
      <c r="E79" s="25" t="s">
        <v>74</v>
      </c>
      <c r="F79" s="25" t="s">
        <v>74</v>
      </c>
      <c r="G79" s="28" t="s">
        <v>147</v>
      </c>
      <c r="H79" s="28" t="s">
        <v>147</v>
      </c>
      <c r="I79" s="25"/>
      <c r="J79" s="25"/>
      <c r="K79" s="25"/>
      <c r="L79" s="25"/>
    </row>
    <row r="80" spans="1:13" ht="16.5" x14ac:dyDescent="0.35">
      <c r="A80" s="23" t="s">
        <v>76</v>
      </c>
      <c r="B80" s="29"/>
      <c r="C80" s="23"/>
      <c r="D80" s="23"/>
      <c r="E80" s="27"/>
      <c r="F80" s="27"/>
      <c r="G80" s="27"/>
      <c r="H80" s="27"/>
      <c r="I80" s="27"/>
      <c r="J80" s="27"/>
      <c r="K80" s="27"/>
      <c r="L80" s="27"/>
    </row>
    <row r="81" spans="1:12" ht="1.5" customHeight="1" x14ac:dyDescent="0.35">
      <c r="A81" s="60" t="s">
        <v>45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5" customHeight="1" x14ac:dyDescent="0.35">
      <c r="A82" s="92" t="s">
        <v>43</v>
      </c>
      <c r="B82" s="70"/>
      <c r="C82" s="61"/>
      <c r="D82" s="61"/>
      <c r="E82" s="39">
        <v>-8.3285274292142439</v>
      </c>
      <c r="F82" s="13">
        <v>-6.4770696962463559</v>
      </c>
      <c r="G82" s="39">
        <v>-7.3118589939360144</v>
      </c>
      <c r="H82" s="13">
        <v>-5.7804584944045763</v>
      </c>
      <c r="I82" s="13">
        <v>4.294827418938571E-2</v>
      </c>
      <c r="J82" s="13">
        <v>-5.1450785317553496E-2</v>
      </c>
      <c r="K82" s="13">
        <v>-2.394310493047989</v>
      </c>
      <c r="L82" s="13">
        <v>-1.6047778123892316</v>
      </c>
    </row>
    <row r="83" spans="1:12" ht="15" customHeight="1" x14ac:dyDescent="0.35">
      <c r="A83" s="60" t="s">
        <v>141</v>
      </c>
      <c r="B83" s="70"/>
      <c r="C83" s="61"/>
      <c r="D83" s="61"/>
      <c r="E83" s="39">
        <v>-8.5458629043945589</v>
      </c>
      <c r="F83" s="13">
        <v>-5.1920411813600236</v>
      </c>
      <c r="G83" s="39">
        <v>-6.109624627652166</v>
      </c>
      <c r="H83" s="13">
        <v>-4.8758996131108114</v>
      </c>
      <c r="I83" s="13">
        <v>0.81186354498138635</v>
      </c>
      <c r="J83" s="13">
        <v>0.60380112511413719</v>
      </c>
      <c r="K83" s="13">
        <v>-1.8851346710842758</v>
      </c>
      <c r="L83" s="13">
        <v>-0.82900391825491759</v>
      </c>
    </row>
    <row r="84" spans="1:12" ht="15" customHeight="1" x14ac:dyDescent="0.35">
      <c r="A84" s="60" t="s">
        <v>44</v>
      </c>
      <c r="B84" s="70"/>
      <c r="C84" s="61"/>
      <c r="D84" s="61"/>
      <c r="E84" s="39">
        <v>-13.849475834706382</v>
      </c>
      <c r="F84" s="13">
        <v>-10.071471122224027</v>
      </c>
      <c r="G84" s="39">
        <v>-11.370880384057171</v>
      </c>
      <c r="H84" s="13">
        <v>-6.1805357916261263</v>
      </c>
      <c r="I84" s="13">
        <v>-4.5203524602186409</v>
      </c>
      <c r="J84" s="13">
        <v>-12.731404787579164</v>
      </c>
      <c r="K84" s="13">
        <v>-23.331501879214034</v>
      </c>
      <c r="L84" s="13">
        <v>-9.491533919818389</v>
      </c>
    </row>
    <row r="85" spans="1:12" ht="15" customHeight="1" x14ac:dyDescent="0.35">
      <c r="A85" s="60" t="s">
        <v>45</v>
      </c>
      <c r="B85" s="70"/>
      <c r="C85" s="68"/>
      <c r="D85" s="68"/>
      <c r="E85" s="46" t="s">
        <v>53</v>
      </c>
      <c r="F85" s="13" t="s">
        <v>53</v>
      </c>
      <c r="G85" s="39" t="s">
        <v>53</v>
      </c>
      <c r="H85" s="13" t="s">
        <v>53</v>
      </c>
      <c r="I85" s="13">
        <v>-16.439483173421532</v>
      </c>
      <c r="J85" s="13">
        <v>-40.978505995946072</v>
      </c>
      <c r="K85" s="13">
        <v>-58.993446155161244</v>
      </c>
      <c r="L85" s="13">
        <v>-20.305796245440707</v>
      </c>
    </row>
    <row r="86" spans="1:12" ht="15" customHeight="1" x14ac:dyDescent="0.35">
      <c r="A86" s="60" t="s">
        <v>46</v>
      </c>
      <c r="B86" s="70"/>
      <c r="C86" s="68"/>
      <c r="D86" s="68"/>
      <c r="E86" s="46" t="s">
        <v>53</v>
      </c>
      <c r="F86" s="13" t="s">
        <v>53</v>
      </c>
      <c r="G86" s="39" t="s">
        <v>53</v>
      </c>
      <c r="H86" s="13" t="s">
        <v>53</v>
      </c>
      <c r="I86" s="13">
        <v>-2.2821596989041146</v>
      </c>
      <c r="J86" s="13">
        <v>-8.9336743049706566</v>
      </c>
      <c r="K86" s="13">
        <v>-13.58623706709948</v>
      </c>
      <c r="L86" s="13">
        <v>-1.3388116200198539</v>
      </c>
    </row>
    <row r="87" spans="1:12" ht="15" customHeight="1" x14ac:dyDescent="0.35">
      <c r="A87" s="60" t="s">
        <v>47</v>
      </c>
      <c r="B87" s="70"/>
      <c r="C87" s="61"/>
      <c r="D87" s="61"/>
      <c r="E87" s="47" t="s">
        <v>53</v>
      </c>
      <c r="F87" s="5" t="s">
        <v>53</v>
      </c>
      <c r="G87" s="36">
        <v>19.139509153084703</v>
      </c>
      <c r="H87" s="5">
        <v>23.875357417173152</v>
      </c>
      <c r="I87" s="5">
        <v>23.656551615031468</v>
      </c>
      <c r="J87" s="5">
        <v>27.789434967936895</v>
      </c>
      <c r="K87" s="5">
        <v>27.244217352590759</v>
      </c>
      <c r="L87" s="5">
        <v>34.099618515036703</v>
      </c>
    </row>
    <row r="88" spans="1:12" ht="15" customHeight="1" x14ac:dyDescent="0.35">
      <c r="A88" s="60" t="s">
        <v>48</v>
      </c>
      <c r="B88" s="70"/>
      <c r="C88" s="61"/>
      <c r="D88" s="61"/>
      <c r="E88" s="48" t="s">
        <v>53</v>
      </c>
      <c r="F88" s="5" t="s">
        <v>53</v>
      </c>
      <c r="G88" s="36">
        <v>560.502746</v>
      </c>
      <c r="H88" s="5">
        <v>576.28623900000002</v>
      </c>
      <c r="I88" s="5">
        <v>506.89087000000001</v>
      </c>
      <c r="J88" s="5">
        <v>498.263486</v>
      </c>
      <c r="K88" s="5">
        <v>537.08699999999999</v>
      </c>
      <c r="L88" s="5">
        <v>526.81700000000001</v>
      </c>
    </row>
    <row r="89" spans="1:12" ht="15" customHeight="1" x14ac:dyDescent="0.35">
      <c r="A89" s="60" t="s">
        <v>49</v>
      </c>
      <c r="B89" s="70"/>
      <c r="C89" s="17"/>
      <c r="D89" s="17"/>
      <c r="E89" s="49" t="s">
        <v>53</v>
      </c>
      <c r="F89" s="13" t="s">
        <v>53</v>
      </c>
      <c r="G89" s="39">
        <v>3.2275456981368524</v>
      </c>
      <c r="H89" s="13">
        <v>2.4228485460915725</v>
      </c>
      <c r="I89" s="13">
        <v>2.3628928615492324</v>
      </c>
      <c r="J89" s="13">
        <v>1.8752278077371214</v>
      </c>
      <c r="K89" s="13">
        <v>1.9171043697603163</v>
      </c>
      <c r="L89" s="13">
        <v>1.3552540808148441</v>
      </c>
    </row>
    <row r="90" spans="1:12" ht="15" customHeight="1" x14ac:dyDescent="0.35">
      <c r="A90" s="60" t="s">
        <v>132</v>
      </c>
      <c r="B90" s="70"/>
      <c r="C90" s="17"/>
      <c r="D90" s="17"/>
      <c r="E90" s="36">
        <v>-47.107278999999991</v>
      </c>
      <c r="F90" s="5" t="s">
        <v>53</v>
      </c>
      <c r="G90" s="36">
        <v>-55.264074999999991</v>
      </c>
      <c r="H90" s="13" t="s">
        <v>53</v>
      </c>
      <c r="I90" s="13" t="s">
        <v>53</v>
      </c>
      <c r="J90" s="13" t="s">
        <v>53</v>
      </c>
      <c r="K90" s="13" t="s">
        <v>53</v>
      </c>
      <c r="L90" s="13" t="s">
        <v>53</v>
      </c>
    </row>
    <row r="91" spans="1:12" ht="15" customHeight="1" x14ac:dyDescent="0.35">
      <c r="A91" s="62" t="s">
        <v>50</v>
      </c>
      <c r="B91" s="71"/>
      <c r="C91" s="21"/>
      <c r="D91" s="21"/>
      <c r="E91" s="50" t="s">
        <v>53</v>
      </c>
      <c r="F91" s="5" t="s">
        <v>53</v>
      </c>
      <c r="G91" s="51" t="s">
        <v>53</v>
      </c>
      <c r="H91" s="5" t="s">
        <v>53</v>
      </c>
      <c r="I91" s="5">
        <v>580</v>
      </c>
      <c r="J91" s="5">
        <v>595</v>
      </c>
      <c r="K91" s="5">
        <v>627</v>
      </c>
      <c r="L91" s="5">
        <v>635</v>
      </c>
    </row>
    <row r="92" spans="1:12" ht="15" customHeight="1" x14ac:dyDescent="0.35">
      <c r="A92" s="64" t="s">
        <v>87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15" customHeight="1" x14ac:dyDescent="0.35">
      <c r="A93" s="64" t="s">
        <v>144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</row>
    <row r="94" spans="1:12" ht="15" customHeight="1" x14ac:dyDescent="0.35">
      <c r="A94" s="64" t="s">
        <v>136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15" customHeight="1" x14ac:dyDescent="0.35">
      <c r="A95" s="64" t="s">
        <v>134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</row>
    <row r="96" spans="1:12" ht="15" customHeight="1" x14ac:dyDescent="0.35">
      <c r="A96" s="64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</row>
    <row r="97" spans="1:12" ht="18" customHeight="1" x14ac:dyDescent="0.35">
      <c r="A97" s="64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</row>
    <row r="98" spans="1:12" ht="18" customHeight="1" x14ac:dyDescent="0.35">
      <c r="A98" s="64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</row>
    <row r="99" spans="1:12" ht="16.5" x14ac:dyDescent="0.35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spans="1:12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1:12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</row>
    <row r="102" spans="1:12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12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</row>
    <row r="104" spans="1:12" x14ac:dyDescent="0.2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</row>
    <row r="105" spans="1:12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1:12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1:12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</row>
  </sheetData>
  <mergeCells count="2">
    <mergeCell ref="A2:L2"/>
    <mergeCell ref="A73:B73"/>
  </mergeCells>
  <pageMargins left="0.70866141732283472" right="0.31496062992125984" top="0.55118110236220474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Aibel</vt:lpstr>
      <vt:lpstr>airteam</vt:lpstr>
      <vt:lpstr>Bisnode</vt:lpstr>
      <vt:lpstr>Diab</vt:lpstr>
      <vt:lpstr>GS Hydro</vt:lpstr>
      <vt:lpstr>Gudrun Sjöden</vt:lpstr>
      <vt:lpstr>HENT</vt:lpstr>
      <vt:lpstr>HL Display</vt:lpstr>
      <vt:lpstr>Jøtul</vt:lpstr>
      <vt:lpstr>KVD</vt:lpstr>
      <vt:lpstr>Ledil</vt:lpstr>
      <vt:lpstr>Oase Outdoor</vt:lpstr>
      <vt:lpstr>Plantasjen</vt:lpstr>
      <vt:lpstr>Speed Group</vt:lpstr>
      <vt:lpstr>TFS</vt:lpstr>
      <vt:lpstr>Aibel!Print_Area</vt:lpstr>
      <vt:lpstr>airteam!Print_Area</vt:lpstr>
      <vt:lpstr>Bisnode!Print_Area</vt:lpstr>
      <vt:lpstr>Diab!Print_Area</vt:lpstr>
      <vt:lpstr>'GS Hydro'!Print_Area</vt:lpstr>
      <vt:lpstr>'Gudrun Sjöden'!Print_Area</vt:lpstr>
      <vt:lpstr>HENT!Print_Area</vt:lpstr>
      <vt:lpstr>'HL Display'!Print_Area</vt:lpstr>
      <vt:lpstr>Jøtul!Print_Area</vt:lpstr>
      <vt:lpstr>KVD!Print_Area</vt:lpstr>
      <vt:lpstr>Ledil!Print_Area</vt:lpstr>
      <vt:lpstr>'Oase Outdoor'!Print_Area</vt:lpstr>
      <vt:lpstr>Plantasjen!Print_Area</vt:lpstr>
      <vt:lpstr>'Speed Group'!Print_Area</vt:lpstr>
      <vt:lpstr>TFS!Print_Area</vt:lpstr>
    </vt:vector>
  </TitlesOfParts>
  <Company>ExOpen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2017-08-14T08:48:30Z</cp:lastPrinted>
  <dcterms:created xsi:type="dcterms:W3CDTF">2009-05-12T14:09:20Z</dcterms:created>
  <dcterms:modified xsi:type="dcterms:W3CDTF">2017-08-14T11:09:50Z</dcterms:modified>
</cp:coreProperties>
</file>