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668"/>
  <workbookPr codeName="ThisWorkbook" defaultThemeVersion="124226"/>
  <mc:AlternateContent xmlns:mc="http://schemas.openxmlformats.org/markup-compatibility/2006">
    <mc:Choice Requires="x15">
      <x15ac:absPath xmlns:x15ac="http://schemas.microsoft.com/office/spreadsheetml/2010/11/ac" url="G:\Underlag till delårsrapporter och bokslutskommunikéer\Till hemsidan\2017 kv 3\"/>
    </mc:Choice>
  </mc:AlternateContent>
  <bookViews>
    <workbookView xWindow="-15" yWindow="1245" windowWidth="14280" windowHeight="4500" tabRatio="754"/>
  </bookViews>
  <sheets>
    <sheet name="Aibel" sheetId="63" r:id="rId1"/>
    <sheet name="airteam" sheetId="72" r:id="rId2"/>
    <sheet name="Bisnode" sheetId="49" r:id="rId3"/>
    <sheet name="Diab" sheetId="51" r:id="rId4"/>
    <sheet name="Gudrun Sjöden" sheetId="74" r:id="rId5"/>
    <sheet name="HENT" sheetId="55" r:id="rId6"/>
    <sheet name="HL Display" sheetId="56" r:id="rId7"/>
    <sheet name="Jøtul" sheetId="58" r:id="rId8"/>
    <sheet name="Kvdbil" sheetId="59" r:id="rId9"/>
    <sheet name="Ledil" sheetId="65" r:id="rId10"/>
    <sheet name="Oase Outdoor" sheetId="73" r:id="rId11"/>
    <sheet name="Plantasjen" sheetId="75" r:id="rId12"/>
    <sheet name="Speed Group" sheetId="68" r:id="rId13"/>
    <sheet name="TFS" sheetId="69" r:id="rId14"/>
  </sheets>
  <definedNames>
    <definedName name="Bolagskod" localSheetId="1">#REF!</definedName>
    <definedName name="Bolagskod" localSheetId="4">#REF!</definedName>
    <definedName name="Bolagskod" localSheetId="9">#REF!</definedName>
    <definedName name="Bolagskod" localSheetId="10">#REF!</definedName>
    <definedName name="Bolagskod" localSheetId="11">#REF!</definedName>
    <definedName name="Bolagskod" localSheetId="12">#REF!</definedName>
    <definedName name="Bolagskod" localSheetId="13">#REF!</definedName>
    <definedName name="Bolagskod">#REF!</definedName>
    <definedName name="_xlnm.Print_Area" localSheetId="0">Aibel!$B$1:$M$95</definedName>
    <definedName name="_xlnm.Print_Area" localSheetId="1">airteam!$B$1:$M$94</definedName>
    <definedName name="_xlnm.Print_Area" localSheetId="2">Bisnode!$B$1:$M$93</definedName>
    <definedName name="_xlnm.Print_Area" localSheetId="3">Diab!$B$1:$M$94</definedName>
    <definedName name="_xlnm.Print_Area" localSheetId="4">'Gudrun Sjöden'!$B$1:$M$94</definedName>
    <definedName name="_xlnm.Print_Area" localSheetId="5">HENT!$B$1:$N$94</definedName>
    <definedName name="_xlnm.Print_Area" localSheetId="6">'HL Display'!$B$1:$M$94</definedName>
    <definedName name="_xlnm.Print_Area" localSheetId="7">Jøtul!$B$1:$M$95</definedName>
    <definedName name="_xlnm.Print_Area" localSheetId="8">Kvdbil!$B$1:$M$93</definedName>
    <definedName name="_xlnm.Print_Area" localSheetId="9">Ledil!$A$1:$M$94</definedName>
    <definedName name="_xlnm.Print_Area" localSheetId="10">'Oase Outdoor'!$B$1:$M$94</definedName>
    <definedName name="_xlnm.Print_Area" localSheetId="11">Plantasjen!$B$1:$M$94</definedName>
    <definedName name="_xlnm.Print_Area" localSheetId="12">'Speed Group'!$B$1:$M$95</definedName>
    <definedName name="_xlnm.Print_Area" localSheetId="13">TFS!$B$1:$M$97</definedName>
    <definedName name="VMÅN">#REF!</definedName>
  </definedNames>
  <calcPr calcId="171027"/>
</workbook>
</file>

<file path=xl/calcChain.xml><?xml version="1.0" encoding="utf-8"?>
<calcChain xmlns="http://schemas.openxmlformats.org/spreadsheetml/2006/main">
  <c r="F14" i="69" l="1"/>
  <c r="F16" i="69" s="1"/>
  <c r="G14" i="69"/>
  <c r="G16" i="69" s="1"/>
  <c r="H14" i="69"/>
  <c r="I14" i="69"/>
  <c r="I16" i="69" s="1"/>
  <c r="J14" i="69"/>
  <c r="J16" i="69" s="1"/>
  <c r="K14" i="69"/>
  <c r="K16" i="69" s="1"/>
  <c r="L14" i="69"/>
  <c r="M14" i="69"/>
  <c r="M16" i="69" s="1"/>
  <c r="H16" i="69"/>
  <c r="H30" i="69" s="1"/>
  <c r="H85" i="69" s="1"/>
  <c r="L16" i="69"/>
  <c r="L19" i="69" s="1"/>
  <c r="L22" i="69" s="1"/>
  <c r="L25" i="69" s="1"/>
  <c r="H41" i="69"/>
  <c r="I41" i="69"/>
  <c r="J41" i="69"/>
  <c r="K41" i="69"/>
  <c r="L41" i="69"/>
  <c r="M41" i="69"/>
  <c r="H47" i="69"/>
  <c r="I47" i="69"/>
  <c r="J47" i="69"/>
  <c r="K47" i="69"/>
  <c r="L47" i="69"/>
  <c r="M47" i="69"/>
  <c r="H56" i="69"/>
  <c r="I56" i="69"/>
  <c r="J56" i="69"/>
  <c r="K56" i="69"/>
  <c r="L56" i="69"/>
  <c r="M56" i="69"/>
  <c r="F64" i="69"/>
  <c r="F67" i="69" s="1"/>
  <c r="F69" i="69" s="1"/>
  <c r="G64" i="69"/>
  <c r="G67" i="69" s="1"/>
  <c r="G69" i="69" s="1"/>
  <c r="H64" i="69"/>
  <c r="H67" i="69" s="1"/>
  <c r="H69" i="69" s="1"/>
  <c r="I64" i="69"/>
  <c r="I67" i="69" s="1"/>
  <c r="I69" i="69" s="1"/>
  <c r="J64" i="69"/>
  <c r="J67" i="69" s="1"/>
  <c r="J69" i="69" s="1"/>
  <c r="K64" i="69"/>
  <c r="K67" i="69" s="1"/>
  <c r="K69" i="69" s="1"/>
  <c r="L64" i="69"/>
  <c r="L67" i="69" s="1"/>
  <c r="L69" i="69" s="1"/>
  <c r="M64" i="69"/>
  <c r="M67" i="69" s="1"/>
  <c r="M69" i="69" s="1"/>
  <c r="F74" i="69"/>
  <c r="G74" i="69"/>
  <c r="H74" i="69"/>
  <c r="I74" i="69"/>
  <c r="J74" i="69"/>
  <c r="K74" i="69"/>
  <c r="L74" i="69"/>
  <c r="M74" i="69"/>
  <c r="F12" i="68"/>
  <c r="G12" i="68"/>
  <c r="H12" i="68"/>
  <c r="H14" i="68" s="1"/>
  <c r="I12" i="68"/>
  <c r="J12" i="68"/>
  <c r="J14" i="68" s="1"/>
  <c r="K12" i="68"/>
  <c r="L12" i="68"/>
  <c r="L14" i="68" s="1"/>
  <c r="M12" i="68"/>
  <c r="F14" i="68"/>
  <c r="G14" i="68"/>
  <c r="I14" i="68"/>
  <c r="I17" i="68" s="1"/>
  <c r="I20" i="68" s="1"/>
  <c r="I23" i="68" s="1"/>
  <c r="K14" i="68"/>
  <c r="K28" i="68" s="1"/>
  <c r="M14" i="68"/>
  <c r="M28" i="68" s="1"/>
  <c r="G17" i="68"/>
  <c r="G20" i="68" s="1"/>
  <c r="G23" i="68" s="1"/>
  <c r="K17" i="68"/>
  <c r="K20" i="68" s="1"/>
  <c r="K23" i="68" s="1"/>
  <c r="G28" i="68"/>
  <c r="H39" i="68"/>
  <c r="I39" i="68"/>
  <c r="J39" i="68"/>
  <c r="K39" i="68"/>
  <c r="M39" i="68"/>
  <c r="H45" i="68"/>
  <c r="I45" i="68"/>
  <c r="J45" i="68"/>
  <c r="K45" i="68"/>
  <c r="K46" i="68" s="1"/>
  <c r="M45" i="68"/>
  <c r="H54" i="68"/>
  <c r="I54" i="68"/>
  <c r="J54" i="68"/>
  <c r="K54" i="68"/>
  <c r="M54" i="68"/>
  <c r="F62" i="68"/>
  <c r="G62" i="68"/>
  <c r="G65" i="68" s="1"/>
  <c r="G67" i="68" s="1"/>
  <c r="H62" i="68"/>
  <c r="H65" i="68" s="1"/>
  <c r="H67" i="68" s="1"/>
  <c r="H73" i="68" s="1"/>
  <c r="H75" i="68" s="1"/>
  <c r="I62" i="68"/>
  <c r="I65" i="68" s="1"/>
  <c r="I67" i="68" s="1"/>
  <c r="J62" i="68"/>
  <c r="M62" i="68"/>
  <c r="M65" i="68" s="1"/>
  <c r="M67" i="68" s="1"/>
  <c r="F65" i="68"/>
  <c r="F67" i="68" s="1"/>
  <c r="J65" i="68"/>
  <c r="J67" i="68"/>
  <c r="F72" i="68"/>
  <c r="G72" i="68"/>
  <c r="H72" i="68"/>
  <c r="I72" i="68"/>
  <c r="I73" i="68" s="1"/>
  <c r="I75" i="68" s="1"/>
  <c r="J72" i="68"/>
  <c r="M72" i="68"/>
  <c r="F12" i="75"/>
  <c r="G12" i="75"/>
  <c r="H12" i="75"/>
  <c r="H14" i="75" s="1"/>
  <c r="I12" i="75"/>
  <c r="I14" i="75" s="1"/>
  <c r="J12" i="75"/>
  <c r="K12" i="75"/>
  <c r="L12" i="75"/>
  <c r="L14" i="75" s="1"/>
  <c r="M12" i="75"/>
  <c r="M14" i="75" s="1"/>
  <c r="F14" i="75"/>
  <c r="G14" i="75"/>
  <c r="J14" i="75"/>
  <c r="K14" i="75"/>
  <c r="K17" i="75" s="1"/>
  <c r="K20" i="75" s="1"/>
  <c r="K23" i="75" s="1"/>
  <c r="G17" i="75"/>
  <c r="G20" i="75" s="1"/>
  <c r="G23" i="75" s="1"/>
  <c r="G28" i="75"/>
  <c r="K28" i="75"/>
  <c r="H54" i="75"/>
  <c r="J54" i="75"/>
  <c r="L54" i="75"/>
  <c r="M54" i="75"/>
  <c r="F62" i="75"/>
  <c r="F65" i="75" s="1"/>
  <c r="F67" i="75" s="1"/>
  <c r="H62" i="75"/>
  <c r="L62" i="75"/>
  <c r="H65" i="75"/>
  <c r="H67" i="75" s="1"/>
  <c r="L65" i="75"/>
  <c r="L67" i="75" s="1"/>
  <c r="F72" i="75"/>
  <c r="H72" i="75"/>
  <c r="L72" i="75"/>
  <c r="F12" i="73"/>
  <c r="G12" i="73"/>
  <c r="G14" i="73" s="1"/>
  <c r="H12" i="73"/>
  <c r="H14" i="73" s="1"/>
  <c r="I12" i="73"/>
  <c r="I14" i="73" s="1"/>
  <c r="J12" i="73"/>
  <c r="K12" i="73"/>
  <c r="L12" i="73"/>
  <c r="L14" i="73" s="1"/>
  <c r="F14" i="73"/>
  <c r="J14" i="73"/>
  <c r="K14" i="73"/>
  <c r="H17" i="73"/>
  <c r="H20" i="73" s="1"/>
  <c r="H23" i="73" s="1"/>
  <c r="L17" i="73"/>
  <c r="L20" i="73" s="1"/>
  <c r="L23" i="73" s="1"/>
  <c r="M20" i="73"/>
  <c r="H28" i="73"/>
  <c r="L28" i="73"/>
  <c r="H39" i="73"/>
  <c r="I39" i="73"/>
  <c r="J39" i="73"/>
  <c r="K39" i="73"/>
  <c r="L39" i="73"/>
  <c r="H45" i="73"/>
  <c r="I45" i="73"/>
  <c r="J45" i="73"/>
  <c r="J46" i="73" s="1"/>
  <c r="K45" i="73"/>
  <c r="K46" i="73" s="1"/>
  <c r="L45" i="73"/>
  <c r="H54" i="73"/>
  <c r="I54" i="73"/>
  <c r="J54" i="73"/>
  <c r="K54" i="73"/>
  <c r="L54" i="73"/>
  <c r="F62" i="73"/>
  <c r="F65" i="73" s="1"/>
  <c r="F67" i="73" s="1"/>
  <c r="F73" i="73" s="1"/>
  <c r="F75" i="73" s="1"/>
  <c r="H62" i="73"/>
  <c r="H65" i="73" s="1"/>
  <c r="H67" i="73" s="1"/>
  <c r="F72" i="73"/>
  <c r="H72" i="73"/>
  <c r="F12" i="65"/>
  <c r="F14" i="65" s="1"/>
  <c r="G12" i="65"/>
  <c r="H12" i="65"/>
  <c r="I12" i="65"/>
  <c r="I14" i="65" s="1"/>
  <c r="I28" i="65" s="1"/>
  <c r="J12" i="65"/>
  <c r="J14" i="65" s="1"/>
  <c r="K12" i="65"/>
  <c r="L12" i="65"/>
  <c r="M12" i="65"/>
  <c r="M14" i="65" s="1"/>
  <c r="M28" i="65" s="1"/>
  <c r="G14" i="65"/>
  <c r="G17" i="65" s="1"/>
  <c r="G20" i="65" s="1"/>
  <c r="G23" i="65" s="1"/>
  <c r="H14" i="65"/>
  <c r="H28" i="65" s="1"/>
  <c r="K14" i="65"/>
  <c r="L14" i="65"/>
  <c r="L28" i="65" s="1"/>
  <c r="G28" i="65"/>
  <c r="M30" i="65"/>
  <c r="H39" i="65"/>
  <c r="I39" i="65"/>
  <c r="J39" i="65"/>
  <c r="J46" i="65" s="1"/>
  <c r="K39" i="65"/>
  <c r="L39" i="65"/>
  <c r="H45" i="65"/>
  <c r="H46" i="65" s="1"/>
  <c r="I45" i="65"/>
  <c r="J45" i="65"/>
  <c r="K45" i="65"/>
  <c r="K46" i="65" s="1"/>
  <c r="L45" i="65"/>
  <c r="L46" i="65" s="1"/>
  <c r="H54" i="65"/>
  <c r="I54" i="65"/>
  <c r="J54" i="65"/>
  <c r="K54" i="65"/>
  <c r="L54" i="65"/>
  <c r="M56" i="65"/>
  <c r="F62" i="65"/>
  <c r="F65" i="65" s="1"/>
  <c r="F67" i="65" s="1"/>
  <c r="F73" i="65" s="1"/>
  <c r="F75" i="65" s="1"/>
  <c r="G62" i="65"/>
  <c r="H62" i="65"/>
  <c r="I62" i="65"/>
  <c r="I65" i="65" s="1"/>
  <c r="I67" i="65" s="1"/>
  <c r="I73" i="65" s="1"/>
  <c r="I75" i="65" s="1"/>
  <c r="J62" i="65"/>
  <c r="J65" i="65" s="1"/>
  <c r="J67" i="65" s="1"/>
  <c r="J73" i="65" s="1"/>
  <c r="J75" i="65" s="1"/>
  <c r="K62" i="65"/>
  <c r="G65" i="65"/>
  <c r="G67" i="65" s="1"/>
  <c r="H65" i="65"/>
  <c r="H67" i="65" s="1"/>
  <c r="K65" i="65"/>
  <c r="K67" i="65" s="1"/>
  <c r="F72" i="65"/>
  <c r="G72" i="65"/>
  <c r="H72" i="65"/>
  <c r="I72" i="65"/>
  <c r="J72" i="65"/>
  <c r="K72" i="65"/>
  <c r="M77" i="65"/>
  <c r="F12" i="59"/>
  <c r="F14" i="59" s="1"/>
  <c r="G12" i="59"/>
  <c r="H12" i="59"/>
  <c r="H14" i="59" s="1"/>
  <c r="I12" i="59"/>
  <c r="I14" i="59" s="1"/>
  <c r="I17" i="59" s="1"/>
  <c r="I20" i="59" s="1"/>
  <c r="I23" i="59" s="1"/>
  <c r="J12" i="59"/>
  <c r="J14" i="59" s="1"/>
  <c r="K12" i="59"/>
  <c r="L12" i="59"/>
  <c r="L14" i="59" s="1"/>
  <c r="M12" i="59"/>
  <c r="M14" i="59" s="1"/>
  <c r="M17" i="59" s="1"/>
  <c r="M20" i="59" s="1"/>
  <c r="M23" i="59" s="1"/>
  <c r="G14" i="59"/>
  <c r="G17" i="59" s="1"/>
  <c r="G20" i="59" s="1"/>
  <c r="K14" i="59"/>
  <c r="K17" i="59" s="1"/>
  <c r="K20" i="59" s="1"/>
  <c r="K23" i="59" s="1"/>
  <c r="G23" i="59"/>
  <c r="G28" i="59"/>
  <c r="I28" i="59"/>
  <c r="H39" i="59"/>
  <c r="I39" i="59"/>
  <c r="I46" i="59" s="1"/>
  <c r="J39" i="59"/>
  <c r="K39" i="59"/>
  <c r="L39" i="59"/>
  <c r="M39" i="59"/>
  <c r="M46" i="59" s="1"/>
  <c r="H45" i="59"/>
  <c r="I45" i="59"/>
  <c r="J45" i="59"/>
  <c r="K45" i="59"/>
  <c r="L45" i="59"/>
  <c r="M45" i="59"/>
  <c r="H46" i="59"/>
  <c r="K46" i="59"/>
  <c r="H54" i="59"/>
  <c r="I54" i="59"/>
  <c r="J54" i="59"/>
  <c r="K54" i="59"/>
  <c r="L54" i="59"/>
  <c r="M54" i="59"/>
  <c r="F62" i="59"/>
  <c r="G62" i="59"/>
  <c r="H62" i="59"/>
  <c r="H65" i="59" s="1"/>
  <c r="I62" i="59"/>
  <c r="I65" i="59" s="1"/>
  <c r="I67" i="59" s="1"/>
  <c r="J62" i="59"/>
  <c r="J65" i="59" s="1"/>
  <c r="J67" i="59" s="1"/>
  <c r="K62" i="59"/>
  <c r="K65" i="59" s="1"/>
  <c r="K67" i="59" s="1"/>
  <c r="L62" i="59"/>
  <c r="L65" i="59" s="1"/>
  <c r="M62" i="59"/>
  <c r="M65" i="59" s="1"/>
  <c r="M67" i="59" s="1"/>
  <c r="F65" i="59"/>
  <c r="F67" i="59" s="1"/>
  <c r="G65" i="59"/>
  <c r="G67" i="59" s="1"/>
  <c r="H67" i="59"/>
  <c r="L67" i="59"/>
  <c r="L73" i="59" s="1"/>
  <c r="L75" i="59" s="1"/>
  <c r="F72" i="59"/>
  <c r="G72" i="59"/>
  <c r="H72" i="59"/>
  <c r="I72" i="59"/>
  <c r="J72" i="59"/>
  <c r="K72" i="59"/>
  <c r="L72" i="59"/>
  <c r="M72" i="59"/>
  <c r="F73" i="59"/>
  <c r="F75" i="59" s="1"/>
  <c r="F12" i="58"/>
  <c r="F14" i="58" s="1"/>
  <c r="G12" i="58"/>
  <c r="H12" i="58"/>
  <c r="H14" i="58" s="1"/>
  <c r="I12" i="58"/>
  <c r="J12" i="58"/>
  <c r="J14" i="58" s="1"/>
  <c r="K12" i="58"/>
  <c r="L12" i="58"/>
  <c r="L14" i="58" s="1"/>
  <c r="M12" i="58"/>
  <c r="G14" i="58"/>
  <c r="I14" i="58"/>
  <c r="I17" i="58" s="1"/>
  <c r="I20" i="58" s="1"/>
  <c r="I23" i="58" s="1"/>
  <c r="K14" i="58"/>
  <c r="M14" i="58"/>
  <c r="M17" i="58" s="1"/>
  <c r="M20" i="58" s="1"/>
  <c r="M23" i="58" s="1"/>
  <c r="G17" i="58"/>
  <c r="G20" i="58" s="1"/>
  <c r="G23" i="58" s="1"/>
  <c r="K17" i="58"/>
  <c r="K20" i="58" s="1"/>
  <c r="K23" i="58" s="1"/>
  <c r="G28" i="58"/>
  <c r="I28" i="58"/>
  <c r="K28" i="58"/>
  <c r="M28" i="58"/>
  <c r="H39" i="58"/>
  <c r="I39" i="58"/>
  <c r="I46" i="58" s="1"/>
  <c r="J39" i="58"/>
  <c r="K39" i="58"/>
  <c r="K46" i="58" s="1"/>
  <c r="L39" i="58"/>
  <c r="M39" i="58"/>
  <c r="M46" i="58" s="1"/>
  <c r="H45" i="58"/>
  <c r="I45" i="58"/>
  <c r="J45" i="58"/>
  <c r="J46" i="58" s="1"/>
  <c r="K45" i="58"/>
  <c r="L45" i="58"/>
  <c r="M45" i="58"/>
  <c r="H54" i="58"/>
  <c r="I54" i="58"/>
  <c r="J54" i="58"/>
  <c r="K54" i="58"/>
  <c r="L54" i="58"/>
  <c r="M54" i="58"/>
  <c r="F62" i="58"/>
  <c r="G62" i="58"/>
  <c r="G65" i="58" s="1"/>
  <c r="G67" i="58" s="1"/>
  <c r="H62" i="58"/>
  <c r="H65" i="58" s="1"/>
  <c r="H67" i="58" s="1"/>
  <c r="H73" i="58" s="1"/>
  <c r="H75" i="58" s="1"/>
  <c r="I62" i="58"/>
  <c r="I65" i="58" s="1"/>
  <c r="I67" i="58" s="1"/>
  <c r="J62" i="58"/>
  <c r="K62" i="58"/>
  <c r="K65" i="58" s="1"/>
  <c r="K67" i="58" s="1"/>
  <c r="L62" i="58"/>
  <c r="L65" i="58" s="1"/>
  <c r="L67" i="58" s="1"/>
  <c r="L73" i="58" s="1"/>
  <c r="L75" i="58" s="1"/>
  <c r="M62" i="58"/>
  <c r="M65" i="58" s="1"/>
  <c r="M67" i="58" s="1"/>
  <c r="F65" i="58"/>
  <c r="J65" i="58"/>
  <c r="J67" i="58" s="1"/>
  <c r="F67" i="58"/>
  <c r="F72" i="58"/>
  <c r="F73" i="58" s="1"/>
  <c r="F75" i="58" s="1"/>
  <c r="G72" i="58"/>
  <c r="G73" i="58" s="1"/>
  <c r="G75" i="58" s="1"/>
  <c r="H72" i="58"/>
  <c r="I72" i="58"/>
  <c r="I73" i="58" s="1"/>
  <c r="I75" i="58" s="1"/>
  <c r="J72" i="58"/>
  <c r="K72" i="58"/>
  <c r="K73" i="58" s="1"/>
  <c r="K75" i="58" s="1"/>
  <c r="L72" i="58"/>
  <c r="M72" i="58"/>
  <c r="M73" i="58" s="1"/>
  <c r="M75" i="58" s="1"/>
  <c r="F12" i="56"/>
  <c r="G12" i="56"/>
  <c r="H12" i="56"/>
  <c r="H14" i="56" s="1"/>
  <c r="I12" i="56"/>
  <c r="I14" i="56" s="1"/>
  <c r="I17" i="56" s="1"/>
  <c r="J12" i="56"/>
  <c r="K12" i="56"/>
  <c r="L12" i="56"/>
  <c r="L14" i="56" s="1"/>
  <c r="L28" i="56" s="1"/>
  <c r="M12" i="56"/>
  <c r="M14" i="56" s="1"/>
  <c r="M17" i="56" s="1"/>
  <c r="F14" i="56"/>
  <c r="F17" i="56" s="1"/>
  <c r="F20" i="56" s="1"/>
  <c r="G14" i="56"/>
  <c r="G28" i="56" s="1"/>
  <c r="J14" i="56"/>
  <c r="J17" i="56" s="1"/>
  <c r="J20" i="56" s="1"/>
  <c r="J23" i="56" s="1"/>
  <c r="K14" i="56"/>
  <c r="K28" i="56" s="1"/>
  <c r="K17" i="56"/>
  <c r="K20" i="56" s="1"/>
  <c r="K23" i="56" s="1"/>
  <c r="I20" i="56"/>
  <c r="I23" i="56" s="1"/>
  <c r="M20" i="56"/>
  <c r="F23" i="56"/>
  <c r="M23" i="56"/>
  <c r="F28" i="56"/>
  <c r="I28" i="56"/>
  <c r="M28" i="56"/>
  <c r="H39" i="56"/>
  <c r="I39" i="56"/>
  <c r="J39" i="56"/>
  <c r="K39" i="56"/>
  <c r="K46" i="56" s="1"/>
  <c r="L39" i="56"/>
  <c r="M39" i="56"/>
  <c r="H45" i="56"/>
  <c r="I45" i="56"/>
  <c r="J45" i="56"/>
  <c r="K45" i="56"/>
  <c r="L45" i="56"/>
  <c r="M45" i="56"/>
  <c r="J46" i="56"/>
  <c r="H54" i="56"/>
  <c r="I54" i="56"/>
  <c r="J54" i="56"/>
  <c r="K54" i="56"/>
  <c r="L54" i="56"/>
  <c r="M54" i="56"/>
  <c r="F62" i="56"/>
  <c r="G62" i="56"/>
  <c r="G65" i="56" s="1"/>
  <c r="H62" i="56"/>
  <c r="H65" i="56" s="1"/>
  <c r="H67" i="56" s="1"/>
  <c r="I62" i="56"/>
  <c r="I65" i="56" s="1"/>
  <c r="I67" i="56" s="1"/>
  <c r="J62" i="56"/>
  <c r="K62" i="56"/>
  <c r="K65" i="56" s="1"/>
  <c r="L62" i="56"/>
  <c r="L65" i="56" s="1"/>
  <c r="L67" i="56" s="1"/>
  <c r="M62" i="56"/>
  <c r="F65" i="56"/>
  <c r="J65" i="56"/>
  <c r="M65" i="56"/>
  <c r="M67" i="56" s="1"/>
  <c r="F67" i="56"/>
  <c r="G67" i="56"/>
  <c r="J67" i="56"/>
  <c r="K67" i="56"/>
  <c r="F72" i="56"/>
  <c r="G72" i="56"/>
  <c r="H72" i="56"/>
  <c r="I72" i="56"/>
  <c r="J72" i="56"/>
  <c r="K72" i="56"/>
  <c r="L72" i="56"/>
  <c r="M72" i="56"/>
  <c r="M73" i="56" s="1"/>
  <c r="M75" i="56" s="1"/>
  <c r="F12" i="55"/>
  <c r="G12" i="55"/>
  <c r="H12" i="55"/>
  <c r="H14" i="55" s="1"/>
  <c r="H17" i="55" s="1"/>
  <c r="H20" i="55" s="1"/>
  <c r="H23" i="55" s="1"/>
  <c r="I12" i="55"/>
  <c r="J12" i="55"/>
  <c r="K12" i="55"/>
  <c r="L12" i="55"/>
  <c r="L14" i="55" s="1"/>
  <c r="L17" i="55" s="1"/>
  <c r="L20" i="55" s="1"/>
  <c r="L23" i="55" s="1"/>
  <c r="M12" i="55"/>
  <c r="M14" i="55" s="1"/>
  <c r="M17" i="55" s="1"/>
  <c r="M20" i="55" s="1"/>
  <c r="M23" i="55" s="1"/>
  <c r="N12" i="55"/>
  <c r="F14" i="55"/>
  <c r="G14" i="55"/>
  <c r="G17" i="55" s="1"/>
  <c r="G20" i="55" s="1"/>
  <c r="G23" i="55" s="1"/>
  <c r="I14" i="55"/>
  <c r="I17" i="55" s="1"/>
  <c r="I20" i="55" s="1"/>
  <c r="I23" i="55" s="1"/>
  <c r="J14" i="55"/>
  <c r="K14" i="55"/>
  <c r="N14" i="55"/>
  <c r="N28" i="55" s="1"/>
  <c r="F17" i="55"/>
  <c r="J17" i="55"/>
  <c r="K17" i="55"/>
  <c r="F20" i="55"/>
  <c r="F23" i="55" s="1"/>
  <c r="J20" i="55"/>
  <c r="K20" i="55"/>
  <c r="J23" i="55"/>
  <c r="K23" i="55"/>
  <c r="F28" i="55"/>
  <c r="I28" i="55"/>
  <c r="J28" i="55"/>
  <c r="K28" i="55"/>
  <c r="N30" i="55"/>
  <c r="H39" i="55"/>
  <c r="I39" i="55"/>
  <c r="J39" i="55"/>
  <c r="K39" i="55"/>
  <c r="L39" i="55"/>
  <c r="M39" i="55"/>
  <c r="M46" i="55" s="1"/>
  <c r="N39" i="55"/>
  <c r="H45" i="55"/>
  <c r="I45" i="55"/>
  <c r="J45" i="55"/>
  <c r="K45" i="55"/>
  <c r="L45" i="55"/>
  <c r="M45" i="55"/>
  <c r="N45" i="55"/>
  <c r="H54" i="55"/>
  <c r="I54" i="55"/>
  <c r="J54" i="55"/>
  <c r="K54" i="55"/>
  <c r="L54" i="55"/>
  <c r="M54" i="55"/>
  <c r="N54" i="55"/>
  <c r="N56" i="55"/>
  <c r="F62" i="55"/>
  <c r="G62" i="55"/>
  <c r="H62" i="55"/>
  <c r="H65" i="55" s="1"/>
  <c r="H67" i="55" s="1"/>
  <c r="I62" i="55"/>
  <c r="I65" i="55" s="1"/>
  <c r="I67" i="55" s="1"/>
  <c r="J62" i="55"/>
  <c r="K62" i="55"/>
  <c r="L62" i="55"/>
  <c r="L65" i="55" s="1"/>
  <c r="L67" i="55" s="1"/>
  <c r="F65" i="55"/>
  <c r="F67" i="55" s="1"/>
  <c r="F73" i="55" s="1"/>
  <c r="F75" i="55" s="1"/>
  <c r="G65" i="55"/>
  <c r="J65" i="55"/>
  <c r="J67" i="55" s="1"/>
  <c r="K65" i="55"/>
  <c r="K67" i="55" s="1"/>
  <c r="G67" i="55"/>
  <c r="F72" i="55"/>
  <c r="G72" i="55"/>
  <c r="H72" i="55"/>
  <c r="I72" i="55"/>
  <c r="J72" i="55"/>
  <c r="K72" i="55"/>
  <c r="L72" i="55"/>
  <c r="N77" i="55"/>
  <c r="F12" i="74"/>
  <c r="F14" i="74" s="1"/>
  <c r="F17" i="74" s="1"/>
  <c r="F20" i="74" s="1"/>
  <c r="G12" i="74"/>
  <c r="G14" i="74" s="1"/>
  <c r="H12" i="74"/>
  <c r="I12" i="74"/>
  <c r="I14" i="74" s="1"/>
  <c r="J12" i="74"/>
  <c r="J14" i="74" s="1"/>
  <c r="J17" i="74" s="1"/>
  <c r="J20" i="74" s="1"/>
  <c r="J23" i="74" s="1"/>
  <c r="K12" i="74"/>
  <c r="K14" i="74" s="1"/>
  <c r="L12" i="74"/>
  <c r="M12" i="74"/>
  <c r="M14" i="74" s="1"/>
  <c r="H14" i="74"/>
  <c r="H17" i="74" s="1"/>
  <c r="H20" i="74" s="1"/>
  <c r="H23" i="74" s="1"/>
  <c r="L14" i="74"/>
  <c r="L17" i="74" s="1"/>
  <c r="L20" i="74" s="1"/>
  <c r="L23" i="74" s="1"/>
  <c r="F23" i="74"/>
  <c r="F28" i="74"/>
  <c r="H28" i="74"/>
  <c r="J28" i="74"/>
  <c r="K30" i="74"/>
  <c r="L30" i="74"/>
  <c r="M30" i="74"/>
  <c r="H39" i="74"/>
  <c r="I39" i="74"/>
  <c r="J39" i="74"/>
  <c r="L39" i="74"/>
  <c r="L46" i="74" s="1"/>
  <c r="M39" i="74"/>
  <c r="H45" i="74"/>
  <c r="I45" i="74"/>
  <c r="J45" i="74"/>
  <c r="L45" i="74"/>
  <c r="M45" i="74"/>
  <c r="H46" i="74"/>
  <c r="M46" i="74"/>
  <c r="H54" i="74"/>
  <c r="I54" i="74"/>
  <c r="J54" i="74"/>
  <c r="L54" i="74"/>
  <c r="M54" i="74"/>
  <c r="K56" i="74"/>
  <c r="L56" i="74"/>
  <c r="M56" i="74"/>
  <c r="F62" i="74"/>
  <c r="F65" i="74" s="1"/>
  <c r="F67" i="74" s="1"/>
  <c r="H62" i="74"/>
  <c r="L62" i="74"/>
  <c r="L65" i="74" s="1"/>
  <c r="L67" i="74" s="1"/>
  <c r="L73" i="74" s="1"/>
  <c r="L75" i="74" s="1"/>
  <c r="M62" i="74"/>
  <c r="H65" i="74"/>
  <c r="H67" i="74" s="1"/>
  <c r="I65" i="74"/>
  <c r="M65" i="74"/>
  <c r="M67" i="74" s="1"/>
  <c r="F72" i="74"/>
  <c r="H72" i="74"/>
  <c r="L72" i="74"/>
  <c r="M72" i="74"/>
  <c r="K77" i="74"/>
  <c r="L77" i="74"/>
  <c r="M77" i="74"/>
  <c r="F12" i="51"/>
  <c r="G12" i="51"/>
  <c r="H12" i="51"/>
  <c r="H14" i="51" s="1"/>
  <c r="I12" i="51"/>
  <c r="I14" i="51" s="1"/>
  <c r="I17" i="51" s="1"/>
  <c r="I20" i="51" s="1"/>
  <c r="I23" i="51" s="1"/>
  <c r="J12" i="51"/>
  <c r="K12" i="51"/>
  <c r="L12" i="51"/>
  <c r="L14" i="51" s="1"/>
  <c r="M12" i="51"/>
  <c r="M14" i="51" s="1"/>
  <c r="M17" i="51" s="1"/>
  <c r="M20" i="51" s="1"/>
  <c r="M23" i="51" s="1"/>
  <c r="F14" i="51"/>
  <c r="G14" i="51"/>
  <c r="G28" i="51" s="1"/>
  <c r="J14" i="51"/>
  <c r="K14" i="51"/>
  <c r="K28" i="51" s="1"/>
  <c r="G17" i="51"/>
  <c r="G20" i="51" s="1"/>
  <c r="G23" i="51" s="1"/>
  <c r="H39" i="51"/>
  <c r="I39" i="51"/>
  <c r="J39" i="51"/>
  <c r="K39" i="51"/>
  <c r="L39" i="51"/>
  <c r="M39" i="51"/>
  <c r="H45" i="51"/>
  <c r="I45" i="51"/>
  <c r="J45" i="51"/>
  <c r="K45" i="51"/>
  <c r="L45" i="51"/>
  <c r="M45" i="51"/>
  <c r="I46" i="51"/>
  <c r="K46" i="51"/>
  <c r="M46" i="51"/>
  <c r="H54" i="51"/>
  <c r="I54" i="51"/>
  <c r="J54" i="51"/>
  <c r="K54" i="51"/>
  <c r="L54" i="51"/>
  <c r="M54" i="51"/>
  <c r="H57" i="51"/>
  <c r="F62" i="51"/>
  <c r="F65" i="51" s="1"/>
  <c r="F67" i="51" s="1"/>
  <c r="G62" i="51"/>
  <c r="G65" i="51" s="1"/>
  <c r="G67" i="51" s="1"/>
  <c r="H62" i="51"/>
  <c r="H65" i="51" s="1"/>
  <c r="H67" i="51" s="1"/>
  <c r="I62" i="51"/>
  <c r="J62" i="51"/>
  <c r="J65" i="51" s="1"/>
  <c r="J67" i="51" s="1"/>
  <c r="K62" i="51"/>
  <c r="K65" i="51" s="1"/>
  <c r="K67" i="51" s="1"/>
  <c r="L62" i="51"/>
  <c r="M62" i="51"/>
  <c r="M65" i="51" s="1"/>
  <c r="M67" i="51" s="1"/>
  <c r="I65" i="51"/>
  <c r="I67" i="51" s="1"/>
  <c r="L65" i="51"/>
  <c r="L67" i="51" s="1"/>
  <c r="F72" i="51"/>
  <c r="G72" i="51"/>
  <c r="H72" i="51"/>
  <c r="I72" i="51"/>
  <c r="J72" i="51"/>
  <c r="K72" i="51"/>
  <c r="L72" i="51"/>
  <c r="L73" i="51" s="1"/>
  <c r="L75" i="51" s="1"/>
  <c r="M72" i="51"/>
  <c r="F12" i="49"/>
  <c r="F14" i="49" s="1"/>
  <c r="F17" i="49" s="1"/>
  <c r="F20" i="49" s="1"/>
  <c r="F23" i="49" s="1"/>
  <c r="G12" i="49"/>
  <c r="H12" i="49"/>
  <c r="I12" i="49"/>
  <c r="I14" i="49" s="1"/>
  <c r="I28" i="49" s="1"/>
  <c r="J12" i="49"/>
  <c r="J14" i="49" s="1"/>
  <c r="J17" i="49" s="1"/>
  <c r="J20" i="49" s="1"/>
  <c r="J23" i="49" s="1"/>
  <c r="K12" i="49"/>
  <c r="L12" i="49"/>
  <c r="M12" i="49"/>
  <c r="M14" i="49" s="1"/>
  <c r="M28" i="49" s="1"/>
  <c r="G14" i="49"/>
  <c r="G17" i="49" s="1"/>
  <c r="G20" i="49" s="1"/>
  <c r="G23" i="49" s="1"/>
  <c r="H14" i="49"/>
  <c r="H28" i="49" s="1"/>
  <c r="K14" i="49"/>
  <c r="K17" i="49" s="1"/>
  <c r="K20" i="49" s="1"/>
  <c r="L14" i="49"/>
  <c r="L28" i="49" s="1"/>
  <c r="L17" i="49"/>
  <c r="L20" i="49" s="1"/>
  <c r="L23" i="49" s="1"/>
  <c r="K23" i="49"/>
  <c r="K28" i="49"/>
  <c r="M30" i="49"/>
  <c r="H39" i="49"/>
  <c r="I39" i="49"/>
  <c r="J39" i="49"/>
  <c r="K39" i="49"/>
  <c r="K46" i="49" s="1"/>
  <c r="L39" i="49"/>
  <c r="M39" i="49"/>
  <c r="H45" i="49"/>
  <c r="H46" i="49" s="1"/>
  <c r="I45" i="49"/>
  <c r="J45" i="49"/>
  <c r="K45" i="49"/>
  <c r="L45" i="49"/>
  <c r="M45" i="49"/>
  <c r="L46" i="49"/>
  <c r="H54" i="49"/>
  <c r="I54" i="49"/>
  <c r="J54" i="49"/>
  <c r="K54" i="49"/>
  <c r="L54" i="49"/>
  <c r="M54" i="49"/>
  <c r="M56" i="49"/>
  <c r="F62" i="49"/>
  <c r="G62" i="49"/>
  <c r="H62" i="49"/>
  <c r="H65" i="49" s="1"/>
  <c r="H67" i="49" s="1"/>
  <c r="I62" i="49"/>
  <c r="I65" i="49" s="1"/>
  <c r="I67" i="49" s="1"/>
  <c r="J62" i="49"/>
  <c r="K62" i="49"/>
  <c r="K65" i="49" s="1"/>
  <c r="K67" i="49" s="1"/>
  <c r="L62" i="49"/>
  <c r="L65" i="49" s="1"/>
  <c r="M62" i="49"/>
  <c r="M65" i="49" s="1"/>
  <c r="M67" i="49" s="1"/>
  <c r="F65" i="49"/>
  <c r="F67" i="49" s="1"/>
  <c r="G65" i="49"/>
  <c r="G67" i="49" s="1"/>
  <c r="J65" i="49"/>
  <c r="J67" i="49" s="1"/>
  <c r="L67" i="49"/>
  <c r="F72" i="49"/>
  <c r="G72" i="49"/>
  <c r="H72" i="49"/>
  <c r="I72" i="49"/>
  <c r="J72" i="49"/>
  <c r="K72" i="49"/>
  <c r="L72" i="49"/>
  <c r="M72" i="49"/>
  <c r="J73" i="49"/>
  <c r="J75" i="49" s="1"/>
  <c r="M77" i="49"/>
  <c r="G30" i="72"/>
  <c r="F12" i="72"/>
  <c r="F14" i="72" s="1"/>
  <c r="G12" i="72"/>
  <c r="G14" i="72" s="1"/>
  <c r="G17" i="72" s="1"/>
  <c r="G20" i="72" s="1"/>
  <c r="G23" i="72" s="1"/>
  <c r="H12" i="72"/>
  <c r="I12" i="72"/>
  <c r="J12" i="72"/>
  <c r="K12" i="72"/>
  <c r="K14" i="72" s="1"/>
  <c r="K28" i="72" s="1"/>
  <c r="L12" i="72"/>
  <c r="H14" i="72"/>
  <c r="I14" i="72"/>
  <c r="J14" i="72"/>
  <c r="L14" i="72"/>
  <c r="H17" i="72"/>
  <c r="H20" i="72" s="1"/>
  <c r="H23" i="72" s="1"/>
  <c r="L17" i="72"/>
  <c r="L20" i="72" s="1"/>
  <c r="L23" i="72" s="1"/>
  <c r="M20" i="72"/>
  <c r="H28" i="72"/>
  <c r="L28" i="72"/>
  <c r="H39" i="72"/>
  <c r="I39" i="72"/>
  <c r="J39" i="72"/>
  <c r="K39" i="72"/>
  <c r="L39" i="72"/>
  <c r="H45" i="72"/>
  <c r="I45" i="72"/>
  <c r="I46" i="72" s="1"/>
  <c r="J45" i="72"/>
  <c r="K45" i="72"/>
  <c r="L45" i="72"/>
  <c r="J46" i="72"/>
  <c r="H54" i="72"/>
  <c r="I54" i="72"/>
  <c r="J54" i="72"/>
  <c r="K54" i="72"/>
  <c r="L54" i="72"/>
  <c r="F62" i="72"/>
  <c r="F65" i="72" s="1"/>
  <c r="F67" i="72" s="1"/>
  <c r="H62" i="72"/>
  <c r="H65" i="72" s="1"/>
  <c r="H67" i="72" s="1"/>
  <c r="F72" i="72"/>
  <c r="H72" i="72"/>
  <c r="H73" i="72" s="1"/>
  <c r="H75" i="72" s="1"/>
  <c r="F12" i="63"/>
  <c r="F14" i="63" s="1"/>
  <c r="G12" i="63"/>
  <c r="G14" i="63" s="1"/>
  <c r="H12" i="63"/>
  <c r="H14" i="63" s="1"/>
  <c r="H28" i="63" s="1"/>
  <c r="I12" i="63"/>
  <c r="J12" i="63"/>
  <c r="J14" i="63" s="1"/>
  <c r="K12" i="63"/>
  <c r="K14" i="63" s="1"/>
  <c r="L12" i="63"/>
  <c r="L14" i="63" s="1"/>
  <c r="L28" i="63" s="1"/>
  <c r="M12" i="63"/>
  <c r="I14" i="63"/>
  <c r="I28" i="63" s="1"/>
  <c r="M14" i="63"/>
  <c r="M17" i="63" s="1"/>
  <c r="M20" i="63" s="1"/>
  <c r="M23" i="63" s="1"/>
  <c r="I17" i="63"/>
  <c r="I20" i="63" s="1"/>
  <c r="I23" i="63" s="1"/>
  <c r="H39" i="63"/>
  <c r="I39" i="63"/>
  <c r="J39" i="63"/>
  <c r="K39" i="63"/>
  <c r="L39" i="63"/>
  <c r="M39" i="63"/>
  <c r="H45" i="63"/>
  <c r="I45" i="63"/>
  <c r="J45" i="63"/>
  <c r="K45" i="63"/>
  <c r="L45" i="63"/>
  <c r="M45" i="63"/>
  <c r="M46" i="63" s="1"/>
  <c r="H54" i="63"/>
  <c r="I54" i="63"/>
  <c r="J54" i="63"/>
  <c r="K54" i="63"/>
  <c r="L54" i="63"/>
  <c r="M54" i="63"/>
  <c r="F62" i="63"/>
  <c r="F65" i="63" s="1"/>
  <c r="F67" i="63" s="1"/>
  <c r="G62" i="63"/>
  <c r="G65" i="63" s="1"/>
  <c r="G67" i="63" s="1"/>
  <c r="G73" i="63" s="1"/>
  <c r="G75" i="63" s="1"/>
  <c r="H62" i="63"/>
  <c r="H65" i="63" s="1"/>
  <c r="H67" i="63" s="1"/>
  <c r="I62" i="63"/>
  <c r="I65" i="63" s="1"/>
  <c r="I67" i="63" s="1"/>
  <c r="J62" i="63"/>
  <c r="J65" i="63" s="1"/>
  <c r="J67" i="63" s="1"/>
  <c r="K62" i="63"/>
  <c r="K65" i="63" s="1"/>
  <c r="K67" i="63" s="1"/>
  <c r="L62" i="63"/>
  <c r="L65" i="63" s="1"/>
  <c r="L67" i="63" s="1"/>
  <c r="F72" i="63"/>
  <c r="G72" i="63"/>
  <c r="H72" i="63"/>
  <c r="I72" i="63"/>
  <c r="J72" i="63"/>
  <c r="K72" i="63"/>
  <c r="L72" i="63"/>
  <c r="K48" i="69" l="1"/>
  <c r="L30" i="69"/>
  <c r="L85" i="69" s="1"/>
  <c r="L48" i="69"/>
  <c r="H48" i="69"/>
  <c r="H19" i="69"/>
  <c r="H22" i="69" s="1"/>
  <c r="H25" i="69" s="1"/>
  <c r="H75" i="69"/>
  <c r="H77" i="69" s="1"/>
  <c r="M48" i="69"/>
  <c r="M17" i="68"/>
  <c r="M20" i="68" s="1"/>
  <c r="M23" i="68" s="1"/>
  <c r="I28" i="68"/>
  <c r="M46" i="68"/>
  <c r="H46" i="68"/>
  <c r="J73" i="68"/>
  <c r="J75" i="68" s="1"/>
  <c r="F73" i="68"/>
  <c r="F75" i="68" s="1"/>
  <c r="I46" i="68"/>
  <c r="J46" i="68"/>
  <c r="L73" i="75"/>
  <c r="L75" i="75" s="1"/>
  <c r="H73" i="75"/>
  <c r="H75" i="75" s="1"/>
  <c r="F73" i="75"/>
  <c r="F75" i="75" s="1"/>
  <c r="M17" i="75"/>
  <c r="M20" i="75" s="1"/>
  <c r="M23" i="75" s="1"/>
  <c r="M28" i="75"/>
  <c r="I28" i="75"/>
  <c r="I17" i="75"/>
  <c r="I20" i="75" s="1"/>
  <c r="I23" i="75" s="1"/>
  <c r="I17" i="73"/>
  <c r="I20" i="73" s="1"/>
  <c r="I23" i="73" s="1"/>
  <c r="I28" i="73"/>
  <c r="H46" i="73"/>
  <c r="L46" i="73"/>
  <c r="I46" i="73"/>
  <c r="I46" i="65"/>
  <c r="K73" i="65"/>
  <c r="K75" i="65" s="1"/>
  <c r="M17" i="65"/>
  <c r="M20" i="65" s="1"/>
  <c r="M23" i="65" s="1"/>
  <c r="G73" i="65"/>
  <c r="G75" i="65" s="1"/>
  <c r="L17" i="65"/>
  <c r="L20" i="65" s="1"/>
  <c r="L23" i="65" s="1"/>
  <c r="H73" i="59"/>
  <c r="H75" i="59" s="1"/>
  <c r="J73" i="59"/>
  <c r="J75" i="59" s="1"/>
  <c r="L46" i="59"/>
  <c r="G73" i="59"/>
  <c r="G75" i="59" s="1"/>
  <c r="H17" i="59"/>
  <c r="H20" i="59" s="1"/>
  <c r="H23" i="59" s="1"/>
  <c r="H28" i="59"/>
  <c r="L17" i="59"/>
  <c r="L20" i="59" s="1"/>
  <c r="L23" i="59" s="1"/>
  <c r="L28" i="59"/>
  <c r="I73" i="59"/>
  <c r="I75" i="59" s="1"/>
  <c r="M28" i="59"/>
  <c r="M73" i="59"/>
  <c r="M75" i="59" s="1"/>
  <c r="K73" i="59"/>
  <c r="K75" i="59" s="1"/>
  <c r="K28" i="59"/>
  <c r="J73" i="58"/>
  <c r="J75" i="58" s="1"/>
  <c r="J28" i="56"/>
  <c r="G17" i="56"/>
  <c r="G20" i="56" s="1"/>
  <c r="G23" i="56" s="1"/>
  <c r="I73" i="56"/>
  <c r="I75" i="56" s="1"/>
  <c r="K73" i="56"/>
  <c r="K75" i="56" s="1"/>
  <c r="L73" i="56"/>
  <c r="L75" i="56" s="1"/>
  <c r="H73" i="56"/>
  <c r="H75" i="56" s="1"/>
  <c r="G73" i="56"/>
  <c r="G75" i="56" s="1"/>
  <c r="J73" i="56"/>
  <c r="J75" i="56" s="1"/>
  <c r="K73" i="55"/>
  <c r="K75" i="55" s="1"/>
  <c r="G73" i="55"/>
  <c r="G75" i="55" s="1"/>
  <c r="J73" i="55"/>
  <c r="J75" i="55" s="1"/>
  <c r="I46" i="55"/>
  <c r="L46" i="55"/>
  <c r="H46" i="55"/>
  <c r="K46" i="55"/>
  <c r="G28" i="55"/>
  <c r="N46" i="55"/>
  <c r="J46" i="55"/>
  <c r="L73" i="55"/>
  <c r="L75" i="55" s="1"/>
  <c r="H73" i="55"/>
  <c r="H75" i="55" s="1"/>
  <c r="L28" i="74"/>
  <c r="I46" i="74"/>
  <c r="F73" i="74"/>
  <c r="F75" i="74" s="1"/>
  <c r="M73" i="74"/>
  <c r="M75" i="74" s="1"/>
  <c r="J46" i="74"/>
  <c r="J46" i="51"/>
  <c r="M73" i="51"/>
  <c r="M75" i="51" s="1"/>
  <c r="I73" i="51"/>
  <c r="I75" i="51" s="1"/>
  <c r="K17" i="51"/>
  <c r="K20" i="51" s="1"/>
  <c r="K23" i="51" s="1"/>
  <c r="H73" i="51"/>
  <c r="H75" i="51" s="1"/>
  <c r="J46" i="49"/>
  <c r="K73" i="49"/>
  <c r="K75" i="49" s="1"/>
  <c r="F73" i="49"/>
  <c r="F75" i="49" s="1"/>
  <c r="M73" i="49"/>
  <c r="M75" i="49" s="1"/>
  <c r="I73" i="49"/>
  <c r="I75" i="49" s="1"/>
  <c r="J28" i="49"/>
  <c r="L73" i="49"/>
  <c r="L75" i="49" s="1"/>
  <c r="H73" i="49"/>
  <c r="H75" i="49" s="1"/>
  <c r="F28" i="49"/>
  <c r="G28" i="72"/>
  <c r="K46" i="72"/>
  <c r="K17" i="72"/>
  <c r="K20" i="72" s="1"/>
  <c r="K23" i="72" s="1"/>
  <c r="I46" i="63"/>
  <c r="I73" i="63"/>
  <c r="I75" i="63" s="1"/>
  <c r="H73" i="63"/>
  <c r="H75" i="63" s="1"/>
  <c r="K46" i="63"/>
  <c r="M28" i="63"/>
  <c r="L46" i="63"/>
  <c r="H46" i="63"/>
  <c r="J46" i="63"/>
  <c r="L73" i="63"/>
  <c r="L75" i="63" s="1"/>
  <c r="K73" i="63"/>
  <c r="K75" i="63" s="1"/>
  <c r="J73" i="63"/>
  <c r="J75" i="63" s="1"/>
  <c r="F73" i="63"/>
  <c r="F75" i="63" s="1"/>
  <c r="I48" i="69"/>
  <c r="J75" i="69"/>
  <c r="J77" i="69" s="1"/>
  <c r="F75" i="69"/>
  <c r="F77" i="69" s="1"/>
  <c r="J19" i="69"/>
  <c r="J22" i="69" s="1"/>
  <c r="J25" i="69" s="1"/>
  <c r="J30" i="69"/>
  <c r="J85" i="69" s="1"/>
  <c r="F30" i="69"/>
  <c r="F85" i="69" s="1"/>
  <c r="F19" i="69"/>
  <c r="F22" i="69" s="1"/>
  <c r="F25" i="69" s="1"/>
  <c r="L75" i="69"/>
  <c r="L77" i="69" s="1"/>
  <c r="K75" i="69"/>
  <c r="K77" i="69" s="1"/>
  <c r="G75" i="69"/>
  <c r="F17" i="72"/>
  <c r="F20" i="72" s="1"/>
  <c r="F23" i="72" s="1"/>
  <c r="F28" i="72"/>
  <c r="G17" i="63"/>
  <c r="G20" i="63" s="1"/>
  <c r="G23" i="63" s="1"/>
  <c r="G28" i="63"/>
  <c r="I73" i="55"/>
  <c r="I75" i="55" s="1"/>
  <c r="K17" i="63"/>
  <c r="K20" i="63" s="1"/>
  <c r="K23" i="63" s="1"/>
  <c r="K28" i="63"/>
  <c r="J17" i="63"/>
  <c r="J20" i="63" s="1"/>
  <c r="J23" i="63" s="1"/>
  <c r="J28" i="63"/>
  <c r="F17" i="63"/>
  <c r="F20" i="63" s="1"/>
  <c r="F23" i="63" s="1"/>
  <c r="F28" i="63"/>
  <c r="I30" i="63"/>
  <c r="I56" i="63"/>
  <c r="I77" i="63"/>
  <c r="I31" i="63"/>
  <c r="I57" i="63"/>
  <c r="I78" i="63"/>
  <c r="I17" i="72"/>
  <c r="I20" i="72" s="1"/>
  <c r="I23" i="72" s="1"/>
  <c r="I28" i="72"/>
  <c r="I17" i="74"/>
  <c r="I20" i="74" s="1"/>
  <c r="I23" i="74" s="1"/>
  <c r="I28" i="74"/>
  <c r="L17" i="63"/>
  <c r="L20" i="63" s="1"/>
  <c r="L23" i="63" s="1"/>
  <c r="H17" i="63"/>
  <c r="H20" i="63" s="1"/>
  <c r="H23" i="63" s="1"/>
  <c r="M46" i="49"/>
  <c r="I46" i="49"/>
  <c r="I17" i="49"/>
  <c r="I20" i="49" s="1"/>
  <c r="I23" i="49" s="1"/>
  <c r="M28" i="51"/>
  <c r="F28" i="51"/>
  <c r="F17" i="51"/>
  <c r="F20" i="51" s="1"/>
  <c r="F23" i="51" s="1"/>
  <c r="L17" i="51"/>
  <c r="L20" i="51" s="1"/>
  <c r="L23" i="51" s="1"/>
  <c r="L28" i="51"/>
  <c r="H17" i="51"/>
  <c r="H20" i="51" s="1"/>
  <c r="H23" i="51" s="1"/>
  <c r="H28" i="51"/>
  <c r="G28" i="74"/>
  <c r="G17" i="74"/>
  <c r="G20" i="74" s="1"/>
  <c r="G23" i="74" s="1"/>
  <c r="M46" i="56"/>
  <c r="I46" i="56"/>
  <c r="N17" i="55"/>
  <c r="N20" i="55" s="1"/>
  <c r="N23" i="55" s="1"/>
  <c r="G56" i="72"/>
  <c r="G73" i="49"/>
  <c r="G75" i="49" s="1"/>
  <c r="H17" i="49"/>
  <c r="H20" i="49" s="1"/>
  <c r="H23" i="49" s="1"/>
  <c r="K73" i="51"/>
  <c r="K75" i="51" s="1"/>
  <c r="G73" i="51"/>
  <c r="G75" i="51" s="1"/>
  <c r="L46" i="51"/>
  <c r="H46" i="51"/>
  <c r="I28" i="51"/>
  <c r="M28" i="55"/>
  <c r="H78" i="51"/>
  <c r="H31" i="51"/>
  <c r="M17" i="74"/>
  <c r="M20" i="74" s="1"/>
  <c r="M23" i="74" s="1"/>
  <c r="M28" i="74"/>
  <c r="G77" i="72"/>
  <c r="F73" i="72"/>
  <c r="F75" i="72" s="1"/>
  <c r="L46" i="72"/>
  <c r="H46" i="72"/>
  <c r="J17" i="72"/>
  <c r="J20" i="72" s="1"/>
  <c r="J23" i="72" s="1"/>
  <c r="J28" i="72"/>
  <c r="G28" i="49"/>
  <c r="M17" i="49"/>
  <c r="M20" i="49" s="1"/>
  <c r="M23" i="49" s="1"/>
  <c r="J73" i="51"/>
  <c r="J75" i="51" s="1"/>
  <c r="F73" i="51"/>
  <c r="F75" i="51" s="1"/>
  <c r="J28" i="51"/>
  <c r="J17" i="51"/>
  <c r="J20" i="51" s="1"/>
  <c r="J23" i="51" s="1"/>
  <c r="H73" i="74"/>
  <c r="H75" i="74" s="1"/>
  <c r="K28" i="74"/>
  <c r="K17" i="74"/>
  <c r="K20" i="74" s="1"/>
  <c r="K23" i="74" s="1"/>
  <c r="G17" i="73"/>
  <c r="G20" i="73" s="1"/>
  <c r="G23" i="73" s="1"/>
  <c r="G28" i="73"/>
  <c r="L28" i="55"/>
  <c r="H28" i="55"/>
  <c r="L46" i="56"/>
  <c r="H46" i="56"/>
  <c r="L17" i="56"/>
  <c r="L20" i="56" s="1"/>
  <c r="L23" i="56" s="1"/>
  <c r="J46" i="59"/>
  <c r="G30" i="69"/>
  <c r="G85" i="69" s="1"/>
  <c r="G19" i="69"/>
  <c r="G22" i="69" s="1"/>
  <c r="G25" i="69" s="1"/>
  <c r="M19" i="69"/>
  <c r="M22" i="69" s="1"/>
  <c r="M25" i="69" s="1"/>
  <c r="M30" i="69"/>
  <c r="M85" i="69" s="1"/>
  <c r="I19" i="69"/>
  <c r="I22" i="69" s="1"/>
  <c r="I25" i="69" s="1"/>
  <c r="I30" i="69"/>
  <c r="I85" i="69" s="1"/>
  <c r="F73" i="56"/>
  <c r="F75" i="56" s="1"/>
  <c r="H17" i="56"/>
  <c r="H20" i="56" s="1"/>
  <c r="H23" i="56" s="1"/>
  <c r="H28" i="56"/>
  <c r="F28" i="58"/>
  <c r="F17" i="58"/>
  <c r="F20" i="58" s="1"/>
  <c r="F23" i="58" s="1"/>
  <c r="L17" i="58"/>
  <c r="L20" i="58" s="1"/>
  <c r="L23" i="58" s="1"/>
  <c r="L28" i="58"/>
  <c r="H17" i="58"/>
  <c r="H20" i="58" s="1"/>
  <c r="H23" i="58" s="1"/>
  <c r="H28" i="58"/>
  <c r="K17" i="65"/>
  <c r="K20" i="65" s="1"/>
  <c r="K23" i="65" s="1"/>
  <c r="K28" i="65"/>
  <c r="J17" i="65"/>
  <c r="J20" i="65" s="1"/>
  <c r="J23" i="65" s="1"/>
  <c r="J28" i="65"/>
  <c r="F17" i="65"/>
  <c r="F20" i="65" s="1"/>
  <c r="F23" i="65" s="1"/>
  <c r="F28" i="65"/>
  <c r="J17" i="73"/>
  <c r="J20" i="73" s="1"/>
  <c r="J23" i="73" s="1"/>
  <c r="J28" i="73"/>
  <c r="L46" i="58"/>
  <c r="H46" i="58"/>
  <c r="J28" i="58"/>
  <c r="J17" i="58"/>
  <c r="J20" i="58" s="1"/>
  <c r="J23" i="58" s="1"/>
  <c r="J17" i="59"/>
  <c r="J20" i="59" s="1"/>
  <c r="J23" i="59" s="1"/>
  <c r="J28" i="59"/>
  <c r="F17" i="59"/>
  <c r="F20" i="59" s="1"/>
  <c r="F23" i="59" s="1"/>
  <c r="F28" i="59"/>
  <c r="H73" i="65"/>
  <c r="H75" i="65" s="1"/>
  <c r="F28" i="68"/>
  <c r="F17" i="68"/>
  <c r="F20" i="68" s="1"/>
  <c r="F23" i="68" s="1"/>
  <c r="L17" i="68"/>
  <c r="L20" i="68" s="1"/>
  <c r="L23" i="68" s="1"/>
  <c r="L28" i="68"/>
  <c r="H17" i="68"/>
  <c r="H20" i="68" s="1"/>
  <c r="H23" i="68" s="1"/>
  <c r="H28" i="68"/>
  <c r="H73" i="73"/>
  <c r="H75" i="73" s="1"/>
  <c r="J28" i="68"/>
  <c r="J17" i="68"/>
  <c r="J20" i="68" s="1"/>
  <c r="J23" i="68" s="1"/>
  <c r="I17" i="65"/>
  <c r="I20" i="65" s="1"/>
  <c r="I23" i="65" s="1"/>
  <c r="F28" i="75"/>
  <c r="F17" i="75"/>
  <c r="F20" i="75" s="1"/>
  <c r="F23" i="75" s="1"/>
  <c r="L17" i="75"/>
  <c r="L20" i="75" s="1"/>
  <c r="L23" i="75" s="1"/>
  <c r="L28" i="75"/>
  <c r="H17" i="75"/>
  <c r="H20" i="75" s="1"/>
  <c r="H23" i="75" s="1"/>
  <c r="H28" i="75"/>
  <c r="H17" i="65"/>
  <c r="H20" i="65" s="1"/>
  <c r="H23" i="65" s="1"/>
  <c r="K17" i="73"/>
  <c r="K20" i="73" s="1"/>
  <c r="K23" i="73" s="1"/>
  <c r="K28" i="73"/>
  <c r="F17" i="73"/>
  <c r="F20" i="73" s="1"/>
  <c r="F23" i="73" s="1"/>
  <c r="F28" i="73"/>
  <c r="J28" i="75"/>
  <c r="J17" i="75"/>
  <c r="J20" i="75" s="1"/>
  <c r="J23" i="75" s="1"/>
  <c r="M73" i="68"/>
  <c r="M75" i="68" s="1"/>
  <c r="G73" i="68"/>
  <c r="G75" i="68" s="1"/>
  <c r="M75" i="69"/>
  <c r="M77" i="69" s="1"/>
  <c r="I75" i="69"/>
  <c r="K30" i="69"/>
  <c r="K85" i="69" s="1"/>
  <c r="K19" i="69"/>
  <c r="K22" i="69" s="1"/>
  <c r="K25" i="69" s="1"/>
  <c r="J48" i="69"/>
  <c r="G56" i="49" l="1"/>
  <c r="G30" i="49"/>
  <c r="G77" i="49"/>
  <c r="G30" i="56"/>
  <c r="G77" i="56"/>
  <c r="G56" i="56"/>
  <c r="G56" i="65"/>
  <c r="G77" i="65"/>
  <c r="G30" i="65"/>
  <c r="I56" i="74"/>
  <c r="I30" i="74"/>
  <c r="I77" i="74"/>
  <c r="I77" i="59"/>
  <c r="I30" i="59"/>
  <c r="I56" i="59"/>
  <c r="I32" i="69"/>
  <c r="I79" i="69"/>
  <c r="I58" i="69"/>
  <c r="I57" i="55"/>
  <c r="I78" i="55"/>
  <c r="I31" i="55"/>
  <c r="I57" i="56"/>
  <c r="I78" i="56"/>
  <c r="I31" i="56"/>
  <c r="I31" i="75"/>
  <c r="I57" i="75"/>
  <c r="I78" i="75"/>
  <c r="H57" i="58"/>
  <c r="H78" i="58"/>
  <c r="H31" i="58"/>
  <c r="H57" i="75"/>
  <c r="H31" i="75"/>
  <c r="H78" i="75"/>
  <c r="F56" i="49"/>
  <c r="F77" i="49"/>
  <c r="F30" i="49"/>
  <c r="F30" i="58"/>
  <c r="F56" i="58"/>
  <c r="F77" i="58"/>
  <c r="F58" i="69"/>
  <c r="F32" i="69"/>
  <c r="F79" i="69"/>
  <c r="F31" i="51"/>
  <c r="F57" i="51"/>
  <c r="F78" i="51"/>
  <c r="F31" i="58"/>
  <c r="F57" i="58"/>
  <c r="F78" i="58"/>
  <c r="F59" i="69"/>
  <c r="F80" i="69"/>
  <c r="F33" i="69"/>
  <c r="J56" i="63"/>
  <c r="J30" i="63"/>
  <c r="J77" i="63"/>
  <c r="J30" i="72"/>
  <c r="J77" i="72"/>
  <c r="J56" i="72"/>
  <c r="J56" i="56"/>
  <c r="J77" i="56"/>
  <c r="J30" i="56"/>
  <c r="J58" i="69"/>
  <c r="J32" i="69"/>
  <c r="J79" i="69"/>
  <c r="G77" i="63"/>
  <c r="G56" i="63"/>
  <c r="G30" i="63"/>
  <c r="G30" i="51"/>
  <c r="G77" i="51"/>
  <c r="G56" i="51"/>
  <c r="G77" i="58"/>
  <c r="G30" i="58"/>
  <c r="G56" i="58"/>
  <c r="G56" i="59"/>
  <c r="G77" i="59"/>
  <c r="G30" i="59"/>
  <c r="I30" i="55"/>
  <c r="I56" i="55"/>
  <c r="I77" i="55"/>
  <c r="I56" i="56"/>
  <c r="I77" i="56"/>
  <c r="I30" i="56"/>
  <c r="I30" i="75"/>
  <c r="I56" i="75"/>
  <c r="I77" i="75"/>
  <c r="I57" i="51"/>
  <c r="I78" i="51"/>
  <c r="I31" i="51"/>
  <c r="I57" i="58"/>
  <c r="I78" i="58"/>
  <c r="I31" i="58"/>
  <c r="I57" i="68"/>
  <c r="I78" i="68"/>
  <c r="I31" i="68"/>
  <c r="H31" i="49"/>
  <c r="H78" i="49"/>
  <c r="H57" i="49"/>
  <c r="H57" i="72"/>
  <c r="H78" i="72"/>
  <c r="H31" i="72"/>
  <c r="H31" i="59"/>
  <c r="H57" i="59"/>
  <c r="H78" i="59"/>
  <c r="F56" i="63"/>
  <c r="F77" i="63"/>
  <c r="F30" i="63"/>
  <c r="F30" i="51"/>
  <c r="F56" i="51"/>
  <c r="F77" i="51"/>
  <c r="F56" i="59"/>
  <c r="F77" i="59"/>
  <c r="F30" i="59"/>
  <c r="F30" i="75"/>
  <c r="F56" i="75"/>
  <c r="F77" i="75"/>
  <c r="F57" i="63"/>
  <c r="F78" i="63"/>
  <c r="F31" i="63"/>
  <c r="F57" i="74"/>
  <c r="F78" i="74"/>
  <c r="F31" i="74"/>
  <c r="F57" i="59"/>
  <c r="F78" i="59"/>
  <c r="F31" i="59"/>
  <c r="F31" i="75"/>
  <c r="F57" i="75"/>
  <c r="F78" i="75"/>
  <c r="J56" i="74"/>
  <c r="J77" i="74"/>
  <c r="J30" i="74"/>
  <c r="J56" i="49"/>
  <c r="J77" i="49"/>
  <c r="J30" i="49"/>
  <c r="J30" i="58"/>
  <c r="J56" i="58"/>
  <c r="J77" i="58"/>
  <c r="J30" i="75"/>
  <c r="J56" i="75"/>
  <c r="J77" i="75"/>
  <c r="G30" i="74"/>
  <c r="G77" i="74"/>
  <c r="G56" i="74"/>
  <c r="G30" i="73"/>
  <c r="G77" i="73"/>
  <c r="G56" i="73"/>
  <c r="G30" i="75"/>
  <c r="G77" i="75"/>
  <c r="G56" i="75"/>
  <c r="I57" i="74"/>
  <c r="I31" i="74"/>
  <c r="I78" i="74"/>
  <c r="I56" i="51"/>
  <c r="I77" i="51"/>
  <c r="I30" i="51"/>
  <c r="I56" i="58"/>
  <c r="I77" i="58"/>
  <c r="I30" i="58"/>
  <c r="I56" i="68"/>
  <c r="I77" i="68"/>
  <c r="I30" i="68"/>
  <c r="I78" i="59"/>
  <c r="I31" i="59"/>
  <c r="I57" i="59"/>
  <c r="I57" i="73"/>
  <c r="I78" i="73"/>
  <c r="I31" i="73"/>
  <c r="H33" i="69"/>
  <c r="H80" i="69"/>
  <c r="H59" i="69"/>
  <c r="H31" i="74"/>
  <c r="H78" i="74"/>
  <c r="H57" i="74"/>
  <c r="H31" i="55"/>
  <c r="H78" i="55"/>
  <c r="H57" i="55"/>
  <c r="H31" i="65"/>
  <c r="H57" i="65"/>
  <c r="H78" i="65"/>
  <c r="F30" i="72"/>
  <c r="F56" i="72"/>
  <c r="F77" i="72"/>
  <c r="F56" i="55"/>
  <c r="F77" i="55"/>
  <c r="F30" i="55"/>
  <c r="F56" i="73"/>
  <c r="F30" i="73"/>
  <c r="F77" i="73"/>
  <c r="F30" i="68"/>
  <c r="F56" i="68"/>
  <c r="F77" i="68"/>
  <c r="F31" i="72"/>
  <c r="F57" i="72"/>
  <c r="F78" i="72"/>
  <c r="F57" i="55"/>
  <c r="F78" i="55"/>
  <c r="F31" i="55"/>
  <c r="F57" i="65"/>
  <c r="F78" i="65"/>
  <c r="F31" i="65"/>
  <c r="F31" i="68"/>
  <c r="F57" i="68"/>
  <c r="F78" i="68"/>
  <c r="J30" i="51"/>
  <c r="J56" i="51"/>
  <c r="J77" i="51"/>
  <c r="J56" i="73"/>
  <c r="J77" i="73"/>
  <c r="J30" i="73"/>
  <c r="J30" i="68"/>
  <c r="J56" i="68"/>
  <c r="J77" i="68"/>
  <c r="I77" i="49"/>
  <c r="I30" i="49"/>
  <c r="I56" i="49"/>
  <c r="H31" i="63"/>
  <c r="H78" i="63"/>
  <c r="H57" i="63"/>
  <c r="G56" i="55"/>
  <c r="G77" i="55"/>
  <c r="G30" i="55"/>
  <c r="G32" i="69"/>
  <c r="G79" i="69"/>
  <c r="G58" i="69"/>
  <c r="G77" i="68"/>
  <c r="G30" i="68"/>
  <c r="G56" i="68"/>
  <c r="I56" i="72"/>
  <c r="I30" i="72"/>
  <c r="I77" i="72"/>
  <c r="I77" i="65"/>
  <c r="I30" i="65"/>
  <c r="I56" i="65"/>
  <c r="I56" i="73"/>
  <c r="I77" i="73"/>
  <c r="I30" i="73"/>
  <c r="I57" i="72"/>
  <c r="I31" i="72"/>
  <c r="I78" i="72"/>
  <c r="I78" i="65"/>
  <c r="I31" i="65"/>
  <c r="I57" i="65"/>
  <c r="I33" i="69"/>
  <c r="I80" i="69"/>
  <c r="I59" i="69"/>
  <c r="H78" i="56"/>
  <c r="H31" i="56"/>
  <c r="H57" i="56"/>
  <c r="H78" i="73"/>
  <c r="H31" i="73"/>
  <c r="H57" i="73"/>
  <c r="H57" i="68"/>
  <c r="H78" i="68"/>
  <c r="H31" i="68"/>
  <c r="I78" i="49"/>
  <c r="I31" i="49"/>
  <c r="I57" i="49"/>
  <c r="F56" i="74"/>
  <c r="F77" i="74"/>
  <c r="F30" i="74"/>
  <c r="F56" i="56"/>
  <c r="F77" i="56"/>
  <c r="F30" i="56"/>
  <c r="F56" i="65"/>
  <c r="F77" i="65"/>
  <c r="F30" i="65"/>
  <c r="F57" i="49"/>
  <c r="F78" i="49"/>
  <c r="F31" i="49"/>
  <c r="F57" i="56"/>
  <c r="F78" i="56"/>
  <c r="F31" i="56"/>
  <c r="F57" i="73"/>
  <c r="F31" i="73"/>
  <c r="F78" i="73"/>
  <c r="J56" i="59"/>
  <c r="J77" i="59"/>
  <c r="J30" i="59"/>
  <c r="J56" i="55"/>
  <c r="J77" i="55"/>
  <c r="J30" i="55"/>
  <c r="J56" i="65"/>
  <c r="J77" i="65"/>
  <c r="J30" i="65"/>
  <c r="K30" i="72" l="1"/>
  <c r="K77" i="72"/>
  <c r="K56" i="72"/>
  <c r="K30" i="73"/>
  <c r="K56" i="73"/>
  <c r="K77" i="73"/>
  <c r="K56" i="65"/>
  <c r="K30" i="65"/>
  <c r="K77" i="65"/>
  <c r="K77" i="68"/>
  <c r="K30" i="68"/>
  <c r="K56" i="68"/>
  <c r="H56" i="72"/>
  <c r="H77" i="72"/>
  <c r="H30" i="72"/>
  <c r="H77" i="56"/>
  <c r="H30" i="56"/>
  <c r="H56" i="56"/>
  <c r="H30" i="59"/>
  <c r="H56" i="59"/>
  <c r="H77" i="59"/>
  <c r="G57" i="49"/>
  <c r="G78" i="49"/>
  <c r="G31" i="49"/>
  <c r="G78" i="58"/>
  <c r="G31" i="58"/>
  <c r="G57" i="58"/>
  <c r="G33" i="69"/>
  <c r="G80" i="69"/>
  <c r="G59" i="69"/>
  <c r="K77" i="63"/>
  <c r="K30" i="63"/>
  <c r="K56" i="63"/>
  <c r="K56" i="55"/>
  <c r="K77" i="55"/>
  <c r="K30" i="55"/>
  <c r="K56" i="59"/>
  <c r="K77" i="59"/>
  <c r="K30" i="59"/>
  <c r="H30" i="49"/>
  <c r="H77" i="49"/>
  <c r="H56" i="49"/>
  <c r="H30" i="74"/>
  <c r="H77" i="74"/>
  <c r="H56" i="74"/>
  <c r="H56" i="58"/>
  <c r="H77" i="58"/>
  <c r="H30" i="58"/>
  <c r="H56" i="75"/>
  <c r="H30" i="75"/>
  <c r="H77" i="75"/>
  <c r="G31" i="72"/>
  <c r="G78" i="72"/>
  <c r="G57" i="72"/>
  <c r="G31" i="74"/>
  <c r="G78" i="74"/>
  <c r="G57" i="74"/>
  <c r="G31" i="73"/>
  <c r="G78" i="73"/>
  <c r="G57" i="73"/>
  <c r="G31" i="75"/>
  <c r="G78" i="75"/>
  <c r="G57" i="75"/>
  <c r="K56" i="49"/>
  <c r="K77" i="49"/>
  <c r="K30" i="49"/>
  <c r="K30" i="56"/>
  <c r="K56" i="56"/>
  <c r="K77" i="56"/>
  <c r="K32" i="69"/>
  <c r="K79" i="69"/>
  <c r="K58" i="69"/>
  <c r="H30" i="63"/>
  <c r="H77" i="63"/>
  <c r="H56" i="63"/>
  <c r="H56" i="68"/>
  <c r="H77" i="68"/>
  <c r="H30" i="68"/>
  <c r="H30" i="65"/>
  <c r="H56" i="65"/>
  <c r="H77" i="65"/>
  <c r="H32" i="69"/>
  <c r="H79" i="69"/>
  <c r="H58" i="69"/>
  <c r="G78" i="63"/>
  <c r="G57" i="63"/>
  <c r="G31" i="63"/>
  <c r="G57" i="55"/>
  <c r="G78" i="55"/>
  <c r="G31" i="55"/>
  <c r="G57" i="59"/>
  <c r="G78" i="59"/>
  <c r="G31" i="59"/>
  <c r="G78" i="68"/>
  <c r="G31" i="68"/>
  <c r="G57" i="68"/>
  <c r="K30" i="51"/>
  <c r="K56" i="51"/>
  <c r="K77" i="51"/>
  <c r="K77" i="58"/>
  <c r="K30" i="58"/>
  <c r="K56" i="58"/>
  <c r="K30" i="75"/>
  <c r="K56" i="75"/>
  <c r="K77" i="75"/>
  <c r="H77" i="51"/>
  <c r="H30" i="51"/>
  <c r="H56" i="51"/>
  <c r="H56" i="55"/>
  <c r="H77" i="55"/>
  <c r="H30" i="55"/>
  <c r="H77" i="73"/>
  <c r="H30" i="73"/>
  <c r="H56" i="73"/>
  <c r="G31" i="51"/>
  <c r="G78" i="51"/>
  <c r="G57" i="51"/>
  <c r="G31" i="56"/>
  <c r="G78" i="56"/>
  <c r="G57" i="56"/>
  <c r="G57" i="65"/>
  <c r="G31" i="65"/>
  <c r="G78" i="65"/>
  <c r="L77" i="56" l="1"/>
  <c r="L30" i="56"/>
  <c r="L56" i="56"/>
  <c r="L30" i="49"/>
  <c r="L56" i="49"/>
  <c r="L77" i="49"/>
  <c r="L56" i="58"/>
  <c r="L77" i="58"/>
  <c r="L30" i="58"/>
  <c r="L56" i="68"/>
  <c r="L77" i="68"/>
  <c r="L30" i="68"/>
  <c r="L56" i="55"/>
  <c r="L77" i="55"/>
  <c r="L30" i="55"/>
  <c r="L30" i="59"/>
  <c r="L56" i="59"/>
  <c r="L77" i="59"/>
  <c r="L77" i="51"/>
  <c r="L30" i="51"/>
  <c r="L56" i="51"/>
  <c r="L56" i="75"/>
  <c r="L30" i="75"/>
  <c r="L77" i="75"/>
  <c r="L56" i="72"/>
  <c r="L30" i="72"/>
  <c r="L77" i="72"/>
  <c r="L30" i="65"/>
  <c r="L56" i="65"/>
  <c r="L77" i="65"/>
  <c r="L32" i="69"/>
  <c r="L79" i="69"/>
  <c r="L58" i="69"/>
  <c r="L30" i="63"/>
  <c r="L77" i="63"/>
  <c r="L56" i="63"/>
  <c r="L77" i="73"/>
  <c r="L30" i="73"/>
  <c r="L56" i="73"/>
  <c r="M56" i="51" l="1"/>
  <c r="M77" i="51"/>
  <c r="M30" i="51"/>
  <c r="M56" i="73"/>
  <c r="M77" i="73"/>
  <c r="M30" i="73"/>
  <c r="M30" i="63"/>
  <c r="M77" i="63"/>
  <c r="M56" i="63"/>
  <c r="M56" i="56"/>
  <c r="M77" i="56"/>
  <c r="M30" i="56"/>
  <c r="M32" i="69"/>
  <c r="M79" i="69"/>
  <c r="M58" i="69"/>
  <c r="M30" i="55"/>
  <c r="M56" i="55"/>
  <c r="M77" i="55"/>
  <c r="M56" i="58"/>
  <c r="M77" i="58"/>
  <c r="M30" i="58"/>
  <c r="M56" i="75"/>
  <c r="M77" i="75"/>
  <c r="M30" i="75"/>
  <c r="M56" i="72"/>
  <c r="M30" i="72"/>
  <c r="M77" i="72"/>
  <c r="M77" i="59"/>
  <c r="M30" i="59"/>
  <c r="M56" i="59"/>
  <c r="M56" i="68"/>
  <c r="M77" i="68"/>
  <c r="M30" i="68"/>
</calcChain>
</file>

<file path=xl/sharedStrings.xml><?xml version="1.0" encoding="utf-8"?>
<sst xmlns="http://schemas.openxmlformats.org/spreadsheetml/2006/main" count="1817" uniqueCount="132">
  <si>
    <t>SEKm</t>
  </si>
  <si>
    <t>INCOME STATEMENT</t>
  </si>
  <si>
    <t>Net sales</t>
  </si>
  <si>
    <t>Operating expenses</t>
  </si>
  <si>
    <t>Other income/expenses</t>
  </si>
  <si>
    <t>Share of profits of associates</t>
  </si>
  <si>
    <t>Divestment result</t>
  </si>
  <si>
    <t>EBITDA</t>
  </si>
  <si>
    <t>EBITA</t>
  </si>
  <si>
    <t xml:space="preserve">Amortisation and impairment of intangible assets </t>
  </si>
  <si>
    <t>Impairment of goodwill</t>
  </si>
  <si>
    <t>EBIT</t>
  </si>
  <si>
    <t>Financial income</t>
  </si>
  <si>
    <t>Financial expenses</t>
  </si>
  <si>
    <t xml:space="preserve">EBT </t>
  </si>
  <si>
    <t>Tax</t>
  </si>
  <si>
    <t>Profit/loss from discontinued operations</t>
  </si>
  <si>
    <t>Goodwill</t>
  </si>
  <si>
    <t>Other intangible assets</t>
  </si>
  <si>
    <t>Financial assets, interest-bearing</t>
  </si>
  <si>
    <t>Financial assets, non-interest bearing</t>
  </si>
  <si>
    <t>Total non-current assets</t>
  </si>
  <si>
    <t>Inventories</t>
  </si>
  <si>
    <t>Receivables, interest-bearing</t>
  </si>
  <si>
    <t>Receivables, non-interest bearing</t>
  </si>
  <si>
    <t>Cash, bank, other short term investments</t>
  </si>
  <si>
    <t>Assets classified as held for sale</t>
  </si>
  <si>
    <t>Total current assets</t>
  </si>
  <si>
    <t xml:space="preserve">Provisions, interest bearing </t>
  </si>
  <si>
    <t xml:space="preserve">Provisions, non-interest bearing </t>
  </si>
  <si>
    <t>Liabilities, interest-bearing</t>
  </si>
  <si>
    <t>Liabilities, non-interest bearing</t>
  </si>
  <si>
    <t>Cash flow from operating activities before changes in working capital</t>
  </si>
  <si>
    <t>Changes in working capital</t>
  </si>
  <si>
    <t>Cash flow from operating activities</t>
  </si>
  <si>
    <t>Net investments in companies</t>
  </si>
  <si>
    <t>Cash flow after investing activities</t>
  </si>
  <si>
    <t>Change in loans</t>
  </si>
  <si>
    <t>New issues</t>
  </si>
  <si>
    <t>Dividend paid</t>
  </si>
  <si>
    <t xml:space="preserve">Others </t>
  </si>
  <si>
    <t>Cash flow from financing activities</t>
  </si>
  <si>
    <t>Cash flow for the year</t>
  </si>
  <si>
    <t>EBITA margin (%)</t>
  </si>
  <si>
    <t>EBT margin (%)</t>
  </si>
  <si>
    <t>Return on equity (%)</t>
  </si>
  <si>
    <t>Return on capital employed (%)</t>
  </si>
  <si>
    <t>Equity ratio (%)</t>
  </si>
  <si>
    <t>Interest-bearing net debt</t>
  </si>
  <si>
    <t>Debt/equity ratio, times</t>
  </si>
  <si>
    <t>Average number of employees</t>
  </si>
  <si>
    <t>HL Display</t>
  </si>
  <si>
    <t>1)</t>
  </si>
  <si>
    <t>-</t>
  </si>
  <si>
    <t>2)</t>
  </si>
  <si>
    <t>DKKm</t>
  </si>
  <si>
    <t>NOKm</t>
  </si>
  <si>
    <t>EURm</t>
  </si>
  <si>
    <t>Bisnode</t>
  </si>
  <si>
    <t>Depreciation and impairment</t>
  </si>
  <si>
    <t>Items affecting comparability in EBITA</t>
  </si>
  <si>
    <t>Aibel</t>
  </si>
  <si>
    <t>HENT</t>
  </si>
  <si>
    <t xml:space="preserve">    according to final purchase price allocation and provisions.</t>
  </si>
  <si>
    <t>Q3</t>
  </si>
  <si>
    <t>Jøtul</t>
  </si>
  <si>
    <t>Note</t>
  </si>
  <si>
    <t>KEY FIGURES</t>
  </si>
  <si>
    <t>1)2)</t>
  </si>
  <si>
    <t>Soliditet 100 på 2012 då BR ej redovisas - ska ej visas</t>
  </si>
  <si>
    <t>Ledil</t>
  </si>
  <si>
    <t>Discontinued operations</t>
  </si>
  <si>
    <t>Cash flow for the year, adjusted for discontinued operations</t>
  </si>
  <si>
    <t>1) Earnings for 2014 and 2013 are pro forma taking into account Ratos's acquisition and new financing.</t>
  </si>
  <si>
    <t>1) Earnings for 2013 are pro forma taking into account Ratos's acquisition, new financing, amortisation of intangible assets</t>
  </si>
  <si>
    <t>1) Financial expenses excluding interest on shareholder loan.</t>
  </si>
  <si>
    <t>STATEMENT OF FINANCIAL POSITION</t>
  </si>
  <si>
    <t>TOTAL ASSETS</t>
  </si>
  <si>
    <t>TOTAL EQUITY &amp; LIABILITIES</t>
  </si>
  <si>
    <t>Profit for the year/period</t>
  </si>
  <si>
    <t>1) The operations in France are recognised as discontinued operations for 2014 and 2013 in accordance with IFRS.</t>
  </si>
  <si>
    <t>Speed Group</t>
  </si>
  <si>
    <t>Investments in non-current assets</t>
  </si>
  <si>
    <t>Disposal of non-current assets</t>
  </si>
  <si>
    <t>Property, plant and equipment</t>
  </si>
  <si>
    <t>Attributable to non-controlling interests</t>
  </si>
  <si>
    <t>Equity attributable to non-controlling interests</t>
  </si>
  <si>
    <t>Cash flow before acquisition and divestment of companies</t>
  </si>
  <si>
    <t>STATEMENT OF CASH FLOWS</t>
  </si>
  <si>
    <t>Liabilities attributable to Assets held for sale</t>
  </si>
  <si>
    <t>Attributable to owners of the parent</t>
  </si>
  <si>
    <t>Equity attributable to owners of the parent</t>
  </si>
  <si>
    <t>TFS</t>
  </si>
  <si>
    <t>1) Earnings for 2015 and 2014 are pro forma taking into accounts Ratos´s acquisition and eversed goodwill amortisation.</t>
  </si>
  <si>
    <t xml:space="preserve">  - Professional fee revenue</t>
  </si>
  <si>
    <t xml:space="preserve">  - Reimbursable revenue</t>
  </si>
  <si>
    <t>1) Earnings for 2016 and 2015 are pro forma taking into accounts Ratos´s acquisition, new financing and a new group structure.</t>
  </si>
  <si>
    <t>3)</t>
  </si>
  <si>
    <t>airteam</t>
  </si>
  <si>
    <t>Diab</t>
  </si>
  <si>
    <t>Oase Outdoors</t>
  </si>
  <si>
    <t>2013/2014</t>
  </si>
  <si>
    <t>2014/2015</t>
  </si>
  <si>
    <t>2) Earnings for 2015 and 2014 are pro forma taking into accounts Ratos´s acquisition.</t>
  </si>
  <si>
    <t>2) Financial year 2014 relate to and cover the period 1 January to 31 December and are reported according to Danish accounting practice.</t>
  </si>
  <si>
    <t xml:space="preserve">  Operating EBITA-margin (%), calculated on net sales Professional fee</t>
  </si>
  <si>
    <t>2) Financial year 2013-2015 for Plant Topco Grupp in accordance with IFRS.</t>
  </si>
  <si>
    <t>Plantasjen</t>
  </si>
  <si>
    <t>3) 2013 is shown in accordance with the annual report for Speed Management AB</t>
  </si>
  <si>
    <t>1) In complete final acquisition analysis intangible assets are valued in accordance with IFRS.</t>
  </si>
  <si>
    <t>2) Financial year 2014 relate to and cover the period 1 January to 31 December in accordance with Danish accounting practice.</t>
  </si>
  <si>
    <t>.</t>
  </si>
  <si>
    <t>2) Earnings for 2013 is pro forma taking into account Ratos's acquisition and new financing.</t>
  </si>
  <si>
    <t>Operating cash flow</t>
  </si>
  <si>
    <t>2) 2013 is shown in accordance with the annual report for Trial Form Support International AB, adjusted for reversed goodwill amortisation.</t>
  </si>
  <si>
    <t xml:space="preserve">    Historical figures have not been updated correspondingly, affecting comparability. </t>
  </si>
  <si>
    <t xml:space="preserve">2) From first quarter 2017, paid and received interest, previously included in cash flow from operating activities, are included in financing and investing activities respectively. </t>
  </si>
  <si>
    <t xml:space="preserve">3) From first quarter 2017, paid and received interest, previously included in cash flow from operating activities, are included in financing and investing activities respectively. </t>
  </si>
  <si>
    <t xml:space="preserve">1) From first quarter 2017, paid and received interest, previously included in cash flow from operating activities, are included in financing and investing activities respectively. </t>
  </si>
  <si>
    <t>2) Financial years 2013/2014 and 2014/2015 relate to and cover the period 1 May to 30 April and are reported in accordance with annual reports for Sjödén Holding AB.</t>
  </si>
  <si>
    <t xml:space="preserve">4) From first quarter 2017, paid and received interest, previously included in cash flow from operating activities, are included in financing and investing activities respectively. </t>
  </si>
  <si>
    <t>4)</t>
  </si>
  <si>
    <t>Adjusted EBITA-margin (%)</t>
  </si>
  <si>
    <t xml:space="preserve">Adjusted EBITA </t>
  </si>
  <si>
    <t>2) Equity at 30 September 2017 includes shareholder loan of SEK 49m.</t>
  </si>
  <si>
    <t>2) Equity at 30 September 2017 includes shareholder loan of SEK 20m.</t>
  </si>
  <si>
    <t>2) Equity at 30 September 2017 includes shareholder loan of NOK 91m.</t>
  </si>
  <si>
    <t>Kvdbil</t>
  </si>
  <si>
    <t>Gudrun Sjödén Group</t>
  </si>
  <si>
    <t>Q1-3</t>
  </si>
  <si>
    <t>3) Equity at 30 September 2017 includes shareholder loan of SEK 195m.</t>
  </si>
  <si>
    <t>3) Ledil's earnings for 2017 are pro forma in terms of the changed assessment under IFRS, which has led to the capitalization of Ledil's product tools and accordingly an EBITA improvement of EUR 0.4m for the third quarter, and EUR 1.9m for the first nine months of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</si>
</sst>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numFmt numFmtId="168" formatCode="#,##0_j;\-#,##0_j;_j;@_j"/>
  </numFmts>
  <fonts count="31" x14ac:knownFonts="1">
    <font>
      <sz val="11"/>
      <color theme="1"/>
      <name val="Calibri"/>
      <family val="2"/>
      <scheme val="minor"/>
    </font>
    <font>
      <sz val="11"/>
      <color indexed="8"/>
      <name val="Calibri"/>
      <family val="2"/>
    </font>
    <font>
      <sz val="10"/>
      <name val="Arial"/>
      <family val="2"/>
    </font>
    <font>
      <sz val="8"/>
      <color theme="1"/>
      <name val="Verdana"/>
      <family val="2"/>
    </font>
    <font>
      <sz val="11"/>
      <color rgb="FFFF0000"/>
      <name val="Calibri"/>
      <family val="2"/>
      <scheme val="minor"/>
    </font>
    <font>
      <sz val="9"/>
      <color indexed="8"/>
      <name val="Gill Sans MT"/>
      <family val="2"/>
    </font>
    <font>
      <sz val="9"/>
      <color theme="1"/>
      <name val="Gill Sans MT"/>
      <family val="2"/>
    </font>
    <font>
      <b/>
      <sz val="9"/>
      <name val="Gill Sans MT"/>
      <family val="2"/>
    </font>
    <font>
      <sz val="9"/>
      <name val="Gill Sans MT"/>
      <family val="2"/>
    </font>
    <font>
      <sz val="8"/>
      <color theme="1"/>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sz val="22"/>
      <color rgb="FF4C6178"/>
      <name val="Gill Sans MT Std Book"/>
      <family val="2"/>
    </font>
    <font>
      <sz val="9"/>
      <color indexed="8"/>
      <name val="Calibri"/>
      <family val="2"/>
      <scheme val="minor"/>
    </font>
    <font>
      <b/>
      <sz val="9"/>
      <name val="Calibri"/>
      <family val="2"/>
      <scheme val="minor"/>
    </font>
    <font>
      <sz val="9"/>
      <color theme="1"/>
      <name val="Calibri"/>
      <family val="2"/>
      <scheme val="minor"/>
    </font>
    <font>
      <sz val="9"/>
      <name val="Calibri"/>
      <family val="2"/>
      <scheme val="minor"/>
    </font>
    <font>
      <sz val="9"/>
      <name val="Calibri"/>
      <family val="2"/>
    </font>
    <font>
      <b/>
      <sz val="9"/>
      <name val="Calibri"/>
      <family val="2"/>
    </font>
    <font>
      <b/>
      <u/>
      <sz val="11"/>
      <color theme="1"/>
      <name val="Calibri"/>
      <family val="2"/>
      <scheme val="minor"/>
    </font>
    <font>
      <b/>
      <sz val="22"/>
      <color rgb="FF4C6178"/>
      <name val="Gill Sans MT Std Book"/>
      <family val="2"/>
    </font>
    <font>
      <b/>
      <sz val="22"/>
      <color rgb="FF4C6178"/>
      <name val="Calibri"/>
      <family val="2"/>
      <scheme val="minor"/>
    </font>
    <font>
      <b/>
      <sz val="12"/>
      <color theme="1"/>
      <name val="Calibri"/>
      <family val="2"/>
      <scheme val="minor"/>
    </font>
    <font>
      <b/>
      <sz val="12"/>
      <name val="Calibri"/>
      <family val="2"/>
      <scheme val="minor"/>
    </font>
    <font>
      <sz val="12"/>
      <color theme="1"/>
      <name val="Calibri"/>
      <family val="2"/>
      <scheme val="minor"/>
    </font>
    <font>
      <u/>
      <sz val="12"/>
      <color rgb="FFFF0000"/>
      <name val="Calibri"/>
      <family val="2"/>
      <scheme val="minor"/>
    </font>
    <font>
      <sz val="12"/>
      <color rgb="FFFF0000"/>
      <name val="Calibri"/>
      <family val="2"/>
      <scheme val="minor"/>
    </font>
    <font>
      <b/>
      <u/>
      <sz val="12"/>
      <color rgb="FFFF0000"/>
      <name val="Calibri"/>
      <family val="2"/>
      <scheme val="minor"/>
    </font>
    <font>
      <b/>
      <sz val="12"/>
      <color indexed="9"/>
      <name val="Gill Sans MT"/>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46"/>
      </patternFill>
    </fill>
    <fill>
      <patternFill patternType="solid">
        <fgColor rgb="FF4C6178"/>
        <bgColor indexed="64"/>
      </patternFill>
    </fill>
    <fill>
      <patternFill patternType="solid">
        <fgColor rgb="FFE6E9EC"/>
        <bgColor indexed="64"/>
      </patternFill>
    </fill>
  </fills>
  <borders count="10">
    <border>
      <left/>
      <right/>
      <top/>
      <bottom/>
      <diagonal/>
    </border>
    <border>
      <left/>
      <right/>
      <top/>
      <bottom style="thin">
        <color indexed="64"/>
      </bottom>
      <diagonal/>
    </border>
    <border>
      <left/>
      <right/>
      <top style="thin">
        <color indexed="64"/>
      </top>
      <bottom/>
      <diagonal/>
    </border>
    <border>
      <left/>
      <right/>
      <top/>
      <bottom style="thin">
        <color rgb="FFC5C5C7"/>
      </bottom>
      <diagonal/>
    </border>
    <border>
      <left/>
      <right style="hair">
        <color theme="0"/>
      </right>
      <top/>
      <bottom style="hair">
        <color theme="0"/>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bottom style="thin">
        <color rgb="FFEAEAEA"/>
      </bottom>
      <diagonal/>
    </border>
    <border>
      <left/>
      <right/>
      <top style="hair">
        <color auto="1"/>
      </top>
      <bottom/>
      <diagonal/>
    </border>
    <border>
      <left/>
      <right/>
      <top/>
      <bottom style="hair">
        <color theme="0"/>
      </bottom>
      <diagonal/>
    </border>
  </borders>
  <cellStyleXfs count="3">
    <xf numFmtId="0" fontId="0" fillId="0" borderId="0"/>
    <xf numFmtId="0" fontId="2" fillId="0" borderId="0"/>
    <xf numFmtId="9" fontId="1" fillId="0" borderId="0" applyFont="0" applyFill="0" applyBorder="0" applyAlignment="0" applyProtection="0"/>
  </cellStyleXfs>
  <cellXfs count="107">
    <xf numFmtId="0" fontId="0" fillId="0" borderId="0" xfId="0"/>
    <xf numFmtId="3" fontId="7" fillId="4" borderId="0" xfId="0" applyNumberFormat="1" applyFont="1" applyFill="1" applyBorder="1" applyAlignment="1">
      <alignment horizontal="right" vertical="center" wrapText="1"/>
    </xf>
    <xf numFmtId="3" fontId="7" fillId="3" borderId="0" xfId="0" applyNumberFormat="1" applyFont="1" applyFill="1" applyBorder="1" applyAlignment="1">
      <alignment horizontal="right" vertical="center" wrapText="1"/>
    </xf>
    <xf numFmtId="3" fontId="8" fillId="0" borderId="0" xfId="0" applyNumberFormat="1" applyFont="1" applyFill="1" applyBorder="1" applyAlignment="1">
      <alignment horizontal="right" vertical="center" wrapText="1"/>
    </xf>
    <xf numFmtId="3" fontId="8" fillId="4" borderId="0" xfId="0" applyNumberFormat="1" applyFont="1" applyFill="1" applyBorder="1" applyAlignment="1">
      <alignment horizontal="right" vertical="center" wrapText="1"/>
    </xf>
    <xf numFmtId="3" fontId="8" fillId="3" borderId="0" xfId="0" applyNumberFormat="1" applyFont="1" applyFill="1" applyBorder="1" applyAlignment="1">
      <alignment horizontal="right" vertical="center" wrapText="1"/>
    </xf>
    <xf numFmtId="3" fontId="8" fillId="4" borderId="1" xfId="0" applyNumberFormat="1" applyFont="1" applyFill="1" applyBorder="1" applyAlignment="1">
      <alignment horizontal="right" vertical="center" wrapText="1"/>
    </xf>
    <xf numFmtId="3" fontId="7" fillId="3" borderId="1" xfId="0" applyNumberFormat="1" applyFont="1" applyFill="1" applyBorder="1" applyAlignment="1">
      <alignment horizontal="right" vertical="center" wrapText="1"/>
    </xf>
    <xf numFmtId="165" fontId="8" fillId="4" borderId="0" xfId="0" applyNumberFormat="1" applyFont="1" applyFill="1" applyBorder="1" applyAlignment="1">
      <alignment horizontal="right" vertical="center" wrapText="1"/>
    </xf>
    <xf numFmtId="3" fontId="6" fillId="3" borderId="0" xfId="0" applyNumberFormat="1" applyFont="1" applyFill="1"/>
    <xf numFmtId="0" fontId="8" fillId="3" borderId="2" xfId="0" applyFont="1" applyFill="1" applyBorder="1" applyAlignment="1"/>
    <xf numFmtId="0" fontId="6" fillId="3" borderId="0" xfId="0" applyFont="1" applyFill="1"/>
    <xf numFmtId="0" fontId="8" fillId="3" borderId="0" xfId="0" applyNumberFormat="1" applyFont="1" applyFill="1" applyBorder="1" applyAlignment="1">
      <alignment horizontal="right" vertical="center" wrapText="1"/>
    </xf>
    <xf numFmtId="0" fontId="0" fillId="3" borderId="0" xfId="0" applyFill="1"/>
    <xf numFmtId="0" fontId="4" fillId="3" borderId="0" xfId="0" applyFont="1" applyFill="1"/>
    <xf numFmtId="0" fontId="10" fillId="3" borderId="0" xfId="0" applyFont="1" applyFill="1"/>
    <xf numFmtId="0" fontId="0" fillId="3" borderId="0" xfId="0" applyFont="1" applyFill="1"/>
    <xf numFmtId="0" fontId="3" fillId="3" borderId="0" xfId="0" applyFont="1" applyFill="1"/>
    <xf numFmtId="0" fontId="8" fillId="3" borderId="0" xfId="0" applyFont="1" applyFill="1" applyBorder="1" applyAlignment="1">
      <alignment horizontal="left"/>
    </xf>
    <xf numFmtId="0" fontId="5" fillId="3" borderId="0" xfId="0" applyFont="1" applyFill="1" applyBorder="1" applyAlignment="1"/>
    <xf numFmtId="0" fontId="6" fillId="3" borderId="0" xfId="0" applyFont="1" applyFill="1" applyAlignment="1"/>
    <xf numFmtId="0" fontId="3" fillId="3" borderId="0" xfId="0" applyFont="1" applyFill="1" applyAlignment="1"/>
    <xf numFmtId="3" fontId="8" fillId="4" borderId="3" xfId="0" applyNumberFormat="1" applyFont="1" applyFill="1" applyBorder="1" applyAlignment="1">
      <alignment horizontal="right" vertical="center" wrapText="1"/>
    </xf>
    <xf numFmtId="166" fontId="0" fillId="3" borderId="0" xfId="0" applyNumberFormat="1" applyFill="1"/>
    <xf numFmtId="3" fontId="7" fillId="4" borderId="3" xfId="0" applyNumberFormat="1" applyFont="1" applyFill="1" applyBorder="1" applyAlignment="1">
      <alignment horizontal="right" vertical="center" wrapText="1"/>
    </xf>
    <xf numFmtId="0" fontId="0" fillId="3" borderId="0" xfId="0" applyFill="1" applyBorder="1"/>
    <xf numFmtId="165" fontId="8" fillId="4" borderId="0" xfId="0" applyNumberFormat="1" applyFont="1" applyFill="1" applyBorder="1" applyAlignment="1">
      <alignment horizontal="left" vertical="center"/>
    </xf>
    <xf numFmtId="0" fontId="11" fillId="3" borderId="0" xfId="0" applyFont="1" applyFill="1"/>
    <xf numFmtId="0" fontId="0" fillId="3" borderId="0" xfId="0" quotePrefix="1" applyFill="1"/>
    <xf numFmtId="0" fontId="12" fillId="3" borderId="0" xfId="0" applyFont="1" applyFill="1"/>
    <xf numFmtId="0" fontId="14" fillId="2" borderId="0" xfId="1" applyNumberFormat="1" applyFont="1" applyFill="1" applyBorder="1" applyAlignment="1">
      <alignment horizontal="center"/>
    </xf>
    <xf numFmtId="0" fontId="9" fillId="3" borderId="0" xfId="0" applyFont="1" applyFill="1"/>
    <xf numFmtId="0" fontId="17" fillId="3" borderId="0" xfId="0" applyFont="1" applyFill="1"/>
    <xf numFmtId="0" fontId="18" fillId="3" borderId="0" xfId="0" applyNumberFormat="1" applyFont="1" applyFill="1"/>
    <xf numFmtId="3" fontId="18" fillId="4" borderId="0" xfId="0" applyNumberFormat="1" applyFont="1" applyFill="1" applyBorder="1" applyAlignment="1">
      <alignment horizontal="right" vertical="center" wrapText="1"/>
    </xf>
    <xf numFmtId="0" fontId="18" fillId="3" borderId="0" xfId="0" applyFont="1" applyFill="1" applyBorder="1" applyAlignment="1">
      <alignment horizontal="left"/>
    </xf>
    <xf numFmtId="3" fontId="17" fillId="3" borderId="0" xfId="0" applyNumberFormat="1" applyFont="1" applyFill="1"/>
    <xf numFmtId="3" fontId="0" fillId="3" borderId="0" xfId="0" applyNumberFormat="1" applyFont="1" applyFill="1"/>
    <xf numFmtId="164" fontId="0" fillId="3" borderId="0" xfId="0" applyNumberFormat="1" applyFont="1" applyFill="1"/>
    <xf numFmtId="0" fontId="0" fillId="3" borderId="0" xfId="0" applyFont="1" applyFill="1" applyBorder="1"/>
    <xf numFmtId="0" fontId="18" fillId="3" borderId="0" xfId="0" applyFont="1" applyFill="1" applyBorder="1" applyAlignment="1"/>
    <xf numFmtId="0" fontId="15" fillId="3" borderId="0" xfId="0" applyFont="1" applyFill="1" applyBorder="1" applyAlignment="1"/>
    <xf numFmtId="0" fontId="17" fillId="3" borderId="0" xfId="0" applyFont="1" applyFill="1" applyAlignment="1"/>
    <xf numFmtId="0" fontId="9" fillId="3" borderId="0" xfId="0" applyFont="1" applyFill="1" applyAlignment="1"/>
    <xf numFmtId="0" fontId="10" fillId="3" borderId="0" xfId="0" applyFont="1" applyFill="1" applyAlignment="1">
      <alignment horizontal="right"/>
    </xf>
    <xf numFmtId="168" fontId="18" fillId="6" borderId="4" xfId="0" applyNumberFormat="1" applyFont="1" applyFill="1" applyBorder="1" applyAlignment="1">
      <alignment horizontal="right"/>
    </xf>
    <xf numFmtId="168" fontId="18" fillId="6" borderId="5" xfId="0" applyNumberFormat="1" applyFont="1" applyFill="1" applyBorder="1" applyAlignment="1">
      <alignment horizontal="right"/>
    </xf>
    <xf numFmtId="168" fontId="18" fillId="6" borderId="6" xfId="0" applyNumberFormat="1" applyFont="1" applyFill="1" applyBorder="1" applyAlignment="1">
      <alignment horizontal="right"/>
    </xf>
    <xf numFmtId="3" fontId="19" fillId="2" borderId="7" xfId="1" applyNumberFormat="1" applyFont="1" applyFill="1" applyBorder="1" applyAlignment="1">
      <alignment horizontal="right"/>
    </xf>
    <xf numFmtId="168" fontId="18" fillId="3" borderId="6" xfId="0" applyNumberFormat="1" applyFont="1" applyFill="1" applyBorder="1" applyAlignment="1">
      <alignment horizontal="right"/>
    </xf>
    <xf numFmtId="168" fontId="18" fillId="3" borderId="6" xfId="0" applyNumberFormat="1" applyFont="1" applyFill="1" applyBorder="1" applyAlignment="1">
      <alignment horizontal="left"/>
    </xf>
    <xf numFmtId="168" fontId="16" fillId="3" borderId="6" xfId="0" applyNumberFormat="1" applyFont="1" applyFill="1" applyBorder="1" applyAlignment="1">
      <alignment horizontal="left"/>
    </xf>
    <xf numFmtId="168" fontId="16" fillId="3" borderId="6" xfId="0" applyNumberFormat="1" applyFont="1" applyFill="1" applyBorder="1" applyAlignment="1">
      <alignment horizontal="right"/>
    </xf>
    <xf numFmtId="168" fontId="16" fillId="6" borderId="4" xfId="0" applyNumberFormat="1" applyFont="1" applyFill="1" applyBorder="1" applyAlignment="1">
      <alignment horizontal="right"/>
    </xf>
    <xf numFmtId="3" fontId="20" fillId="2" borderId="7" xfId="1" applyNumberFormat="1" applyFont="1" applyFill="1" applyBorder="1" applyAlignment="1">
      <alignment horizontal="right"/>
    </xf>
    <xf numFmtId="168" fontId="16" fillId="6" borderId="5" xfId="0" applyNumberFormat="1" applyFont="1" applyFill="1" applyBorder="1" applyAlignment="1">
      <alignment horizontal="right"/>
    </xf>
    <xf numFmtId="168" fontId="16" fillId="6" borderId="6" xfId="0" applyNumberFormat="1" applyFont="1" applyFill="1" applyBorder="1" applyAlignment="1">
      <alignment horizontal="right"/>
    </xf>
    <xf numFmtId="168" fontId="18" fillId="3" borderId="0" xfId="0" applyNumberFormat="1" applyFont="1" applyFill="1" applyBorder="1" applyAlignment="1">
      <alignment horizontal="right"/>
    </xf>
    <xf numFmtId="3" fontId="20" fillId="2" borderId="7" xfId="1" applyNumberFormat="1" applyFont="1" applyFill="1" applyBorder="1" applyAlignment="1">
      <alignment horizontal="left"/>
    </xf>
    <xf numFmtId="3" fontId="19" fillId="2" borderId="7" xfId="1" applyNumberFormat="1" applyFont="1" applyFill="1" applyBorder="1" applyAlignment="1">
      <alignment horizontal="left"/>
    </xf>
    <xf numFmtId="0" fontId="21" fillId="3" borderId="0" xfId="0" applyFont="1" applyFill="1"/>
    <xf numFmtId="3" fontId="10" fillId="3" borderId="0" xfId="0" applyNumberFormat="1" applyFont="1" applyFill="1"/>
    <xf numFmtId="164" fontId="10" fillId="3" borderId="0" xfId="2" applyNumberFormat="1" applyFont="1" applyFill="1"/>
    <xf numFmtId="167" fontId="13" fillId="3" borderId="0" xfId="2" applyNumberFormat="1" applyFont="1" applyFill="1"/>
    <xf numFmtId="3" fontId="19" fillId="2" borderId="7" xfId="1" applyNumberFormat="1" applyFont="1" applyFill="1" applyBorder="1" applyAlignment="1">
      <alignment horizontal="left" vertical="top"/>
    </xf>
    <xf numFmtId="3" fontId="20" fillId="2" borderId="7" xfId="1" applyNumberFormat="1" applyFont="1" applyFill="1" applyBorder="1" applyAlignment="1">
      <alignment horizontal="left" vertical="top"/>
    </xf>
    <xf numFmtId="0" fontId="17" fillId="3" borderId="0" xfId="0" applyFont="1" applyFill="1" applyAlignment="1">
      <alignment horizontal="right"/>
    </xf>
    <xf numFmtId="3" fontId="17" fillId="3" borderId="0" xfId="0" applyNumberFormat="1" applyFont="1" applyFill="1" applyAlignment="1">
      <alignment horizontal="right"/>
    </xf>
    <xf numFmtId="0" fontId="18" fillId="3" borderId="0" xfId="0" applyFont="1" applyFill="1" applyBorder="1" applyAlignment="1">
      <alignment horizontal="right"/>
    </xf>
    <xf numFmtId="0" fontId="6" fillId="3" borderId="0" xfId="0" applyFont="1" applyFill="1" applyAlignment="1">
      <alignment horizontal="right"/>
    </xf>
    <xf numFmtId="0" fontId="3" fillId="3" borderId="0" xfId="0" applyFont="1" applyFill="1" applyAlignment="1">
      <alignment horizontal="right"/>
    </xf>
    <xf numFmtId="0" fontId="0" fillId="3" borderId="0" xfId="0" applyFill="1" applyAlignment="1">
      <alignment horizontal="right"/>
    </xf>
    <xf numFmtId="0" fontId="24" fillId="3" borderId="0" xfId="0" applyFont="1" applyFill="1" applyAlignment="1">
      <alignment horizontal="right"/>
    </xf>
    <xf numFmtId="168" fontId="25" fillId="3" borderId="6" xfId="0" applyNumberFormat="1" applyFont="1" applyFill="1" applyBorder="1" applyAlignment="1">
      <alignment horizontal="left"/>
    </xf>
    <xf numFmtId="168" fontId="25" fillId="3" borderId="6" xfId="0" applyNumberFormat="1" applyFont="1" applyFill="1" applyBorder="1" applyAlignment="1">
      <alignment horizontal="right"/>
    </xf>
    <xf numFmtId="0" fontId="26" fillId="3" borderId="0" xfId="0" applyFont="1" applyFill="1"/>
    <xf numFmtId="0" fontId="27" fillId="3" borderId="0" xfId="0" applyFont="1" applyFill="1"/>
    <xf numFmtId="0" fontId="28" fillId="3" borderId="0" xfId="0" applyFont="1" applyFill="1"/>
    <xf numFmtId="0" fontId="0" fillId="0" borderId="0" xfId="0" applyFont="1"/>
    <xf numFmtId="0" fontId="29" fillId="3" borderId="0" xfId="0" applyFont="1" applyFill="1"/>
    <xf numFmtId="0" fontId="26" fillId="0" borderId="0" xfId="0" applyFont="1"/>
    <xf numFmtId="1" fontId="30" fillId="3" borderId="0" xfId="0" applyNumberFormat="1" applyFont="1" applyFill="1" applyBorder="1" applyAlignment="1">
      <alignment horizontal="right" vertical="top" wrapText="1"/>
    </xf>
    <xf numFmtId="1" fontId="30" fillId="5" borderId="0" xfId="0" applyNumberFormat="1" applyFont="1" applyFill="1" applyBorder="1" applyAlignment="1">
      <alignment horizontal="right" vertical="center" wrapText="1"/>
    </xf>
    <xf numFmtId="1" fontId="30" fillId="5" borderId="0" xfId="0" applyNumberFormat="1" applyFont="1" applyFill="1" applyBorder="1" applyAlignment="1">
      <alignment horizontal="right" vertical="top" wrapText="1"/>
    </xf>
    <xf numFmtId="3" fontId="30" fillId="5" borderId="0"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top" wrapText="1"/>
    </xf>
    <xf numFmtId="0" fontId="24" fillId="3" borderId="0" xfId="0" applyFont="1" applyFill="1" applyAlignment="1">
      <alignment horizontal="right" wrapText="1"/>
    </xf>
    <xf numFmtId="0" fontId="24" fillId="3" borderId="8" xfId="0" applyFont="1" applyFill="1" applyBorder="1" applyAlignment="1">
      <alignment horizontal="center" vertical="top" wrapText="1"/>
    </xf>
    <xf numFmtId="165" fontId="19" fillId="2" borderId="7" xfId="1" applyNumberFormat="1" applyFont="1" applyFill="1" applyBorder="1" applyAlignment="1">
      <alignment horizontal="left" vertical="top"/>
    </xf>
    <xf numFmtId="165" fontId="18" fillId="6" borderId="4" xfId="0" applyNumberFormat="1" applyFont="1" applyFill="1" applyBorder="1" applyAlignment="1">
      <alignment horizontal="right"/>
    </xf>
    <xf numFmtId="165" fontId="19" fillId="2" borderId="7" xfId="1" applyNumberFormat="1" applyFont="1" applyFill="1" applyBorder="1" applyAlignment="1">
      <alignment horizontal="right"/>
    </xf>
    <xf numFmtId="165" fontId="0" fillId="3" borderId="0" xfId="0" applyNumberFormat="1" applyFill="1"/>
    <xf numFmtId="165" fontId="18" fillId="6" borderId="5" xfId="0" applyNumberFormat="1" applyFont="1" applyFill="1" applyBorder="1" applyAlignment="1">
      <alignment horizontal="right"/>
    </xf>
    <xf numFmtId="165" fontId="0" fillId="0" borderId="0" xfId="0" applyNumberFormat="1"/>
    <xf numFmtId="165" fontId="0" fillId="3" borderId="0" xfId="0" applyNumberFormat="1" applyFont="1" applyFill="1"/>
    <xf numFmtId="165" fontId="16" fillId="6" borderId="4" xfId="0" applyNumberFormat="1" applyFont="1" applyFill="1" applyBorder="1" applyAlignment="1">
      <alignment horizontal="right"/>
    </xf>
    <xf numFmtId="165" fontId="20" fillId="2" borderId="7" xfId="1" applyNumberFormat="1" applyFont="1" applyFill="1" applyBorder="1" applyAlignment="1">
      <alignment horizontal="right"/>
    </xf>
    <xf numFmtId="165" fontId="18" fillId="6" borderId="6" xfId="0" applyNumberFormat="1" applyFont="1" applyFill="1" applyBorder="1" applyAlignment="1">
      <alignment horizontal="right"/>
    </xf>
    <xf numFmtId="165" fontId="18" fillId="3" borderId="6" xfId="0" applyNumberFormat="1" applyFont="1" applyFill="1" applyBorder="1" applyAlignment="1">
      <alignment horizontal="right"/>
    </xf>
    <xf numFmtId="165" fontId="16" fillId="6" borderId="5" xfId="0" applyNumberFormat="1" applyFont="1" applyFill="1" applyBorder="1" applyAlignment="1">
      <alignment horizontal="right"/>
    </xf>
    <xf numFmtId="165" fontId="16" fillId="6" borderId="6" xfId="0" applyNumberFormat="1" applyFont="1" applyFill="1" applyBorder="1" applyAlignment="1">
      <alignment horizontal="right"/>
    </xf>
    <xf numFmtId="165" fontId="16" fillId="3" borderId="6" xfId="0" applyNumberFormat="1" applyFont="1" applyFill="1" applyBorder="1" applyAlignment="1">
      <alignment horizontal="right"/>
    </xf>
    <xf numFmtId="0" fontId="22" fillId="2" borderId="0" xfId="1" applyNumberFormat="1" applyFont="1" applyFill="1" applyBorder="1" applyAlignment="1">
      <alignment horizontal="center"/>
    </xf>
    <xf numFmtId="0" fontId="24" fillId="3" borderId="8" xfId="0" applyFont="1" applyFill="1" applyBorder="1" applyAlignment="1">
      <alignment horizontal="center" vertical="top" wrapText="1"/>
    </xf>
    <xf numFmtId="0" fontId="24" fillId="3" borderId="9" xfId="0" applyFont="1" applyFill="1" applyBorder="1" applyAlignment="1">
      <alignment horizontal="center" vertical="top" wrapText="1"/>
    </xf>
    <xf numFmtId="0" fontId="18" fillId="3" borderId="0" xfId="0" applyFont="1" applyFill="1" applyBorder="1" applyAlignment="1">
      <alignment horizontal="left" vertical="top" wrapText="1"/>
    </xf>
    <xf numFmtId="0" fontId="23" fillId="2" borderId="0" xfId="1" applyNumberFormat="1" applyFont="1" applyFill="1" applyBorder="1" applyAlignment="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C5C5C7"/>
      <color rgb="FF4C6178"/>
      <color rgb="FFE5E0EC"/>
      <color rgb="FFA7A7A7"/>
      <color rgb="FFCDC6B9"/>
      <color rgb="FF475B73"/>
      <color rgb="FFFFCC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9"/>
  <sheetViews>
    <sheetView showZeros="0" tabSelected="1" zoomScaleNormal="100" zoomScaleSheetLayoutView="80" workbookViewId="0">
      <selection activeCell="N13" sqref="N13"/>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5" ht="27.75" x14ac:dyDescent="0.4">
      <c r="B1" s="102" t="s">
        <v>61</v>
      </c>
      <c r="C1" s="102"/>
      <c r="D1" s="102"/>
      <c r="E1" s="102"/>
      <c r="F1" s="102"/>
      <c r="G1" s="102"/>
      <c r="H1" s="102"/>
      <c r="I1" s="102"/>
      <c r="J1" s="102"/>
      <c r="K1" s="102"/>
      <c r="L1" s="102"/>
      <c r="M1" s="102"/>
    </row>
    <row r="2" spans="2:15" x14ac:dyDescent="0.25">
      <c r="B2" s="51" t="s">
        <v>56</v>
      </c>
      <c r="C2" s="49"/>
      <c r="D2" s="49"/>
      <c r="E2" s="49"/>
      <c r="F2" s="49"/>
      <c r="G2" s="49"/>
      <c r="H2" s="49"/>
      <c r="I2" s="49"/>
      <c r="J2" s="49"/>
      <c r="K2" s="49"/>
      <c r="L2" s="49"/>
      <c r="M2" s="49"/>
    </row>
    <row r="3" spans="2:15" s="75" customFormat="1" ht="15.75" x14ac:dyDescent="0.25">
      <c r="B3" s="72"/>
      <c r="C3" s="72"/>
      <c r="D3" s="72"/>
      <c r="E3" s="72"/>
      <c r="F3" s="72">
        <v>2017</v>
      </c>
      <c r="G3" s="72">
        <v>2016</v>
      </c>
      <c r="H3" s="72">
        <v>2017</v>
      </c>
      <c r="I3" s="72">
        <v>2016</v>
      </c>
      <c r="J3" s="72">
        <v>2016</v>
      </c>
      <c r="K3" s="72">
        <v>2015</v>
      </c>
      <c r="L3" s="72">
        <v>2014</v>
      </c>
      <c r="M3" s="72">
        <v>2013</v>
      </c>
      <c r="O3" s="76"/>
    </row>
    <row r="4" spans="2:15" s="75" customFormat="1" ht="15.75" x14ac:dyDescent="0.25">
      <c r="B4" s="72"/>
      <c r="C4" s="72"/>
      <c r="D4" s="72"/>
      <c r="E4" s="72"/>
      <c r="F4" s="72" t="s">
        <v>64</v>
      </c>
      <c r="G4" s="72" t="s">
        <v>64</v>
      </c>
      <c r="H4" s="72" t="s">
        <v>129</v>
      </c>
      <c r="I4" s="72" t="s">
        <v>129</v>
      </c>
      <c r="J4" s="72"/>
      <c r="K4" s="72"/>
      <c r="L4" s="72"/>
      <c r="M4" s="72"/>
      <c r="O4" s="77"/>
    </row>
    <row r="5" spans="2:15" s="75" customFormat="1" ht="15.75" x14ac:dyDescent="0.25">
      <c r="B5" s="73" t="s">
        <v>1</v>
      </c>
      <c r="C5" s="74"/>
      <c r="D5" s="74"/>
      <c r="E5" s="74" t="s">
        <v>66</v>
      </c>
      <c r="F5" s="74"/>
      <c r="G5" s="74"/>
      <c r="H5" s="74"/>
      <c r="I5" s="74"/>
      <c r="J5" s="74"/>
      <c r="K5" s="74"/>
      <c r="L5" s="74"/>
      <c r="M5" s="74" t="s">
        <v>52</v>
      </c>
    </row>
    <row r="6" spans="2:15" ht="3.75" customHeight="1" x14ac:dyDescent="0.25">
      <c r="B6" s="32"/>
      <c r="C6" s="32"/>
      <c r="D6" s="32"/>
      <c r="E6" s="32"/>
      <c r="F6" s="32"/>
      <c r="G6" s="32"/>
      <c r="H6" s="32"/>
      <c r="I6" s="32"/>
      <c r="J6" s="32"/>
      <c r="K6" s="32"/>
      <c r="L6" s="32"/>
      <c r="M6" s="32"/>
    </row>
    <row r="7" spans="2:15" ht="15" customHeight="1" x14ac:dyDescent="0.25">
      <c r="B7" s="58" t="s">
        <v>2</v>
      </c>
      <c r="C7" s="58"/>
      <c r="D7" s="58"/>
      <c r="E7" s="58"/>
      <c r="F7" s="53">
        <v>1823.2350000000006</v>
      </c>
      <c r="G7" s="54">
        <v>2431.5480000000007</v>
      </c>
      <c r="H7" s="53">
        <v>6657.4390000000003</v>
      </c>
      <c r="I7" s="54">
        <v>7356.4790000000003</v>
      </c>
      <c r="J7" s="54">
        <v>10678.867</v>
      </c>
      <c r="K7" s="54">
        <v>7384.8909999999996</v>
      </c>
      <c r="L7" s="54">
        <v>8553.9410000000007</v>
      </c>
      <c r="M7" s="54">
        <v>12645.227999999999</v>
      </c>
    </row>
    <row r="8" spans="2:15" ht="15" customHeight="1" x14ac:dyDescent="0.25">
      <c r="B8" s="59" t="s">
        <v>3</v>
      </c>
      <c r="C8" s="59"/>
      <c r="D8" s="59"/>
      <c r="E8" s="59"/>
      <c r="F8" s="46">
        <v>-1727.3749999999998</v>
      </c>
      <c r="G8" s="48">
        <v>-2306.3059999999996</v>
      </c>
      <c r="H8" s="46">
        <v>-6325.6610000000001</v>
      </c>
      <c r="I8" s="48">
        <v>-7128.0919999999996</v>
      </c>
      <c r="J8" s="48">
        <v>-10490.43</v>
      </c>
      <c r="K8" s="48">
        <v>-7003.8710000000001</v>
      </c>
      <c r="L8" s="48">
        <v>-8378.1829999999991</v>
      </c>
      <c r="M8" s="48">
        <v>-11870.886</v>
      </c>
    </row>
    <row r="9" spans="2:15" ht="15" customHeight="1" x14ac:dyDescent="0.25">
      <c r="B9" s="59" t="s">
        <v>4</v>
      </c>
      <c r="C9" s="59"/>
      <c r="D9" s="59"/>
      <c r="E9" s="59"/>
      <c r="F9" s="46">
        <v>-10.189</v>
      </c>
      <c r="G9" s="48">
        <v>-3.9320000000000004</v>
      </c>
      <c r="H9" s="46">
        <v>-2.2250000000000001</v>
      </c>
      <c r="I9" s="48">
        <v>-3.5790000000000002</v>
      </c>
      <c r="J9" s="48">
        <v>-15.693999999999999</v>
      </c>
      <c r="K9" s="48">
        <v>10.131</v>
      </c>
      <c r="L9" s="48">
        <v>7.92</v>
      </c>
      <c r="M9" s="48">
        <v>3.698</v>
      </c>
    </row>
    <row r="10" spans="2:15" ht="15" customHeight="1" x14ac:dyDescent="0.25">
      <c r="B10" s="59" t="s">
        <v>5</v>
      </c>
      <c r="C10" s="59"/>
      <c r="D10" s="59"/>
      <c r="E10" s="59"/>
      <c r="F10" s="46">
        <v>0</v>
      </c>
      <c r="G10" s="48">
        <v>0</v>
      </c>
      <c r="H10" s="46">
        <v>0</v>
      </c>
      <c r="I10" s="48">
        <v>0</v>
      </c>
      <c r="J10" s="48">
        <v>0</v>
      </c>
      <c r="K10" s="48">
        <v>0</v>
      </c>
      <c r="L10" s="48">
        <v>0</v>
      </c>
      <c r="M10" s="48">
        <v>-0.05</v>
      </c>
    </row>
    <row r="11" spans="2:15" ht="15" customHeight="1" x14ac:dyDescent="0.25">
      <c r="B11" s="50" t="s">
        <v>6</v>
      </c>
      <c r="C11" s="50"/>
      <c r="D11" s="50"/>
      <c r="E11" s="50"/>
      <c r="F11" s="47">
        <v>0</v>
      </c>
      <c r="G11" s="49">
        <v>0</v>
      </c>
      <c r="H11" s="47">
        <v>0</v>
      </c>
      <c r="I11" s="49">
        <v>0</v>
      </c>
      <c r="J11" s="49">
        <v>0.44600000000000001</v>
      </c>
      <c r="K11" s="49">
        <v>0</v>
      </c>
      <c r="L11" s="49">
        <v>0</v>
      </c>
      <c r="M11" s="49">
        <v>0</v>
      </c>
    </row>
    <row r="12" spans="2:15" ht="15" customHeight="1" x14ac:dyDescent="0.25">
      <c r="B12" s="58" t="s">
        <v>7</v>
      </c>
      <c r="C12" s="58"/>
      <c r="D12" s="58"/>
      <c r="E12" s="58"/>
      <c r="F12" s="55">
        <f t="shared" ref="F12:M12" si="0">SUM(F7:F11)</f>
        <v>85.671000000000816</v>
      </c>
      <c r="G12" s="54">
        <f t="shared" si="0"/>
        <v>121.3100000000011</v>
      </c>
      <c r="H12" s="55">
        <f t="shared" si="0"/>
        <v>329.55300000000022</v>
      </c>
      <c r="I12" s="54">
        <f t="shared" si="0"/>
        <v>224.80800000000062</v>
      </c>
      <c r="J12" s="54">
        <f t="shared" si="0"/>
        <v>173.18899999999991</v>
      </c>
      <c r="K12" s="54">
        <f t="shared" si="0"/>
        <v>391.1509999999995</v>
      </c>
      <c r="L12" s="54">
        <f t="shared" si="0"/>
        <v>183.67800000000162</v>
      </c>
      <c r="M12" s="54">
        <f t="shared" si="0"/>
        <v>777.98999999999876</v>
      </c>
    </row>
    <row r="13" spans="2:15" ht="15" customHeight="1" x14ac:dyDescent="0.25">
      <c r="B13" s="50" t="s">
        <v>59</v>
      </c>
      <c r="C13" s="50"/>
      <c r="D13" s="50"/>
      <c r="E13" s="50"/>
      <c r="F13" s="47">
        <v>-22.902999999999999</v>
      </c>
      <c r="G13" s="49">
        <v>-30.929000000000002</v>
      </c>
      <c r="H13" s="47">
        <v>-71.254999999999995</v>
      </c>
      <c r="I13" s="49">
        <v>-84.935000000000002</v>
      </c>
      <c r="J13" s="49">
        <v>-127.679</v>
      </c>
      <c r="K13" s="49">
        <v>-124.389</v>
      </c>
      <c r="L13" s="49">
        <v>-163.18899999999999</v>
      </c>
      <c r="M13" s="49">
        <v>-159.29400000000001</v>
      </c>
    </row>
    <row r="14" spans="2:15" ht="15" customHeight="1" x14ac:dyDescent="0.25">
      <c r="B14" s="58" t="s">
        <v>8</v>
      </c>
      <c r="C14" s="58"/>
      <c r="D14" s="58"/>
      <c r="E14" s="58"/>
      <c r="F14" s="55">
        <f t="shared" ref="F14:M14" si="1">SUM(F12:F13)</f>
        <v>62.768000000000818</v>
      </c>
      <c r="G14" s="54">
        <f t="shared" si="1"/>
        <v>90.381000000001094</v>
      </c>
      <c r="H14" s="55">
        <f t="shared" si="1"/>
        <v>258.29800000000023</v>
      </c>
      <c r="I14" s="54">
        <f t="shared" si="1"/>
        <v>139.87300000000062</v>
      </c>
      <c r="J14" s="54">
        <f t="shared" si="1"/>
        <v>45.509999999999906</v>
      </c>
      <c r="K14" s="54">
        <f t="shared" si="1"/>
        <v>266.76199999999949</v>
      </c>
      <c r="L14" s="54">
        <f t="shared" si="1"/>
        <v>20.489000000001624</v>
      </c>
      <c r="M14" s="54">
        <f t="shared" si="1"/>
        <v>618.69599999999878</v>
      </c>
    </row>
    <row r="15" spans="2:15" ht="15" customHeight="1" x14ac:dyDescent="0.25">
      <c r="B15" s="59" t="s">
        <v>9</v>
      </c>
      <c r="C15" s="59"/>
      <c r="D15" s="59"/>
      <c r="E15" s="59"/>
      <c r="F15" s="46">
        <v>-19.859000000000002</v>
      </c>
      <c r="G15" s="48">
        <v>-22.281999999999996</v>
      </c>
      <c r="H15" s="46">
        <v>-59.58</v>
      </c>
      <c r="I15" s="48">
        <v>-66.850999999999999</v>
      </c>
      <c r="J15" s="48">
        <v>-89.135000000000005</v>
      </c>
      <c r="K15" s="48">
        <v>-89.135000000000005</v>
      </c>
      <c r="L15" s="48">
        <v>-89.135000000000005</v>
      </c>
      <c r="M15" s="48">
        <v>-80.843000000000004</v>
      </c>
    </row>
    <row r="16" spans="2:15" ht="15" customHeight="1" x14ac:dyDescent="0.25">
      <c r="B16" s="50" t="s">
        <v>10</v>
      </c>
      <c r="C16" s="50"/>
      <c r="D16" s="50"/>
      <c r="E16" s="50"/>
      <c r="F16" s="47">
        <v>0</v>
      </c>
      <c r="G16" s="49">
        <v>0</v>
      </c>
      <c r="H16" s="47">
        <v>0</v>
      </c>
      <c r="I16" s="49">
        <v>0</v>
      </c>
      <c r="J16" s="49">
        <v>-700</v>
      </c>
      <c r="K16" s="49">
        <v>-375</v>
      </c>
      <c r="L16" s="49">
        <v>0</v>
      </c>
      <c r="M16" s="49">
        <v>0</v>
      </c>
    </row>
    <row r="17" spans="2:13" ht="15" customHeight="1" x14ac:dyDescent="0.25">
      <c r="B17" s="58" t="s">
        <v>11</v>
      </c>
      <c r="C17" s="58"/>
      <c r="D17" s="58"/>
      <c r="E17" s="58"/>
      <c r="F17" s="55">
        <f t="shared" ref="F17:M17" si="2">SUM(F14:F16)</f>
        <v>42.909000000000816</v>
      </c>
      <c r="G17" s="54">
        <f t="shared" si="2"/>
        <v>68.099000000001098</v>
      </c>
      <c r="H17" s="55">
        <f t="shared" si="2"/>
        <v>198.71800000000025</v>
      </c>
      <c r="I17" s="54">
        <f t="shared" si="2"/>
        <v>73.022000000000617</v>
      </c>
      <c r="J17" s="54">
        <f t="shared" si="2"/>
        <v>-743.62500000000011</v>
      </c>
      <c r="K17" s="54">
        <f t="shared" si="2"/>
        <v>-197.3730000000005</v>
      </c>
      <c r="L17" s="54">
        <f t="shared" si="2"/>
        <v>-68.645999999998381</v>
      </c>
      <c r="M17" s="54">
        <f t="shared" si="2"/>
        <v>537.85299999999881</v>
      </c>
    </row>
    <row r="18" spans="2:13" ht="15" customHeight="1" x14ac:dyDescent="0.25">
      <c r="B18" s="59" t="s">
        <v>12</v>
      </c>
      <c r="C18" s="59"/>
      <c r="D18" s="59"/>
      <c r="E18" s="59"/>
      <c r="F18" s="46">
        <v>9.9649999999999999</v>
      </c>
      <c r="G18" s="48">
        <v>16.150000000000002</v>
      </c>
      <c r="H18" s="46">
        <v>12.735000000000001</v>
      </c>
      <c r="I18" s="48">
        <v>39.048000000000002</v>
      </c>
      <c r="J18" s="48">
        <v>32.4</v>
      </c>
      <c r="K18" s="48">
        <v>38.744999999999997</v>
      </c>
      <c r="L18" s="48">
        <v>75.135000000000005</v>
      </c>
      <c r="M18" s="48">
        <v>5.2110000000000003</v>
      </c>
    </row>
    <row r="19" spans="2:13" ht="15" customHeight="1" x14ac:dyDescent="0.25">
      <c r="B19" s="50" t="s">
        <v>13</v>
      </c>
      <c r="C19" s="50"/>
      <c r="D19" s="50"/>
      <c r="E19" s="50"/>
      <c r="F19" s="47">
        <v>-128.03800000000001</v>
      </c>
      <c r="G19" s="49">
        <v>-117.95400000000001</v>
      </c>
      <c r="H19" s="47">
        <v>-284.661</v>
      </c>
      <c r="I19" s="49">
        <v>-345.90099999999995</v>
      </c>
      <c r="J19" s="49">
        <v>-422.58800000000002</v>
      </c>
      <c r="K19" s="49">
        <v>-411.61099999999993</v>
      </c>
      <c r="L19" s="49">
        <v>-444.459</v>
      </c>
      <c r="M19" s="49">
        <v>-475.26699999999994</v>
      </c>
    </row>
    <row r="20" spans="2:13" ht="15" customHeight="1" x14ac:dyDescent="0.25">
      <c r="B20" s="58" t="s">
        <v>14</v>
      </c>
      <c r="C20" s="58"/>
      <c r="D20" s="58"/>
      <c r="E20" s="58"/>
      <c r="F20" s="55">
        <f t="shared" ref="F20:M20" si="3">SUM(F17:F19)</f>
        <v>-75.163999999999191</v>
      </c>
      <c r="G20" s="54">
        <f t="shared" si="3"/>
        <v>-33.704999999998904</v>
      </c>
      <c r="H20" s="55">
        <f t="shared" si="3"/>
        <v>-73.207999999999743</v>
      </c>
      <c r="I20" s="54">
        <f t="shared" si="3"/>
        <v>-233.83099999999934</v>
      </c>
      <c r="J20" s="54">
        <f t="shared" si="3"/>
        <v>-1133.8130000000001</v>
      </c>
      <c r="K20" s="54">
        <f t="shared" si="3"/>
        <v>-570.23900000000049</v>
      </c>
      <c r="L20" s="54">
        <f t="shared" si="3"/>
        <v>-437.96999999999838</v>
      </c>
      <c r="M20" s="54">
        <f t="shared" si="3"/>
        <v>67.796999999998889</v>
      </c>
    </row>
    <row r="21" spans="2:13" ht="15" customHeight="1" x14ac:dyDescent="0.25">
      <c r="B21" s="59" t="s">
        <v>15</v>
      </c>
      <c r="C21" s="59"/>
      <c r="D21" s="59"/>
      <c r="E21" s="59"/>
      <c r="F21" s="46">
        <v>18.791</v>
      </c>
      <c r="G21" s="48">
        <v>8.7640000000000011</v>
      </c>
      <c r="H21" s="46">
        <v>18.302</v>
      </c>
      <c r="I21" s="48">
        <v>60.796999999999997</v>
      </c>
      <c r="J21" s="48">
        <v>62.524000000000001</v>
      </c>
      <c r="K21" s="48">
        <v>86.287999999999997</v>
      </c>
      <c r="L21" s="48">
        <v>74.246000000000009</v>
      </c>
      <c r="M21" s="48">
        <v>-58.341999999999999</v>
      </c>
    </row>
    <row r="22" spans="2:13" ht="15" customHeight="1" x14ac:dyDescent="0.25">
      <c r="B22" s="50" t="s">
        <v>16</v>
      </c>
      <c r="C22" s="50"/>
      <c r="D22" s="50"/>
      <c r="E22" s="50"/>
      <c r="F22" s="47">
        <v>1.5850000000000009</v>
      </c>
      <c r="G22" s="49">
        <v>10.344000000000001</v>
      </c>
      <c r="H22" s="47">
        <v>29.177</v>
      </c>
      <c r="I22" s="49">
        <v>36.764000000000003</v>
      </c>
      <c r="J22" s="49">
        <v>6.6050000000000004</v>
      </c>
      <c r="K22" s="49">
        <v>49.106999999999999</v>
      </c>
      <c r="L22" s="49">
        <v>34.396000000000001</v>
      </c>
      <c r="M22" s="49">
        <v>36.917999999999999</v>
      </c>
    </row>
    <row r="23" spans="2:13" ht="15" customHeight="1" x14ac:dyDescent="0.25">
      <c r="B23" s="58" t="s">
        <v>79</v>
      </c>
      <c r="C23" s="58"/>
      <c r="D23" s="58"/>
      <c r="E23" s="58"/>
      <c r="F23" s="55">
        <f t="shared" ref="F23:M23" si="4">SUM(F20:F22)</f>
        <v>-54.787999999999194</v>
      </c>
      <c r="G23" s="54">
        <f t="shared" si="4"/>
        <v>-14.5969999999989</v>
      </c>
      <c r="H23" s="55">
        <f t="shared" si="4"/>
        <v>-25.728999999999743</v>
      </c>
      <c r="I23" s="54">
        <f t="shared" si="4"/>
        <v>-136.26999999999933</v>
      </c>
      <c r="J23" s="54">
        <f t="shared" si="4"/>
        <v>-1064.6840000000002</v>
      </c>
      <c r="K23" s="54">
        <f t="shared" si="4"/>
        <v>-434.84400000000051</v>
      </c>
      <c r="L23" s="54">
        <f t="shared" si="4"/>
        <v>-329.32799999999833</v>
      </c>
      <c r="M23" s="54">
        <f t="shared" si="4"/>
        <v>46.372999999998889</v>
      </c>
    </row>
    <row r="24" spans="2:13" ht="15" customHeight="1" x14ac:dyDescent="0.25">
      <c r="B24" s="59" t="s">
        <v>90</v>
      </c>
      <c r="C24" s="59"/>
      <c r="D24" s="59"/>
      <c r="E24" s="59"/>
      <c r="F24" s="46">
        <v>-54.787999999999037</v>
      </c>
      <c r="G24" s="48">
        <v>-14.596999999999069</v>
      </c>
      <c r="H24" s="46">
        <v>-25.728999999999246</v>
      </c>
      <c r="I24" s="48">
        <v>-136.26999999999953</v>
      </c>
      <c r="J24" s="48">
        <v>-1064.6839999999997</v>
      </c>
      <c r="K24" s="48">
        <v>-434.84400000000102</v>
      </c>
      <c r="L24" s="48">
        <v>-329.32799999999918</v>
      </c>
      <c r="M24" s="48">
        <v>46.372999999999266</v>
      </c>
    </row>
    <row r="25" spans="2:13" ht="15" customHeight="1" x14ac:dyDescent="0.25">
      <c r="B25" s="59" t="s">
        <v>85</v>
      </c>
      <c r="C25" s="59"/>
      <c r="D25" s="59"/>
      <c r="E25" s="59"/>
      <c r="F25" s="46">
        <v>0</v>
      </c>
      <c r="G25" s="48">
        <v>0</v>
      </c>
      <c r="H25" s="46">
        <v>0</v>
      </c>
      <c r="I25" s="48">
        <v>0</v>
      </c>
      <c r="J25" s="48">
        <v>0</v>
      </c>
      <c r="K25" s="48">
        <v>0</v>
      </c>
      <c r="L25" s="48">
        <v>0</v>
      </c>
      <c r="M25" s="48">
        <v>0</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-22.7</v>
      </c>
      <c r="G27" s="48">
        <v>62.400000000000006</v>
      </c>
      <c r="H27" s="46">
        <v>-22.7</v>
      </c>
      <c r="I27" s="48">
        <v>-144</v>
      </c>
      <c r="J27" s="48">
        <v>-262</v>
      </c>
      <c r="K27" s="48">
        <v>-192</v>
      </c>
      <c r="L27" s="48">
        <v>-424</v>
      </c>
      <c r="M27" s="48">
        <v>-4</v>
      </c>
    </row>
    <row r="28" spans="2:13" ht="15" customHeight="1" x14ac:dyDescent="0.25">
      <c r="B28" s="58" t="s">
        <v>123</v>
      </c>
      <c r="C28" s="58"/>
      <c r="D28" s="58"/>
      <c r="E28" s="58"/>
      <c r="F28" s="55">
        <f t="shared" ref="F28:M28" si="5">F14-F27</f>
        <v>85.468000000000814</v>
      </c>
      <c r="G28" s="54">
        <f t="shared" si="5"/>
        <v>27.981000000001089</v>
      </c>
      <c r="H28" s="55">
        <f t="shared" si="5"/>
        <v>280.99800000000022</v>
      </c>
      <c r="I28" s="54">
        <f t="shared" si="5"/>
        <v>283.87300000000062</v>
      </c>
      <c r="J28" s="54">
        <f t="shared" si="5"/>
        <v>307.50999999999988</v>
      </c>
      <c r="K28" s="54">
        <f t="shared" si="5"/>
        <v>458.76199999999949</v>
      </c>
      <c r="L28" s="54">
        <f t="shared" si="5"/>
        <v>444.48900000000162</v>
      </c>
      <c r="M28" s="54">
        <f t="shared" si="5"/>
        <v>622.69599999999878</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K30" si="6">F$3</f>
        <v>2017</v>
      </c>
      <c r="G30" s="72">
        <f t="shared" si="6"/>
        <v>2016</v>
      </c>
      <c r="H30" s="72">
        <f t="shared" si="6"/>
        <v>2017</v>
      </c>
      <c r="I30" s="72">
        <f t="shared" si="6"/>
        <v>2016</v>
      </c>
      <c r="J30" s="72">
        <f t="shared" si="6"/>
        <v>2016</v>
      </c>
      <c r="K30" s="72">
        <f t="shared" si="6"/>
        <v>2015</v>
      </c>
      <c r="L30" s="72">
        <f>L3</f>
        <v>2014</v>
      </c>
      <c r="M30" s="72">
        <f>M$3</f>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5" ht="3" customHeight="1" x14ac:dyDescent="0.25">
      <c r="B33" s="33"/>
      <c r="C33" s="32"/>
      <c r="D33" s="32"/>
      <c r="E33" s="32"/>
      <c r="F33" s="36"/>
      <c r="G33" s="36"/>
      <c r="H33" s="36"/>
      <c r="I33" s="36"/>
      <c r="J33" s="36"/>
      <c r="K33" s="36"/>
      <c r="L33" s="36"/>
      <c r="M33" s="36"/>
    </row>
    <row r="34" spans="2:15" s="16" customFormat="1" ht="15" customHeight="1" x14ac:dyDescent="0.25">
      <c r="B34" s="59" t="s">
        <v>17</v>
      </c>
      <c r="C34" s="59"/>
      <c r="D34" s="59"/>
      <c r="E34" s="59"/>
      <c r="F34" s="45"/>
      <c r="G34" s="48"/>
      <c r="H34" s="45">
        <v>6994.0450000000001</v>
      </c>
      <c r="I34" s="48">
        <v>7694.0460000000003</v>
      </c>
      <c r="J34" s="48">
        <v>6994.0519999999997</v>
      </c>
      <c r="K34" s="48">
        <v>7694.0519999999997</v>
      </c>
      <c r="L34" s="48">
        <v>8048.87</v>
      </c>
      <c r="M34" s="48">
        <v>8048.87</v>
      </c>
    </row>
    <row r="35" spans="2:15" ht="15" customHeight="1" x14ac:dyDescent="0.25">
      <c r="B35" s="59" t="s">
        <v>18</v>
      </c>
      <c r="C35" s="59"/>
      <c r="D35" s="59"/>
      <c r="E35" s="59"/>
      <c r="F35" s="46"/>
      <c r="G35" s="48"/>
      <c r="H35" s="46">
        <v>1006.749</v>
      </c>
      <c r="I35" s="48">
        <v>1088.674</v>
      </c>
      <c r="J35" s="48">
        <v>1066.375</v>
      </c>
      <c r="K35" s="48">
        <v>1155.52</v>
      </c>
      <c r="L35" s="48">
        <v>1244.644</v>
      </c>
      <c r="M35" s="48">
        <v>1304.682</v>
      </c>
    </row>
    <row r="36" spans="2:15" ht="15" customHeight="1" x14ac:dyDescent="0.25">
      <c r="B36" s="59" t="s">
        <v>84</v>
      </c>
      <c r="C36" s="59"/>
      <c r="D36" s="59"/>
      <c r="E36" s="59"/>
      <c r="F36" s="46"/>
      <c r="G36" s="48"/>
      <c r="H36" s="46">
        <v>166.16200000000001</v>
      </c>
      <c r="I36" s="48">
        <v>216.87599999999998</v>
      </c>
      <c r="J36" s="48">
        <v>221.14100000000002</v>
      </c>
      <c r="K36" s="48">
        <v>263.13400000000001</v>
      </c>
      <c r="L36" s="48">
        <v>274.21999999999997</v>
      </c>
      <c r="M36" s="48">
        <v>364.57900000000001</v>
      </c>
    </row>
    <row r="37" spans="2:15" ht="15" customHeight="1" x14ac:dyDescent="0.25">
      <c r="B37" s="59" t="s">
        <v>19</v>
      </c>
      <c r="C37" s="59"/>
      <c r="D37" s="59"/>
      <c r="E37" s="59"/>
      <c r="F37" s="45"/>
      <c r="G37" s="48"/>
      <c r="H37" s="45">
        <v>25</v>
      </c>
      <c r="I37" s="48">
        <v>25</v>
      </c>
      <c r="J37" s="48">
        <v>25</v>
      </c>
      <c r="K37" s="48">
        <v>37.512999999999998</v>
      </c>
      <c r="L37" s="48">
        <v>36.19</v>
      </c>
      <c r="M37" s="48">
        <v>34.200000000000003</v>
      </c>
    </row>
    <row r="38" spans="2:15" ht="15" customHeight="1" x14ac:dyDescent="0.25">
      <c r="B38" s="50" t="s">
        <v>20</v>
      </c>
      <c r="C38" s="50"/>
      <c r="D38" s="50"/>
      <c r="E38" s="50"/>
      <c r="F38" s="47"/>
      <c r="G38" s="49"/>
      <c r="H38" s="47">
        <v>623.29300000000001</v>
      </c>
      <c r="I38" s="49">
        <v>608.75599999999997</v>
      </c>
      <c r="J38" s="49">
        <v>596.67599999999993</v>
      </c>
      <c r="K38" s="49">
        <v>532.10299999999995</v>
      </c>
      <c r="L38" s="49">
        <v>633.48599999999999</v>
      </c>
      <c r="M38" s="49">
        <v>525.57899999999995</v>
      </c>
    </row>
    <row r="39" spans="2:15" ht="15" customHeight="1" x14ac:dyDescent="0.25">
      <c r="B39" s="58" t="s">
        <v>21</v>
      </c>
      <c r="C39" s="58"/>
      <c r="D39" s="58"/>
      <c r="E39" s="58"/>
      <c r="F39" s="55"/>
      <c r="G39" s="54"/>
      <c r="H39" s="55">
        <f t="shared" ref="H39:M39" si="7">SUM(H34:H38)</f>
        <v>8815.2489999999998</v>
      </c>
      <c r="I39" s="54">
        <f t="shared" si="7"/>
        <v>9633.3520000000008</v>
      </c>
      <c r="J39" s="54">
        <f t="shared" si="7"/>
        <v>8903.2439999999988</v>
      </c>
      <c r="K39" s="54">
        <f t="shared" si="7"/>
        <v>9682.3220000000001</v>
      </c>
      <c r="L39" s="54">
        <f t="shared" si="7"/>
        <v>10237.41</v>
      </c>
      <c r="M39" s="54">
        <f t="shared" si="7"/>
        <v>10277.91</v>
      </c>
    </row>
    <row r="40" spans="2:15" ht="15" customHeight="1" x14ac:dyDescent="0.25">
      <c r="B40" s="59" t="s">
        <v>22</v>
      </c>
      <c r="C40" s="59"/>
      <c r="D40" s="59"/>
      <c r="E40" s="59"/>
      <c r="F40" s="45"/>
      <c r="G40" s="48"/>
      <c r="H40" s="45">
        <v>78.25800000000001</v>
      </c>
      <c r="I40" s="48">
        <v>147.34800000000001</v>
      </c>
      <c r="J40" s="48">
        <v>55.384999999999998</v>
      </c>
      <c r="K40" s="48">
        <v>123.982</v>
      </c>
      <c r="L40" s="48">
        <v>61.822000000000003</v>
      </c>
      <c r="M40" s="48">
        <v>92.873000000000005</v>
      </c>
    </row>
    <row r="41" spans="2:15" ht="15" customHeight="1" x14ac:dyDescent="0.25">
      <c r="B41" s="59" t="s">
        <v>23</v>
      </c>
      <c r="C41" s="59"/>
      <c r="D41" s="59"/>
      <c r="E41" s="59"/>
      <c r="F41" s="46"/>
      <c r="G41" s="48"/>
      <c r="H41" s="46">
        <v>7.5220000000000002</v>
      </c>
      <c r="I41" s="48">
        <v>0</v>
      </c>
      <c r="J41" s="48">
        <v>0</v>
      </c>
      <c r="K41" s="48">
        <v>0</v>
      </c>
      <c r="L41" s="48">
        <v>0</v>
      </c>
      <c r="M41" s="48">
        <v>0</v>
      </c>
    </row>
    <row r="42" spans="2:15" ht="15" customHeight="1" x14ac:dyDescent="0.25">
      <c r="B42" s="59" t="s">
        <v>24</v>
      </c>
      <c r="C42" s="59"/>
      <c r="D42" s="59"/>
      <c r="E42" s="59"/>
      <c r="F42" s="46"/>
      <c r="G42" s="48"/>
      <c r="H42" s="46">
        <v>1728.1109999999999</v>
      </c>
      <c r="I42" s="48">
        <v>1394.0079999999998</v>
      </c>
      <c r="J42" s="48">
        <v>1871.7949999999998</v>
      </c>
      <c r="K42" s="48">
        <v>1475.4989999999998</v>
      </c>
      <c r="L42" s="48">
        <v>1651.1289999999999</v>
      </c>
      <c r="M42" s="48">
        <v>1729.3629999999998</v>
      </c>
    </row>
    <row r="43" spans="2:15" ht="15" customHeight="1" x14ac:dyDescent="0.25">
      <c r="B43" s="59" t="s">
        <v>25</v>
      </c>
      <c r="C43" s="59"/>
      <c r="D43" s="59"/>
      <c r="E43" s="59"/>
      <c r="F43" s="45"/>
      <c r="G43" s="48"/>
      <c r="H43" s="45">
        <v>894.21400000000006</v>
      </c>
      <c r="I43" s="48">
        <v>699.74099999999999</v>
      </c>
      <c r="J43" s="48">
        <v>727.20600000000002</v>
      </c>
      <c r="K43" s="48">
        <v>389.93499999999995</v>
      </c>
      <c r="L43" s="48">
        <v>336.67899999999997</v>
      </c>
      <c r="M43" s="48">
        <v>325.31099999999998</v>
      </c>
    </row>
    <row r="44" spans="2:15" ht="15" customHeight="1" x14ac:dyDescent="0.25">
      <c r="B44" s="50" t="s">
        <v>26</v>
      </c>
      <c r="C44" s="50"/>
      <c r="D44" s="50"/>
      <c r="E44" s="50"/>
      <c r="F44" s="47"/>
      <c r="G44" s="49"/>
      <c r="H44" s="47">
        <v>165.548</v>
      </c>
      <c r="I44" s="49">
        <v>213.06399999999999</v>
      </c>
      <c r="J44" s="49">
        <v>162.81</v>
      </c>
      <c r="K44" s="49">
        <v>204.67099999999999</v>
      </c>
      <c r="L44" s="49">
        <v>169.25299999999999</v>
      </c>
      <c r="M44" s="49">
        <v>135.15899999999999</v>
      </c>
    </row>
    <row r="45" spans="2:15" ht="15" customHeight="1" x14ac:dyDescent="0.25">
      <c r="B45" s="51" t="s">
        <v>27</v>
      </c>
      <c r="C45" s="51"/>
      <c r="D45" s="51"/>
      <c r="E45" s="51"/>
      <c r="F45" s="56"/>
      <c r="G45" s="52"/>
      <c r="H45" s="56">
        <f t="shared" ref="H45:M45" si="8">SUM(H40:H44)</f>
        <v>2873.6530000000002</v>
      </c>
      <c r="I45" s="52">
        <f t="shared" si="8"/>
        <v>2454.1609999999996</v>
      </c>
      <c r="J45" s="52">
        <f t="shared" si="8"/>
        <v>2817.1959999999999</v>
      </c>
      <c r="K45" s="52">
        <f t="shared" si="8"/>
        <v>2194.0869999999995</v>
      </c>
      <c r="L45" s="52">
        <f t="shared" si="8"/>
        <v>2218.8830000000003</v>
      </c>
      <c r="M45" s="52">
        <f t="shared" si="8"/>
        <v>2282.7060000000001</v>
      </c>
    </row>
    <row r="46" spans="2:15" ht="15" customHeight="1" x14ac:dyDescent="0.25">
      <c r="B46" s="58" t="s">
        <v>77</v>
      </c>
      <c r="C46" s="58"/>
      <c r="D46" s="58"/>
      <c r="E46" s="58"/>
      <c r="F46" s="53"/>
      <c r="G46" s="54"/>
      <c r="H46" s="53">
        <f t="shared" ref="H46:M46" si="9">H39+H45</f>
        <v>11688.902</v>
      </c>
      <c r="I46" s="54">
        <f t="shared" si="9"/>
        <v>12087.513000000001</v>
      </c>
      <c r="J46" s="54">
        <f t="shared" si="9"/>
        <v>11720.439999999999</v>
      </c>
      <c r="K46" s="54">
        <f t="shared" si="9"/>
        <v>11876.409</v>
      </c>
      <c r="L46" s="54">
        <f t="shared" si="9"/>
        <v>12456.293</v>
      </c>
      <c r="M46" s="54">
        <f t="shared" si="9"/>
        <v>12560.616</v>
      </c>
    </row>
    <row r="47" spans="2:15" ht="15" customHeight="1" x14ac:dyDescent="0.25">
      <c r="B47" s="59" t="s">
        <v>91</v>
      </c>
      <c r="C47" s="59"/>
      <c r="D47" s="59"/>
      <c r="E47" s="59"/>
      <c r="F47" s="46"/>
      <c r="G47" s="48"/>
      <c r="H47" s="46">
        <v>3865.444</v>
      </c>
      <c r="I47" s="48">
        <v>4853.5839999999998</v>
      </c>
      <c r="J47" s="48">
        <v>3862.6819999999998</v>
      </c>
      <c r="K47" s="48">
        <v>4000.3780000000002</v>
      </c>
      <c r="L47" s="48">
        <v>4342.1459999999997</v>
      </c>
      <c r="M47" s="48">
        <v>4742.1189999999997</v>
      </c>
    </row>
    <row r="48" spans="2:15" ht="15" customHeight="1" x14ac:dyDescent="0.25">
      <c r="B48" s="59" t="s">
        <v>86</v>
      </c>
      <c r="C48" s="59"/>
      <c r="D48" s="59"/>
      <c r="E48" s="59"/>
      <c r="F48" s="46"/>
      <c r="G48" s="48"/>
      <c r="H48" s="46">
        <v>0</v>
      </c>
      <c r="I48" s="48">
        <v>0</v>
      </c>
      <c r="J48" s="48">
        <v>0</v>
      </c>
      <c r="K48" s="48">
        <v>0</v>
      </c>
      <c r="L48" s="48">
        <v>0</v>
      </c>
      <c r="M48" s="48">
        <v>0</v>
      </c>
      <c r="O48" s="23"/>
    </row>
    <row r="49" spans="2:15" ht="15" customHeight="1" x14ac:dyDescent="0.25">
      <c r="B49" s="59" t="s">
        <v>28</v>
      </c>
      <c r="C49" s="59"/>
      <c r="D49" s="59"/>
      <c r="E49" s="59"/>
      <c r="F49" s="45"/>
      <c r="G49" s="48"/>
      <c r="H49" s="45">
        <v>136.57599999999999</v>
      </c>
      <c r="I49" s="48">
        <v>172.56700000000001</v>
      </c>
      <c r="J49" s="48">
        <v>135.672</v>
      </c>
      <c r="K49" s="48">
        <v>171.37100000000001</v>
      </c>
      <c r="L49" s="48">
        <v>308.90600000000001</v>
      </c>
      <c r="M49" s="48">
        <v>135.69800000000001</v>
      </c>
    </row>
    <row r="50" spans="2:15" ht="15" customHeight="1" x14ac:dyDescent="0.25">
      <c r="B50" s="59" t="s">
        <v>29</v>
      </c>
      <c r="C50" s="59"/>
      <c r="D50" s="59"/>
      <c r="E50" s="59"/>
      <c r="F50" s="46"/>
      <c r="G50" s="48"/>
      <c r="H50" s="46">
        <v>563.71400000000006</v>
      </c>
      <c r="I50" s="48">
        <v>500.87</v>
      </c>
      <c r="J50" s="48">
        <v>532.38700000000006</v>
      </c>
      <c r="K50" s="48">
        <v>502.178</v>
      </c>
      <c r="L50" s="48">
        <v>663.48</v>
      </c>
      <c r="M50" s="48">
        <v>662.2170000000001</v>
      </c>
    </row>
    <row r="51" spans="2:15" ht="15" customHeight="1" x14ac:dyDescent="0.25">
      <c r="B51" s="59" t="s">
        <v>30</v>
      </c>
      <c r="C51" s="59"/>
      <c r="D51" s="59"/>
      <c r="E51" s="59"/>
      <c r="F51" s="46"/>
      <c r="G51" s="48"/>
      <c r="H51" s="46">
        <v>3128.4960000000001</v>
      </c>
      <c r="I51" s="48">
        <v>3152.7130000000002</v>
      </c>
      <c r="J51" s="48">
        <v>3069.5439999999999</v>
      </c>
      <c r="K51" s="48">
        <v>4316.0069999999996</v>
      </c>
      <c r="L51" s="48">
        <v>4616.8909999999996</v>
      </c>
      <c r="M51" s="48">
        <v>3812.6320000000001</v>
      </c>
    </row>
    <row r="52" spans="2:15" ht="15" customHeight="1" x14ac:dyDescent="0.25">
      <c r="B52" s="59" t="s">
        <v>31</v>
      </c>
      <c r="C52" s="59"/>
      <c r="D52" s="59"/>
      <c r="E52" s="59"/>
      <c r="F52" s="45"/>
      <c r="G52" s="48"/>
      <c r="H52" s="45">
        <v>3985.9349999999995</v>
      </c>
      <c r="I52" s="48">
        <v>3396.5990000000002</v>
      </c>
      <c r="J52" s="48">
        <v>4106.9660000000003</v>
      </c>
      <c r="K52" s="48">
        <v>2873.2939999999999</v>
      </c>
      <c r="L52" s="48">
        <v>2518.1669999999999</v>
      </c>
      <c r="M52" s="48">
        <v>3178.6179999999999</v>
      </c>
      <c r="O52" s="23"/>
    </row>
    <row r="53" spans="2:15" ht="15" customHeight="1" x14ac:dyDescent="0.25">
      <c r="B53" s="50" t="s">
        <v>89</v>
      </c>
      <c r="C53" s="50"/>
      <c r="D53" s="50"/>
      <c r="E53" s="50"/>
      <c r="F53" s="47"/>
      <c r="G53" s="49"/>
      <c r="H53" s="47">
        <v>8.7370000000000001</v>
      </c>
      <c r="I53" s="49">
        <v>11.18</v>
      </c>
      <c r="J53" s="49">
        <v>13.189</v>
      </c>
      <c r="K53" s="49">
        <v>13.180999999999999</v>
      </c>
      <c r="L53" s="49">
        <v>6.7030000000000003</v>
      </c>
      <c r="M53" s="49">
        <v>29.332000000000001</v>
      </c>
    </row>
    <row r="54" spans="2:15" ht="15" customHeight="1" x14ac:dyDescent="0.25">
      <c r="B54" s="58" t="s">
        <v>78</v>
      </c>
      <c r="C54" s="58"/>
      <c r="D54" s="58"/>
      <c r="E54" s="58"/>
      <c r="F54" s="55"/>
      <c r="G54" s="54"/>
      <c r="H54" s="55">
        <f t="shared" ref="H54:M54" si="10">SUM(H47:H53)</f>
        <v>11688.902</v>
      </c>
      <c r="I54" s="54">
        <f t="shared" si="10"/>
        <v>12087.513000000001</v>
      </c>
      <c r="J54" s="54">
        <f t="shared" si="10"/>
        <v>11720.44</v>
      </c>
      <c r="K54" s="54">
        <f t="shared" si="10"/>
        <v>11876.409</v>
      </c>
      <c r="L54" s="54">
        <f t="shared" si="10"/>
        <v>12456.292999999998</v>
      </c>
      <c r="M54" s="54">
        <f t="shared" si="10"/>
        <v>12560.616</v>
      </c>
    </row>
    <row r="55" spans="2:15" x14ac:dyDescent="0.25">
      <c r="B55" s="51"/>
      <c r="C55" s="49"/>
      <c r="D55" s="49"/>
      <c r="E55" s="49"/>
      <c r="F55" s="49"/>
      <c r="G55" s="49"/>
      <c r="H55" s="49"/>
      <c r="I55" s="49"/>
      <c r="J55" s="49"/>
      <c r="K55" s="49"/>
      <c r="L55" s="49"/>
      <c r="M55" s="49"/>
    </row>
    <row r="56" spans="2:15" s="75" customFormat="1" ht="15.75" x14ac:dyDescent="0.25">
      <c r="B56" s="72"/>
      <c r="C56" s="72"/>
      <c r="D56" s="72"/>
      <c r="E56" s="72"/>
      <c r="F56" s="72">
        <f t="shared" ref="F56:K56" si="11">F$3</f>
        <v>2017</v>
      </c>
      <c r="G56" s="72">
        <f t="shared" si="11"/>
        <v>2016</v>
      </c>
      <c r="H56" s="72">
        <f t="shared" si="11"/>
        <v>2017</v>
      </c>
      <c r="I56" s="72">
        <f t="shared" si="11"/>
        <v>2016</v>
      </c>
      <c r="J56" s="72">
        <f t="shared" si="11"/>
        <v>2016</v>
      </c>
      <c r="K56" s="72">
        <f t="shared" si="11"/>
        <v>2015</v>
      </c>
      <c r="L56" s="72">
        <f>L3</f>
        <v>2014</v>
      </c>
      <c r="M56" s="72">
        <f>M$3</f>
        <v>2013</v>
      </c>
    </row>
    <row r="57" spans="2:15" s="75" customFormat="1" ht="15.75" x14ac:dyDescent="0.25">
      <c r="B57" s="72"/>
      <c r="C57" s="72"/>
      <c r="D57" s="72"/>
      <c r="E57" s="72"/>
      <c r="F57" s="72" t="str">
        <f>F$4</f>
        <v>Q3</v>
      </c>
      <c r="G57" s="72" t="str">
        <f>G$4</f>
        <v>Q3</v>
      </c>
      <c r="H57" s="72" t="str">
        <f>H$4</f>
        <v>Q1-3</v>
      </c>
      <c r="I57" s="72" t="str">
        <f>I$4</f>
        <v>Q1-3</v>
      </c>
      <c r="J57" s="72"/>
      <c r="K57" s="72"/>
      <c r="L57" s="72"/>
      <c r="M57" s="72"/>
    </row>
    <row r="58" spans="2:15" s="75" customFormat="1" ht="15.75" x14ac:dyDescent="0.25">
      <c r="B58" s="73" t="s">
        <v>88</v>
      </c>
      <c r="C58" s="74"/>
      <c r="D58" s="74"/>
      <c r="E58" s="74"/>
      <c r="F58" s="74" t="s">
        <v>54</v>
      </c>
      <c r="G58" s="74"/>
      <c r="H58" s="74" t="s">
        <v>54</v>
      </c>
      <c r="I58" s="74"/>
      <c r="J58" s="74"/>
      <c r="K58" s="74"/>
      <c r="L58" s="74"/>
      <c r="M58" s="74"/>
    </row>
    <row r="59" spans="2:15" ht="3" customHeight="1" x14ac:dyDescent="0.25">
      <c r="B59" s="33"/>
      <c r="C59" s="32"/>
      <c r="D59" s="32"/>
      <c r="E59" s="32"/>
      <c r="F59" s="36"/>
      <c r="G59" s="36"/>
      <c r="H59" s="36"/>
      <c r="I59" s="36"/>
      <c r="J59" s="36"/>
      <c r="K59" s="36"/>
      <c r="L59" s="36"/>
      <c r="M59" s="36"/>
    </row>
    <row r="60" spans="2:15" x14ac:dyDescent="0.25">
      <c r="B60" s="64" t="s">
        <v>32</v>
      </c>
      <c r="C60" s="64"/>
      <c r="D60" s="64"/>
      <c r="E60" s="64"/>
      <c r="F60" s="46">
        <v>42.38098680000067</v>
      </c>
      <c r="G60" s="48">
        <v>36.777514200001001</v>
      </c>
      <c r="H60" s="46">
        <v>284.48198679999996</v>
      </c>
      <c r="I60" s="48">
        <v>34.325130000001103</v>
      </c>
      <c r="J60" s="48">
        <v>-17.949000000000002</v>
      </c>
      <c r="K60" s="48">
        <v>152.68899999999999</v>
      </c>
      <c r="L60" s="48">
        <v>-236.96799999999999</v>
      </c>
      <c r="M60" s="48"/>
    </row>
    <row r="61" spans="2:15" ht="15" customHeight="1" x14ac:dyDescent="0.25">
      <c r="B61" s="50" t="s">
        <v>33</v>
      </c>
      <c r="C61" s="50"/>
      <c r="D61" s="50"/>
      <c r="E61" s="50"/>
      <c r="F61" s="47">
        <v>-270.08334000000002</v>
      </c>
      <c r="G61" s="49">
        <v>560.88124000000005</v>
      </c>
      <c r="H61" s="47">
        <v>71.020659999999992</v>
      </c>
      <c r="I61" s="49">
        <v>530.20324000000005</v>
      </c>
      <c r="J61" s="49">
        <v>712.94600000000003</v>
      </c>
      <c r="K61" s="49">
        <v>319.71300000000002</v>
      </c>
      <c r="L61" s="49">
        <v>-489.70499999999998</v>
      </c>
      <c r="M61" s="49">
        <v>0</v>
      </c>
    </row>
    <row r="62" spans="2:15" ht="15" customHeight="1" x14ac:dyDescent="0.25">
      <c r="B62" s="65" t="s">
        <v>34</v>
      </c>
      <c r="C62" s="65"/>
      <c r="D62" s="65"/>
      <c r="E62" s="65"/>
      <c r="F62" s="53">
        <f t="shared" ref="F62:L62" si="12">SUM(F60:F61)</f>
        <v>-227.70235319999935</v>
      </c>
      <c r="G62" s="54">
        <f t="shared" si="12"/>
        <v>597.658754200001</v>
      </c>
      <c r="H62" s="53">
        <f t="shared" si="12"/>
        <v>355.50264679999998</v>
      </c>
      <c r="I62" s="54">
        <f t="shared" si="12"/>
        <v>564.52837000000113</v>
      </c>
      <c r="J62" s="54">
        <f t="shared" si="12"/>
        <v>694.99700000000007</v>
      </c>
      <c r="K62" s="54">
        <f t="shared" si="12"/>
        <v>472.40200000000004</v>
      </c>
      <c r="L62" s="54">
        <f t="shared" si="12"/>
        <v>-726.673</v>
      </c>
      <c r="M62" s="54" t="s">
        <v>53</v>
      </c>
    </row>
    <row r="63" spans="2:15" ht="15" customHeight="1" x14ac:dyDescent="0.25">
      <c r="B63" s="64" t="s">
        <v>82</v>
      </c>
      <c r="C63" s="64"/>
      <c r="D63" s="64"/>
      <c r="E63" s="64"/>
      <c r="F63" s="46">
        <v>-3.6218700000000026</v>
      </c>
      <c r="G63" s="48">
        <v>-10.01867</v>
      </c>
      <c r="H63" s="46">
        <v>-16.820870000000003</v>
      </c>
      <c r="I63" s="48">
        <v>-44.295769999999997</v>
      </c>
      <c r="J63" s="48">
        <v>-86.673000000000002</v>
      </c>
      <c r="K63" s="48">
        <v>-112.792</v>
      </c>
      <c r="L63" s="48">
        <v>-100.959</v>
      </c>
      <c r="M63" s="48">
        <v>0</v>
      </c>
    </row>
    <row r="64" spans="2:15" ht="15" customHeight="1" x14ac:dyDescent="0.25">
      <c r="B64" s="50" t="s">
        <v>83</v>
      </c>
      <c r="C64" s="50"/>
      <c r="D64" s="50"/>
      <c r="E64" s="50"/>
      <c r="F64" s="47">
        <v>0</v>
      </c>
      <c r="G64" s="49">
        <v>1.0048999999999999</v>
      </c>
      <c r="H64" s="47">
        <v>0</v>
      </c>
      <c r="I64" s="49">
        <v>5.62</v>
      </c>
      <c r="J64" s="49">
        <v>0</v>
      </c>
      <c r="K64" s="49">
        <v>-0.52100000000000002</v>
      </c>
      <c r="L64" s="49">
        <v>0</v>
      </c>
      <c r="M64" s="49">
        <v>0</v>
      </c>
    </row>
    <row r="65" spans="2:13" ht="15" customHeight="1" x14ac:dyDescent="0.25">
      <c r="B65" s="65" t="s">
        <v>87</v>
      </c>
      <c r="C65" s="65"/>
      <c r="D65" s="65"/>
      <c r="E65" s="65"/>
      <c r="F65" s="53">
        <f t="shared" ref="F65:L65" si="13">SUM(F62:F64)</f>
        <v>-231.32422319999935</v>
      </c>
      <c r="G65" s="54">
        <f t="shared" si="13"/>
        <v>588.64498420000098</v>
      </c>
      <c r="H65" s="53">
        <f t="shared" si="13"/>
        <v>338.68177679999997</v>
      </c>
      <c r="I65" s="54">
        <f t="shared" si="13"/>
        <v>525.85260000000119</v>
      </c>
      <c r="J65" s="54">
        <f t="shared" si="13"/>
        <v>608.32400000000007</v>
      </c>
      <c r="K65" s="54">
        <f t="shared" si="13"/>
        <v>359.089</v>
      </c>
      <c r="L65" s="54">
        <f t="shared" si="13"/>
        <v>-827.63200000000006</v>
      </c>
      <c r="M65" s="54" t="s">
        <v>53</v>
      </c>
    </row>
    <row r="66" spans="2:13" ht="15" customHeight="1" x14ac:dyDescent="0.25">
      <c r="B66" s="50" t="s">
        <v>35</v>
      </c>
      <c r="C66" s="50"/>
      <c r="D66" s="50"/>
      <c r="E66" s="50"/>
      <c r="F66" s="47">
        <v>0</v>
      </c>
      <c r="G66" s="49">
        <v>0</v>
      </c>
      <c r="H66" s="47">
        <v>0</v>
      </c>
      <c r="I66" s="49">
        <v>0</v>
      </c>
      <c r="J66" s="49">
        <v>0</v>
      </c>
      <c r="K66" s="49">
        <v>-20.181999999999999</v>
      </c>
      <c r="L66" s="49">
        <v>0</v>
      </c>
      <c r="M66" s="49">
        <v>0</v>
      </c>
    </row>
    <row r="67" spans="2:13" ht="15" customHeight="1" x14ac:dyDescent="0.25">
      <c r="B67" s="65" t="s">
        <v>36</v>
      </c>
      <c r="C67" s="65"/>
      <c r="D67" s="65"/>
      <c r="E67" s="65"/>
      <c r="F67" s="55">
        <f t="shared" ref="F67:L67" si="14">SUM(F65:F66)</f>
        <v>-231.32422319999935</v>
      </c>
      <c r="G67" s="54">
        <f t="shared" si="14"/>
        <v>588.64498420000098</v>
      </c>
      <c r="H67" s="55">
        <f t="shared" si="14"/>
        <v>338.68177679999997</v>
      </c>
      <c r="I67" s="54">
        <f t="shared" si="14"/>
        <v>525.85260000000119</v>
      </c>
      <c r="J67" s="54">
        <f t="shared" si="14"/>
        <v>608.32400000000007</v>
      </c>
      <c r="K67" s="54">
        <f t="shared" si="14"/>
        <v>338.90699999999998</v>
      </c>
      <c r="L67" s="54">
        <f t="shared" si="14"/>
        <v>-827.63200000000006</v>
      </c>
      <c r="M67" s="54" t="s">
        <v>53</v>
      </c>
    </row>
    <row r="68" spans="2:13" ht="15" customHeight="1" x14ac:dyDescent="0.25">
      <c r="B68" s="64" t="s">
        <v>37</v>
      </c>
      <c r="C68" s="64"/>
      <c r="D68" s="64"/>
      <c r="E68" s="64"/>
      <c r="F68" s="45">
        <v>-54.472063199999994</v>
      </c>
      <c r="G68" s="48">
        <v>-1227.7508542</v>
      </c>
      <c r="H68" s="45">
        <v>-166.5960632</v>
      </c>
      <c r="I68" s="48">
        <v>-1187.5</v>
      </c>
      <c r="J68" s="48">
        <v>-1287.5</v>
      </c>
      <c r="K68" s="48">
        <v>-294.96300000000002</v>
      </c>
      <c r="L68" s="48">
        <v>750</v>
      </c>
      <c r="M68" s="48">
        <v>0</v>
      </c>
    </row>
    <row r="69" spans="2:13" ht="15" customHeight="1" x14ac:dyDescent="0.25">
      <c r="B69" s="64" t="s">
        <v>38</v>
      </c>
      <c r="C69" s="64"/>
      <c r="D69" s="64"/>
      <c r="E69" s="64"/>
      <c r="F69" s="46">
        <v>0</v>
      </c>
      <c r="G69" s="48">
        <v>987.5</v>
      </c>
      <c r="H69" s="46">
        <v>0</v>
      </c>
      <c r="I69" s="48">
        <v>987.5</v>
      </c>
      <c r="J69" s="48">
        <v>987.5</v>
      </c>
      <c r="K69" s="48">
        <v>0</v>
      </c>
      <c r="L69" s="48">
        <v>100</v>
      </c>
      <c r="M69" s="48">
        <v>0</v>
      </c>
    </row>
    <row r="70" spans="2:13" ht="15" customHeight="1" x14ac:dyDescent="0.25">
      <c r="B70" s="64" t="s">
        <v>39</v>
      </c>
      <c r="C70" s="64"/>
      <c r="D70" s="64"/>
      <c r="E70" s="64"/>
      <c r="F70" s="46">
        <v>0</v>
      </c>
      <c r="G70" s="48">
        <v>0</v>
      </c>
      <c r="H70" s="46">
        <v>0</v>
      </c>
      <c r="I70" s="48">
        <v>0</v>
      </c>
      <c r="J70" s="48">
        <v>0</v>
      </c>
      <c r="K70" s="48">
        <v>0</v>
      </c>
      <c r="L70" s="48">
        <v>0</v>
      </c>
      <c r="M70" s="48">
        <v>0</v>
      </c>
    </row>
    <row r="71" spans="2:13" ht="15" customHeight="1" x14ac:dyDescent="0.25">
      <c r="B71" s="50" t="s">
        <v>40</v>
      </c>
      <c r="C71" s="50"/>
      <c r="D71" s="50"/>
      <c r="E71" s="50"/>
      <c r="F71" s="47">
        <v>-9.5354335999999993</v>
      </c>
      <c r="G71" s="49">
        <v>0</v>
      </c>
      <c r="H71" s="47">
        <v>-22.388433599999999</v>
      </c>
      <c r="I71" s="49">
        <v>0</v>
      </c>
      <c r="J71" s="49"/>
      <c r="K71" s="49">
        <v>0</v>
      </c>
      <c r="L71" s="49">
        <v>0</v>
      </c>
      <c r="M71" s="49">
        <v>0</v>
      </c>
    </row>
    <row r="72" spans="2:13" ht="15" customHeight="1" x14ac:dyDescent="0.25">
      <c r="B72" s="51" t="s">
        <v>41</v>
      </c>
      <c r="C72" s="51"/>
      <c r="D72" s="51"/>
      <c r="E72" s="51"/>
      <c r="F72" s="56">
        <f t="shared" ref="F72:L72" si="15">SUM(F68:F71)</f>
        <v>-64.007496799999998</v>
      </c>
      <c r="G72" s="52">
        <f t="shared" si="15"/>
        <v>-240.25085420000005</v>
      </c>
      <c r="H72" s="56">
        <f t="shared" si="15"/>
        <v>-188.98449679999999</v>
      </c>
      <c r="I72" s="52">
        <f t="shared" si="15"/>
        <v>-200</v>
      </c>
      <c r="J72" s="52">
        <f t="shared" si="15"/>
        <v>-300</v>
      </c>
      <c r="K72" s="52">
        <f t="shared" si="15"/>
        <v>-294.96300000000002</v>
      </c>
      <c r="L72" s="52">
        <f t="shared" si="15"/>
        <v>850</v>
      </c>
      <c r="M72" s="52" t="s">
        <v>53</v>
      </c>
    </row>
    <row r="73" spans="2:13" ht="15" customHeight="1" x14ac:dyDescent="0.25">
      <c r="B73" s="65" t="s">
        <v>42</v>
      </c>
      <c r="C73" s="65"/>
      <c r="D73" s="65"/>
      <c r="E73" s="65"/>
      <c r="F73" s="55">
        <f t="shared" ref="F73:L73" si="16">SUM(F72+F67)</f>
        <v>-295.33171999999934</v>
      </c>
      <c r="G73" s="54">
        <f t="shared" si="16"/>
        <v>348.39413000000093</v>
      </c>
      <c r="H73" s="55">
        <f t="shared" si="16"/>
        <v>149.69727999999998</v>
      </c>
      <c r="I73" s="54">
        <f t="shared" si="16"/>
        <v>325.85260000000119</v>
      </c>
      <c r="J73" s="54">
        <f t="shared" si="16"/>
        <v>308.32400000000007</v>
      </c>
      <c r="K73" s="54">
        <f t="shared" si="16"/>
        <v>43.94399999999996</v>
      </c>
      <c r="L73" s="54">
        <f t="shared" si="16"/>
        <v>22.367999999999938</v>
      </c>
      <c r="M73" s="54" t="s">
        <v>53</v>
      </c>
    </row>
    <row r="74" spans="2:13" ht="15" customHeight="1" x14ac:dyDescent="0.25">
      <c r="B74" s="50" t="s">
        <v>71</v>
      </c>
      <c r="C74" s="50"/>
      <c r="D74" s="50"/>
      <c r="E74" s="50"/>
      <c r="F74" s="47">
        <v>5.8433399999999995</v>
      </c>
      <c r="G74" s="49">
        <v>5.70784</v>
      </c>
      <c r="H74" s="47">
        <v>11.587339999999999</v>
      </c>
      <c r="I74" s="49">
        <v>1.21576</v>
      </c>
      <c r="J74" s="49">
        <v>10.441000000000001</v>
      </c>
      <c r="K74" s="49">
        <v>-1.5640000000000001</v>
      </c>
      <c r="L74" s="49">
        <v>-11</v>
      </c>
      <c r="M74" s="49">
        <v>0</v>
      </c>
    </row>
    <row r="75" spans="2:13" ht="15" customHeight="1" x14ac:dyDescent="0.25">
      <c r="B75" s="65" t="s">
        <v>72</v>
      </c>
      <c r="C75" s="65"/>
      <c r="D75" s="65"/>
      <c r="E75" s="65"/>
      <c r="F75" s="55">
        <f t="shared" ref="F75:L75" si="17">SUM(F73:F74)</f>
        <v>-289.48837999999932</v>
      </c>
      <c r="G75" s="54">
        <f t="shared" si="17"/>
        <v>354.1019700000009</v>
      </c>
      <c r="H75" s="55">
        <f t="shared" si="17"/>
        <v>161.28461999999999</v>
      </c>
      <c r="I75" s="54">
        <f t="shared" si="17"/>
        <v>327.06836000000118</v>
      </c>
      <c r="J75" s="54">
        <f t="shared" si="17"/>
        <v>318.76500000000004</v>
      </c>
      <c r="K75" s="54">
        <f t="shared" si="17"/>
        <v>42.37999999999996</v>
      </c>
      <c r="L75" s="54">
        <f t="shared" si="17"/>
        <v>11.367999999999938</v>
      </c>
      <c r="M75" s="54" t="s">
        <v>53</v>
      </c>
    </row>
    <row r="76" spans="2:13" x14ac:dyDescent="0.25">
      <c r="B76" s="51"/>
      <c r="C76" s="49"/>
      <c r="D76" s="49"/>
      <c r="E76" s="49"/>
      <c r="F76" s="49"/>
      <c r="G76" s="49"/>
      <c r="H76" s="49"/>
      <c r="I76" s="49"/>
      <c r="J76" s="49"/>
      <c r="K76" s="49"/>
      <c r="L76" s="49"/>
      <c r="M76" s="49"/>
    </row>
    <row r="77" spans="2:13" s="75" customFormat="1" ht="15.75" x14ac:dyDescent="0.2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row>
    <row r="78" spans="2:13" s="75" customFormat="1" ht="15.75" x14ac:dyDescent="0.25">
      <c r="B78" s="72"/>
      <c r="C78" s="72"/>
      <c r="D78" s="72"/>
      <c r="E78" s="72"/>
      <c r="F78" s="72" t="str">
        <f>F$4</f>
        <v>Q3</v>
      </c>
      <c r="G78" s="72" t="str">
        <f>G$4</f>
        <v>Q3</v>
      </c>
      <c r="H78" s="72" t="str">
        <f>H$4</f>
        <v>Q1-3</v>
      </c>
      <c r="I78" s="72" t="str">
        <f>I$4</f>
        <v>Q1-3</v>
      </c>
      <c r="J78" s="72"/>
      <c r="K78" s="72"/>
      <c r="L78" s="72"/>
      <c r="M78" s="72"/>
    </row>
    <row r="79" spans="2:13" s="75" customFormat="1" ht="15.75" x14ac:dyDescent="0.25">
      <c r="B79" s="73" t="s">
        <v>67</v>
      </c>
      <c r="C79" s="74"/>
      <c r="D79" s="74"/>
      <c r="E79" s="74"/>
      <c r="F79" s="74"/>
      <c r="G79" s="74"/>
      <c r="H79" s="74"/>
      <c r="I79" s="74"/>
      <c r="J79" s="74"/>
      <c r="K79" s="74"/>
      <c r="L79" s="74"/>
      <c r="M79" s="74"/>
    </row>
    <row r="80" spans="2:13" ht="2.25" customHeight="1" x14ac:dyDescent="0.25">
      <c r="B80" s="33"/>
      <c r="C80" s="32"/>
      <c r="D80" s="32"/>
      <c r="E80" s="32"/>
      <c r="F80" s="32"/>
      <c r="G80" s="32"/>
      <c r="H80" s="32"/>
      <c r="I80" s="32"/>
      <c r="J80" s="32"/>
      <c r="K80" s="32"/>
      <c r="L80" s="32"/>
      <c r="M80" s="32"/>
    </row>
    <row r="81" spans="2:13" s="91" customFormat="1" ht="15" customHeight="1" x14ac:dyDescent="0.25">
      <c r="B81" s="88" t="s">
        <v>43</v>
      </c>
      <c r="C81" s="88"/>
      <c r="D81" s="88"/>
      <c r="E81" s="88"/>
      <c r="F81" s="89">
        <v>3.4426719539719679</v>
      </c>
      <c r="G81" s="90">
        <v>3.717014839929162</v>
      </c>
      <c r="H81" s="89">
        <v>3.87984028092484</v>
      </c>
      <c r="I81" s="90">
        <v>1.9013579730194425</v>
      </c>
      <c r="J81" s="90">
        <v>0.42616880611024888</v>
      </c>
      <c r="K81" s="90">
        <v>3.6122672629832953</v>
      </c>
      <c r="L81" s="90">
        <v>0.23952702035236828</v>
      </c>
      <c r="M81" s="90">
        <v>4.8927231679808232</v>
      </c>
    </row>
    <row r="82" spans="2:13" s="91" customFormat="1" ht="15" customHeight="1" x14ac:dyDescent="0.25">
      <c r="B82" s="88" t="s">
        <v>122</v>
      </c>
      <c r="C82" s="88"/>
      <c r="D82" s="88"/>
      <c r="E82" s="88"/>
      <c r="F82" s="92">
        <v>4.687711677320852</v>
      </c>
      <c r="G82" s="90">
        <v>1.1507484121226752</v>
      </c>
      <c r="H82" s="92">
        <v>4.2208122372581967</v>
      </c>
      <c r="I82" s="90">
        <v>3.8588161537605283</v>
      </c>
      <c r="J82" s="90">
        <v>2.8796126030973266</v>
      </c>
      <c r="K82" s="90">
        <v>6.2121702270216259</v>
      </c>
      <c r="L82" s="90">
        <v>5.1963065913127116</v>
      </c>
      <c r="M82" s="90">
        <v>4.9243556541645441</v>
      </c>
    </row>
    <row r="83" spans="2:13" s="91" customFormat="1" ht="15" customHeight="1" x14ac:dyDescent="0.25">
      <c r="B83" s="88" t="s">
        <v>44</v>
      </c>
      <c r="C83" s="88"/>
      <c r="D83" s="88"/>
      <c r="E83" s="88"/>
      <c r="F83" s="92">
        <v>-4.1225623685372028</v>
      </c>
      <c r="G83" s="90">
        <v>-1.3861540055963966</v>
      </c>
      <c r="H83" s="92">
        <v>-1.0996420695705842</v>
      </c>
      <c r="I83" s="90">
        <v>-3.1785722490338002</v>
      </c>
      <c r="J83" s="90">
        <v>-10.617352945775975</v>
      </c>
      <c r="K83" s="90">
        <v>-7.7216982620325822</v>
      </c>
      <c r="L83" s="90">
        <v>-5.1200961054091918</v>
      </c>
      <c r="M83" s="90">
        <v>0.53614691644942503</v>
      </c>
    </row>
    <row r="84" spans="2:13" s="91" customFormat="1" ht="15" customHeight="1" x14ac:dyDescent="0.25">
      <c r="B84" s="88" t="s">
        <v>45</v>
      </c>
      <c r="C84" s="88"/>
      <c r="D84" s="88"/>
      <c r="E84" s="88"/>
      <c r="F84" s="89" t="s">
        <v>53</v>
      </c>
      <c r="G84" s="90" t="s">
        <v>53</v>
      </c>
      <c r="H84" s="89" t="s">
        <v>53</v>
      </c>
      <c r="I84" s="90" t="s">
        <v>53</v>
      </c>
      <c r="J84" s="90">
        <v>-24.049888626131402</v>
      </c>
      <c r="K84" s="90">
        <v>-10.42475874207854</v>
      </c>
      <c r="L84" s="90">
        <v>-7.2505150389161832</v>
      </c>
      <c r="M84" s="90" t="s">
        <v>53</v>
      </c>
    </row>
    <row r="85" spans="2:13" s="91" customFormat="1" ht="15" customHeight="1" x14ac:dyDescent="0.25">
      <c r="B85" s="88" t="s">
        <v>46</v>
      </c>
      <c r="C85" s="88"/>
      <c r="D85" s="88"/>
      <c r="E85" s="88"/>
      <c r="F85" s="92" t="s">
        <v>53</v>
      </c>
      <c r="G85" s="90" t="s">
        <v>53</v>
      </c>
      <c r="H85" s="92" t="s">
        <v>53</v>
      </c>
      <c r="I85" s="90" t="s">
        <v>53</v>
      </c>
      <c r="J85" s="90">
        <v>-8.5347238972269022</v>
      </c>
      <c r="K85" s="90">
        <v>-1.7867840629648044</v>
      </c>
      <c r="L85" s="90">
        <v>7.2267049299289038E-2</v>
      </c>
      <c r="M85" s="90" t="s">
        <v>53</v>
      </c>
    </row>
    <row r="86" spans="2:13" ht="15" customHeight="1" x14ac:dyDescent="0.25">
      <c r="B86" s="64" t="s">
        <v>47</v>
      </c>
      <c r="C86" s="64"/>
      <c r="D86" s="64"/>
      <c r="E86" s="64"/>
      <c r="F86" s="46" t="s">
        <v>53</v>
      </c>
      <c r="G86" s="48" t="s">
        <v>53</v>
      </c>
      <c r="H86" s="46">
        <v>33.069350739701633</v>
      </c>
      <c r="I86" s="48">
        <v>40.1537024200098</v>
      </c>
      <c r="J86" s="48">
        <v>32.956800256645671</v>
      </c>
      <c r="K86" s="48">
        <v>33.683397060508767</v>
      </c>
      <c r="L86" s="48">
        <v>34.85905477656955</v>
      </c>
      <c r="M86" s="48" t="s">
        <v>53</v>
      </c>
    </row>
    <row r="87" spans="2:13" ht="15" customHeight="1" x14ac:dyDescent="0.25">
      <c r="B87" s="64" t="s">
        <v>48</v>
      </c>
      <c r="C87" s="64"/>
      <c r="D87" s="64"/>
      <c r="E87" s="64"/>
      <c r="F87" s="45" t="s">
        <v>53</v>
      </c>
      <c r="G87" s="48" t="s">
        <v>53</v>
      </c>
      <c r="H87" s="45">
        <v>2338.3359999999998</v>
      </c>
      <c r="I87" s="48">
        <v>2600.5390000000002</v>
      </c>
      <c r="J87" s="48">
        <v>2453.0100000000002</v>
      </c>
      <c r="K87" s="48">
        <v>4059.93</v>
      </c>
      <c r="L87" s="48">
        <v>4552.9279999999999</v>
      </c>
      <c r="M87" s="48">
        <v>3588.819</v>
      </c>
    </row>
    <row r="88" spans="2:13" ht="15" customHeight="1" x14ac:dyDescent="0.25">
      <c r="B88" s="64" t="s">
        <v>49</v>
      </c>
      <c r="C88" s="64"/>
      <c r="D88" s="64"/>
      <c r="E88" s="64"/>
      <c r="F88" s="46" t="s">
        <v>53</v>
      </c>
      <c r="G88" s="48" t="s">
        <v>53</v>
      </c>
      <c r="H88" s="46">
        <v>0.84468226677194136</v>
      </c>
      <c r="I88" s="48">
        <v>0.68511846091465611</v>
      </c>
      <c r="J88" s="48">
        <v>0.82979028560984236</v>
      </c>
      <c r="K88" s="48">
        <v>1.1217384957121559</v>
      </c>
      <c r="L88" s="48">
        <v>1.1344153328791797</v>
      </c>
      <c r="M88" s="48">
        <v>0.83260879788128506</v>
      </c>
    </row>
    <row r="89" spans="2:13" ht="15" customHeight="1" x14ac:dyDescent="0.25">
      <c r="B89" s="64" t="s">
        <v>113</v>
      </c>
      <c r="C89" s="64"/>
      <c r="D89" s="64"/>
      <c r="E89" s="64"/>
      <c r="F89" s="46">
        <v>-232.76664319999949</v>
      </c>
      <c r="G89" s="48" t="s">
        <v>53</v>
      </c>
      <c r="H89" s="46">
        <v>345.5083568</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4073</v>
      </c>
      <c r="K90" s="49">
        <v>4631</v>
      </c>
      <c r="L90" s="49">
        <v>5493</v>
      </c>
      <c r="M90" s="49">
        <v>5794</v>
      </c>
    </row>
    <row r="91" spans="2:13" ht="15" customHeight="1" x14ac:dyDescent="0.25">
      <c r="B91" s="35" t="s">
        <v>74</v>
      </c>
      <c r="C91" s="40"/>
      <c r="D91" s="40"/>
      <c r="E91" s="40"/>
      <c r="F91" s="40"/>
      <c r="G91" s="40"/>
      <c r="H91" s="40"/>
      <c r="I91" s="40"/>
      <c r="J91" s="40"/>
      <c r="K91" s="40"/>
      <c r="L91" s="40"/>
      <c r="M91" s="40"/>
    </row>
    <row r="92" spans="2:13" ht="15" customHeight="1" x14ac:dyDescent="0.25">
      <c r="B92" s="35" t="s">
        <v>63</v>
      </c>
      <c r="C92" s="40"/>
      <c r="D92" s="40"/>
      <c r="E92" s="40"/>
      <c r="F92" s="40"/>
      <c r="G92" s="40"/>
      <c r="H92" s="40"/>
      <c r="I92" s="40"/>
      <c r="J92" s="40"/>
      <c r="K92" s="40"/>
      <c r="L92" s="34"/>
      <c r="M92" s="40"/>
    </row>
    <row r="93" spans="2:13" ht="15" customHeight="1" x14ac:dyDescent="0.25">
      <c r="B93" s="35" t="s">
        <v>116</v>
      </c>
      <c r="C93" s="35"/>
      <c r="D93" s="35"/>
      <c r="E93" s="35"/>
      <c r="F93" s="35"/>
      <c r="G93" s="35"/>
      <c r="H93" s="35"/>
      <c r="I93" s="35"/>
      <c r="J93" s="35"/>
      <c r="K93" s="35"/>
      <c r="L93" s="35"/>
      <c r="M93" s="35"/>
    </row>
    <row r="94" spans="2:13" ht="15" customHeight="1" x14ac:dyDescent="0.25">
      <c r="B94" s="35" t="s">
        <v>115</v>
      </c>
      <c r="C94" s="35"/>
      <c r="D94" s="35"/>
      <c r="E94" s="35"/>
      <c r="F94" s="35"/>
      <c r="G94" s="35"/>
      <c r="H94" s="35"/>
      <c r="I94" s="35"/>
      <c r="J94" s="35"/>
      <c r="K94" s="35"/>
      <c r="L94" s="35"/>
      <c r="M94" s="35"/>
    </row>
    <row r="95" spans="2:13" ht="15" customHeight="1" x14ac:dyDescent="0.25"/>
    <row r="96" spans="2:13" x14ac:dyDescent="0.25">
      <c r="B96" s="21"/>
      <c r="C96" s="21"/>
      <c r="D96" s="21"/>
      <c r="E96" s="21"/>
      <c r="F96" s="21"/>
      <c r="G96" s="21"/>
      <c r="H96" s="21"/>
      <c r="I96" s="21"/>
      <c r="J96" s="21"/>
      <c r="K96" s="21"/>
      <c r="L96" s="21"/>
      <c r="M96" s="21"/>
    </row>
    <row r="97" spans="2:13" x14ac:dyDescent="0.25">
      <c r="B97" s="17"/>
      <c r="C97" s="17"/>
      <c r="D97" s="17"/>
      <c r="E97" s="17"/>
      <c r="F97" s="17"/>
      <c r="G97" s="17"/>
      <c r="H97" s="17"/>
      <c r="I97" s="17"/>
      <c r="J97" s="17"/>
      <c r="K97" s="17"/>
      <c r="L97" s="17"/>
      <c r="M97" s="17"/>
    </row>
    <row r="98" spans="2:13" x14ac:dyDescent="0.25">
      <c r="B98" s="17"/>
      <c r="C98" s="17"/>
      <c r="D98" s="17"/>
      <c r="E98" s="17"/>
      <c r="F98" s="17"/>
      <c r="G98" s="17"/>
      <c r="H98" s="17"/>
      <c r="I98" s="17"/>
      <c r="J98" s="17"/>
      <c r="K98" s="17"/>
      <c r="L98" s="17"/>
      <c r="M98" s="17"/>
    </row>
    <row r="99" spans="2:13" x14ac:dyDescent="0.25">
      <c r="B99" s="17"/>
      <c r="C99" s="17"/>
      <c r="D99" s="17"/>
      <c r="E99" s="17"/>
      <c r="F99" s="17"/>
      <c r="G99" s="17"/>
      <c r="H99" s="17"/>
      <c r="I99" s="17"/>
      <c r="J99" s="17"/>
      <c r="K99" s="17"/>
      <c r="L99" s="17"/>
      <c r="M99" s="17"/>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sheetData>
  <mergeCells count="1">
    <mergeCell ref="B1:M1"/>
  </mergeCells>
  <pageMargins left="0.70866141732283472" right="0.70866141732283472" top="0.74803149606299213" bottom="0.74803149606299213" header="0.31496062992125984" footer="0.31496062992125984"/>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2"/>
  <sheetViews>
    <sheetView showZeros="0" zoomScaleNormal="100" workbookViewId="0">
      <selection activeCell="P87" sqref="P87"/>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70</v>
      </c>
      <c r="C1" s="102"/>
      <c r="D1" s="102"/>
      <c r="E1" s="102"/>
      <c r="F1" s="102"/>
      <c r="G1" s="102"/>
      <c r="H1" s="102"/>
      <c r="I1" s="102"/>
      <c r="J1" s="102"/>
      <c r="K1" s="102"/>
      <c r="L1" s="102"/>
      <c r="M1" s="102"/>
    </row>
    <row r="2" spans="2:13" x14ac:dyDescent="0.25">
      <c r="B2" s="51" t="s">
        <v>57</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t="s">
        <v>97</v>
      </c>
      <c r="G5" s="74"/>
      <c r="H5" s="74" t="s">
        <v>97</v>
      </c>
      <c r="I5" s="74"/>
      <c r="J5" s="74"/>
      <c r="K5" s="74"/>
      <c r="L5" s="74" t="s">
        <v>52</v>
      </c>
      <c r="M5" s="74" t="s">
        <v>52</v>
      </c>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95">
        <v>10.772968100000003</v>
      </c>
      <c r="G7" s="96">
        <v>10.4976231</v>
      </c>
      <c r="H7" s="95">
        <v>31.081597800000001</v>
      </c>
      <c r="I7" s="96">
        <v>29.333574200000001</v>
      </c>
      <c r="J7" s="96">
        <v>38.560576399999995</v>
      </c>
      <c r="K7" s="96">
        <v>31.747800000000002</v>
      </c>
      <c r="L7" s="96">
        <v>26.751000000000001</v>
      </c>
      <c r="M7" s="96">
        <v>19.719000000000001</v>
      </c>
    </row>
    <row r="8" spans="2:13" ht="15" customHeight="1" x14ac:dyDescent="0.25">
      <c r="B8" s="59" t="s">
        <v>3</v>
      </c>
      <c r="C8" s="59"/>
      <c r="D8" s="59"/>
      <c r="E8" s="59"/>
      <c r="F8" s="92">
        <v>-7.1754829999999998</v>
      </c>
      <c r="G8" s="90">
        <v>-7.2465776999999996</v>
      </c>
      <c r="H8" s="92">
        <v>-21.312715000000004</v>
      </c>
      <c r="I8" s="90">
        <v>-19.867326600000002</v>
      </c>
      <c r="J8" s="90">
        <v>-27.310488199999998</v>
      </c>
      <c r="K8" s="90">
        <v>-21.593077699999998</v>
      </c>
      <c r="L8" s="90">
        <v>-20.081</v>
      </c>
      <c r="M8" s="90">
        <v>-14.322000000000001</v>
      </c>
    </row>
    <row r="9" spans="2:13" ht="15" customHeight="1" x14ac:dyDescent="0.25">
      <c r="B9" s="59" t="s">
        <v>4</v>
      </c>
      <c r="C9" s="59"/>
      <c r="D9" s="59"/>
      <c r="E9" s="59"/>
      <c r="F9" s="92">
        <v>0.1462773</v>
      </c>
      <c r="G9" s="90">
        <v>1.3395299999999999E-2</v>
      </c>
      <c r="H9" s="92">
        <v>0.14781079999999999</v>
      </c>
      <c r="I9" s="90">
        <v>4.9026400000000005E-2</v>
      </c>
      <c r="J9" s="90">
        <v>1.2286699999999999E-2</v>
      </c>
      <c r="K9" s="90">
        <v>0.12866330000000001</v>
      </c>
      <c r="L9" s="90">
        <v>0.193</v>
      </c>
      <c r="M9" s="90">
        <v>-7.3000000000000009E-2</v>
      </c>
    </row>
    <row r="10" spans="2:13" ht="15" customHeight="1" x14ac:dyDescent="0.25">
      <c r="B10" s="59" t="s">
        <v>5</v>
      </c>
      <c r="C10" s="59"/>
      <c r="D10" s="59"/>
      <c r="E10" s="59"/>
      <c r="F10" s="92">
        <v>0</v>
      </c>
      <c r="G10" s="90">
        <v>0</v>
      </c>
      <c r="H10" s="92">
        <v>0</v>
      </c>
      <c r="I10" s="90">
        <v>0</v>
      </c>
      <c r="J10" s="90">
        <v>0</v>
      </c>
      <c r="K10" s="90">
        <v>0</v>
      </c>
      <c r="L10" s="90">
        <v>0</v>
      </c>
      <c r="M10" s="90">
        <v>0</v>
      </c>
    </row>
    <row r="11" spans="2:13" ht="15" customHeight="1" x14ac:dyDescent="0.25">
      <c r="B11" s="50" t="s">
        <v>6</v>
      </c>
      <c r="C11" s="50"/>
      <c r="D11" s="50"/>
      <c r="E11" s="50"/>
      <c r="F11" s="97">
        <v>0</v>
      </c>
      <c r="G11" s="98">
        <v>0</v>
      </c>
      <c r="H11" s="97">
        <v>0</v>
      </c>
      <c r="I11" s="98">
        <v>0</v>
      </c>
      <c r="J11" s="98">
        <v>0</v>
      </c>
      <c r="K11" s="98">
        <v>0</v>
      </c>
      <c r="L11" s="98">
        <v>0</v>
      </c>
      <c r="M11" s="98">
        <v>0</v>
      </c>
    </row>
    <row r="12" spans="2:13" ht="15" customHeight="1" x14ac:dyDescent="0.25">
      <c r="B12" s="58" t="s">
        <v>7</v>
      </c>
      <c r="C12" s="58"/>
      <c r="D12" s="58"/>
      <c r="E12" s="58"/>
      <c r="F12" s="99">
        <f t="shared" ref="F12:M12" si="0">SUM(F7:F11)</f>
        <v>3.7437624000000036</v>
      </c>
      <c r="G12" s="96">
        <f t="shared" si="0"/>
        <v>3.2644407000000006</v>
      </c>
      <c r="H12" s="99">
        <f t="shared" si="0"/>
        <v>9.9166935999999968</v>
      </c>
      <c r="I12" s="96">
        <f t="shared" si="0"/>
        <v>9.5152739999999998</v>
      </c>
      <c r="J12" s="96">
        <f t="shared" si="0"/>
        <v>11.262374899999998</v>
      </c>
      <c r="K12" s="96">
        <f t="shared" si="0"/>
        <v>10.283385600000003</v>
      </c>
      <c r="L12" s="96">
        <f t="shared" si="0"/>
        <v>6.8630000000000013</v>
      </c>
      <c r="M12" s="96">
        <f t="shared" si="0"/>
        <v>5.3239999999999998</v>
      </c>
    </row>
    <row r="13" spans="2:13" ht="15" customHeight="1" x14ac:dyDescent="0.25">
      <c r="B13" s="50" t="s">
        <v>59</v>
      </c>
      <c r="C13" s="50"/>
      <c r="D13" s="50"/>
      <c r="E13" s="50"/>
      <c r="F13" s="97">
        <v>-0.23083800000000007</v>
      </c>
      <c r="G13" s="98">
        <v>-1.7589899999999999E-2</v>
      </c>
      <c r="H13" s="97">
        <v>-0.43780180000000002</v>
      </c>
      <c r="I13" s="98">
        <v>-6.2159999999999993E-2</v>
      </c>
      <c r="J13" s="98">
        <v>-0.1302161</v>
      </c>
      <c r="K13" s="98">
        <v>-9.8344999999999988E-2</v>
      </c>
      <c r="L13" s="98">
        <v>-0.10300000000000001</v>
      </c>
      <c r="M13" s="98">
        <v>-0.104</v>
      </c>
    </row>
    <row r="14" spans="2:13" ht="15" customHeight="1" x14ac:dyDescent="0.25">
      <c r="B14" s="58" t="s">
        <v>8</v>
      </c>
      <c r="C14" s="58"/>
      <c r="D14" s="58"/>
      <c r="E14" s="58"/>
      <c r="F14" s="99">
        <f t="shared" ref="F14:M14" si="1">SUM(F12:F13)</f>
        <v>3.5129244000000037</v>
      </c>
      <c r="G14" s="96">
        <f t="shared" si="1"/>
        <v>3.2468508000000007</v>
      </c>
      <c r="H14" s="99">
        <f t="shared" si="1"/>
        <v>9.478891799999996</v>
      </c>
      <c r="I14" s="96">
        <f t="shared" si="1"/>
        <v>9.4531139999999994</v>
      </c>
      <c r="J14" s="96">
        <f t="shared" si="1"/>
        <v>11.132158799999997</v>
      </c>
      <c r="K14" s="96">
        <f t="shared" si="1"/>
        <v>10.185040600000002</v>
      </c>
      <c r="L14" s="96">
        <f t="shared" si="1"/>
        <v>6.7600000000000016</v>
      </c>
      <c r="M14" s="96">
        <f t="shared" si="1"/>
        <v>5.22</v>
      </c>
    </row>
    <row r="15" spans="2:13" ht="15" customHeight="1" x14ac:dyDescent="0.25">
      <c r="B15" s="59" t="s">
        <v>9</v>
      </c>
      <c r="C15" s="59"/>
      <c r="D15" s="59"/>
      <c r="E15" s="59"/>
      <c r="F15" s="92">
        <v>0</v>
      </c>
      <c r="G15" s="90">
        <v>0</v>
      </c>
      <c r="H15" s="92">
        <v>0</v>
      </c>
      <c r="I15" s="90">
        <v>0</v>
      </c>
      <c r="J15" s="90">
        <v>0</v>
      </c>
      <c r="K15" s="90">
        <v>0</v>
      </c>
      <c r="L15" s="90">
        <v>0</v>
      </c>
      <c r="M15" s="90">
        <v>0</v>
      </c>
    </row>
    <row r="16" spans="2:13" ht="15" customHeight="1" x14ac:dyDescent="0.25">
      <c r="B16" s="50" t="s">
        <v>10</v>
      </c>
      <c r="C16" s="50"/>
      <c r="D16" s="50"/>
      <c r="E16" s="50"/>
      <c r="F16" s="97">
        <v>0</v>
      </c>
      <c r="G16" s="98">
        <v>0</v>
      </c>
      <c r="H16" s="97">
        <v>0</v>
      </c>
      <c r="I16" s="98">
        <v>0</v>
      </c>
      <c r="J16" s="98">
        <v>0</v>
      </c>
      <c r="K16" s="98">
        <v>0</v>
      </c>
      <c r="L16" s="98">
        <v>0</v>
      </c>
      <c r="M16" s="98">
        <v>0</v>
      </c>
    </row>
    <row r="17" spans="2:13" ht="15" customHeight="1" x14ac:dyDescent="0.25">
      <c r="B17" s="58" t="s">
        <v>11</v>
      </c>
      <c r="C17" s="58"/>
      <c r="D17" s="58"/>
      <c r="E17" s="58"/>
      <c r="F17" s="99">
        <f t="shared" ref="F17:M17" si="2">SUM(F14:F16)</f>
        <v>3.5129244000000037</v>
      </c>
      <c r="G17" s="96">
        <f t="shared" si="2"/>
        <v>3.2468508000000007</v>
      </c>
      <c r="H17" s="99">
        <f t="shared" si="2"/>
        <v>9.478891799999996</v>
      </c>
      <c r="I17" s="96">
        <f t="shared" si="2"/>
        <v>9.4531139999999994</v>
      </c>
      <c r="J17" s="96">
        <f t="shared" si="2"/>
        <v>11.132158799999997</v>
      </c>
      <c r="K17" s="96">
        <f t="shared" si="2"/>
        <v>10.185040600000002</v>
      </c>
      <c r="L17" s="96">
        <f t="shared" si="2"/>
        <v>6.7600000000000016</v>
      </c>
      <c r="M17" s="96">
        <f t="shared" si="2"/>
        <v>5.22</v>
      </c>
    </row>
    <row r="18" spans="2:13" ht="15" customHeight="1" x14ac:dyDescent="0.25">
      <c r="B18" s="59" t="s">
        <v>12</v>
      </c>
      <c r="C18" s="59"/>
      <c r="D18" s="59"/>
      <c r="E18" s="59"/>
      <c r="F18" s="92">
        <v>3.4309999999998508E-4</v>
      </c>
      <c r="G18" s="90">
        <v>6.5629700000000013E-2</v>
      </c>
      <c r="H18" s="92">
        <v>5.5334299999999989E-2</v>
      </c>
      <c r="I18" s="90">
        <v>0.20027500000000004</v>
      </c>
      <c r="J18" s="90">
        <v>3.6595E-3</v>
      </c>
      <c r="K18" s="90">
        <v>2.3121999999999999E-3</v>
      </c>
      <c r="L18" s="90">
        <v>0.107</v>
      </c>
      <c r="M18" s="90">
        <v>6.5000000000000002E-2</v>
      </c>
    </row>
    <row r="19" spans="2:13" ht="15" customHeight="1" x14ac:dyDescent="0.25">
      <c r="B19" s="50" t="s">
        <v>13</v>
      </c>
      <c r="C19" s="50"/>
      <c r="D19" s="50"/>
      <c r="E19" s="50"/>
      <c r="F19" s="97">
        <v>-0.44099400000000011</v>
      </c>
      <c r="G19" s="98">
        <v>-0.26564050000000011</v>
      </c>
      <c r="H19" s="97">
        <v>-1.1979156</v>
      </c>
      <c r="I19" s="98">
        <v>-0.82127090000000003</v>
      </c>
      <c r="J19" s="98">
        <v>-1.5047816999999999</v>
      </c>
      <c r="K19" s="98">
        <v>-2.1934225999999999</v>
      </c>
      <c r="L19" s="98">
        <v>-1.2970000000000002</v>
      </c>
      <c r="M19" s="98">
        <v>-1.3850000000000002</v>
      </c>
    </row>
    <row r="20" spans="2:13" ht="15" customHeight="1" x14ac:dyDescent="0.25">
      <c r="B20" s="58" t="s">
        <v>14</v>
      </c>
      <c r="C20" s="58"/>
      <c r="D20" s="58"/>
      <c r="E20" s="58"/>
      <c r="F20" s="99">
        <f t="shared" ref="F20:M20" si="3">SUM(F17:F19)</f>
        <v>3.0722735000000032</v>
      </c>
      <c r="G20" s="96">
        <f t="shared" si="3"/>
        <v>3.0468400000000009</v>
      </c>
      <c r="H20" s="99">
        <f t="shared" si="3"/>
        <v>8.3363104999999962</v>
      </c>
      <c r="I20" s="96">
        <f t="shared" si="3"/>
        <v>8.8321180999999989</v>
      </c>
      <c r="J20" s="96">
        <f t="shared" si="3"/>
        <v>9.6310365999999963</v>
      </c>
      <c r="K20" s="96">
        <f t="shared" si="3"/>
        <v>7.993930200000003</v>
      </c>
      <c r="L20" s="96">
        <f t="shared" si="3"/>
        <v>5.5700000000000021</v>
      </c>
      <c r="M20" s="96">
        <f t="shared" si="3"/>
        <v>3.9</v>
      </c>
    </row>
    <row r="21" spans="2:13" ht="15" customHeight="1" x14ac:dyDescent="0.25">
      <c r="B21" s="59" t="s">
        <v>15</v>
      </c>
      <c r="C21" s="59"/>
      <c r="D21" s="59"/>
      <c r="E21" s="59"/>
      <c r="F21" s="92">
        <v>-0.7135457999999999</v>
      </c>
      <c r="G21" s="90">
        <v>-0.64519119999999996</v>
      </c>
      <c r="H21" s="92">
        <v>-2.0141282999999999</v>
      </c>
      <c r="I21" s="90">
        <v>-1.8787236</v>
      </c>
      <c r="J21" s="90">
        <v>-2.2760455999999998</v>
      </c>
      <c r="K21" s="90">
        <v>-2.0396980999999998</v>
      </c>
      <c r="L21" s="90">
        <v>-1.583</v>
      </c>
      <c r="M21" s="90">
        <v>-1.2030000000000001</v>
      </c>
    </row>
    <row r="22" spans="2:13" ht="15" customHeight="1" x14ac:dyDescent="0.25">
      <c r="B22" s="50" t="s">
        <v>16</v>
      </c>
      <c r="C22" s="50"/>
      <c r="D22" s="50"/>
      <c r="E22" s="50"/>
      <c r="F22" s="97">
        <v>0</v>
      </c>
      <c r="G22" s="98">
        <v>0</v>
      </c>
      <c r="H22" s="97">
        <v>0</v>
      </c>
      <c r="I22" s="98">
        <v>0</v>
      </c>
      <c r="J22" s="98">
        <v>0</v>
      </c>
      <c r="K22" s="98">
        <v>0</v>
      </c>
      <c r="L22" s="98">
        <v>0</v>
      </c>
      <c r="M22" s="98">
        <v>0</v>
      </c>
    </row>
    <row r="23" spans="2:13" ht="15" customHeight="1" x14ac:dyDescent="0.25">
      <c r="B23" s="58" t="s">
        <v>79</v>
      </c>
      <c r="C23" s="58"/>
      <c r="D23" s="58"/>
      <c r="E23" s="58"/>
      <c r="F23" s="99">
        <f t="shared" ref="F23:M23" si="4">SUM(F20:F22)</f>
        <v>2.3587277000000033</v>
      </c>
      <c r="G23" s="96">
        <f t="shared" si="4"/>
        <v>2.4016488000000011</v>
      </c>
      <c r="H23" s="99">
        <f t="shared" si="4"/>
        <v>6.3221821999999968</v>
      </c>
      <c r="I23" s="96">
        <f t="shared" si="4"/>
        <v>6.953394499999999</v>
      </c>
      <c r="J23" s="96">
        <f t="shared" si="4"/>
        <v>7.3549909999999965</v>
      </c>
      <c r="K23" s="96">
        <f t="shared" si="4"/>
        <v>5.9542321000000031</v>
      </c>
      <c r="L23" s="96">
        <f t="shared" si="4"/>
        <v>3.9870000000000019</v>
      </c>
      <c r="M23" s="96">
        <f t="shared" si="4"/>
        <v>2.6970000000000001</v>
      </c>
    </row>
    <row r="24" spans="2:13" ht="15" customHeight="1" x14ac:dyDescent="0.25">
      <c r="B24" s="59" t="s">
        <v>90</v>
      </c>
      <c r="C24" s="59"/>
      <c r="D24" s="59"/>
      <c r="E24" s="59"/>
      <c r="F24" s="92">
        <v>2.3587277000000029</v>
      </c>
      <c r="G24" s="90">
        <v>2.4016487999999994</v>
      </c>
      <c r="H24" s="92">
        <v>6.3221822000000003</v>
      </c>
      <c r="I24" s="90">
        <v>6.9533944999999981</v>
      </c>
      <c r="J24" s="90">
        <v>7.3549910000000001</v>
      </c>
      <c r="K24" s="90">
        <v>5.9542321000000014</v>
      </c>
      <c r="L24" s="90">
        <v>3.9869999999999988</v>
      </c>
      <c r="M24" s="90">
        <v>2.6969999999999952</v>
      </c>
    </row>
    <row r="25" spans="2:13" ht="15" customHeight="1" x14ac:dyDescent="0.25">
      <c r="B25" s="59" t="s">
        <v>85</v>
      </c>
      <c r="C25" s="59"/>
      <c r="D25" s="59"/>
      <c r="E25" s="59"/>
      <c r="F25" s="92">
        <v>0</v>
      </c>
      <c r="G25" s="90">
        <v>0</v>
      </c>
      <c r="H25" s="92">
        <v>0</v>
      </c>
      <c r="I25" s="90">
        <v>0</v>
      </c>
      <c r="J25" s="90">
        <v>0</v>
      </c>
      <c r="K25" s="90">
        <v>0</v>
      </c>
      <c r="L25" s="90">
        <v>0</v>
      </c>
      <c r="M25" s="90">
        <v>0</v>
      </c>
    </row>
    <row r="26" spans="2:13" ht="15" customHeight="1" x14ac:dyDescent="0.25">
      <c r="B26" s="50"/>
      <c r="C26" s="50"/>
      <c r="D26" s="50"/>
      <c r="E26" s="50"/>
      <c r="F26" s="97"/>
      <c r="G26" s="98"/>
      <c r="H26" s="97"/>
      <c r="I26" s="98"/>
      <c r="J26" s="98"/>
      <c r="K26" s="98"/>
      <c r="L26" s="98"/>
      <c r="M26" s="98"/>
    </row>
    <row r="27" spans="2:13" ht="15" customHeight="1" x14ac:dyDescent="0.25">
      <c r="B27" s="59" t="s">
        <v>60</v>
      </c>
      <c r="C27" s="59"/>
      <c r="D27" s="59"/>
      <c r="E27" s="59"/>
      <c r="F27" s="92">
        <v>0</v>
      </c>
      <c r="G27" s="90">
        <v>0</v>
      </c>
      <c r="H27" s="92">
        <v>0</v>
      </c>
      <c r="I27" s="90">
        <v>0</v>
      </c>
      <c r="J27" s="90">
        <v>0</v>
      </c>
      <c r="K27" s="90">
        <v>0</v>
      </c>
      <c r="L27" s="90">
        <v>-1.405</v>
      </c>
      <c r="M27" s="90">
        <v>0</v>
      </c>
    </row>
    <row r="28" spans="2:13" ht="15" customHeight="1" x14ac:dyDescent="0.25">
      <c r="B28" s="58" t="s">
        <v>123</v>
      </c>
      <c r="C28" s="58"/>
      <c r="D28" s="58"/>
      <c r="E28" s="58"/>
      <c r="F28" s="99">
        <f t="shared" ref="F28:M28" si="5">F14-F27</f>
        <v>3.5129244000000037</v>
      </c>
      <c r="G28" s="96">
        <f t="shared" si="5"/>
        <v>3.2468508000000007</v>
      </c>
      <c r="H28" s="99">
        <f t="shared" si="5"/>
        <v>9.478891799999996</v>
      </c>
      <c r="I28" s="96">
        <f t="shared" si="5"/>
        <v>9.4531139999999994</v>
      </c>
      <c r="J28" s="96">
        <f t="shared" si="5"/>
        <v>11.132158799999997</v>
      </c>
      <c r="K28" s="96">
        <f t="shared" si="5"/>
        <v>10.185040600000002</v>
      </c>
      <c r="L28" s="96">
        <f t="shared" si="5"/>
        <v>8.1650000000000009</v>
      </c>
      <c r="M28" s="96">
        <f t="shared" si="5"/>
        <v>5.22</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89"/>
      <c r="G34" s="90"/>
      <c r="H34" s="89">
        <v>95.34618309999999</v>
      </c>
      <c r="I34" s="90">
        <v>95.34618309999999</v>
      </c>
      <c r="J34" s="90">
        <v>95.34618309999999</v>
      </c>
      <c r="K34" s="90">
        <v>95.346000000000004</v>
      </c>
      <c r="L34" s="90">
        <v>94.427000000000007</v>
      </c>
      <c r="M34" s="90">
        <v>0</v>
      </c>
    </row>
    <row r="35" spans="2:13" ht="15" customHeight="1" x14ac:dyDescent="0.25">
      <c r="B35" s="59" t="s">
        <v>18</v>
      </c>
      <c r="C35" s="59"/>
      <c r="D35" s="59"/>
      <c r="E35" s="59"/>
      <c r="F35" s="92"/>
      <c r="G35" s="90"/>
      <c r="H35" s="92">
        <v>0.45114909999999997</v>
      </c>
      <c r="I35" s="90">
        <v>5.0216200000000003E-2</v>
      </c>
      <c r="J35" s="90">
        <v>8.5559099999999999E-2</v>
      </c>
      <c r="K35" s="90">
        <v>2.9918299999999998E-2</v>
      </c>
      <c r="L35" s="90">
        <v>8.2000000000000003E-2</v>
      </c>
      <c r="M35" s="90">
        <v>0</v>
      </c>
    </row>
    <row r="36" spans="2:13" ht="15" customHeight="1" x14ac:dyDescent="0.25">
      <c r="B36" s="59" t="s">
        <v>84</v>
      </c>
      <c r="C36" s="59"/>
      <c r="D36" s="59"/>
      <c r="E36" s="59"/>
      <c r="F36" s="92"/>
      <c r="G36" s="90"/>
      <c r="H36" s="92">
        <v>2.1719425999999999</v>
      </c>
      <c r="I36" s="90">
        <v>0.13320980000000002</v>
      </c>
      <c r="J36" s="90">
        <v>0.24925989999999998</v>
      </c>
      <c r="K36" s="90">
        <v>0.11894550000000001</v>
      </c>
      <c r="L36" s="90">
        <v>0.13500000000000001</v>
      </c>
      <c r="M36" s="90">
        <v>0</v>
      </c>
    </row>
    <row r="37" spans="2:13" ht="15" customHeight="1" x14ac:dyDescent="0.25">
      <c r="B37" s="59" t="s">
        <v>19</v>
      </c>
      <c r="C37" s="59"/>
      <c r="D37" s="59"/>
      <c r="E37" s="59"/>
      <c r="F37" s="89"/>
      <c r="G37" s="90"/>
      <c r="H37" s="89">
        <v>0</v>
      </c>
      <c r="I37" s="90">
        <v>0</v>
      </c>
      <c r="J37" s="90">
        <v>0</v>
      </c>
      <c r="K37" s="90">
        <v>0</v>
      </c>
      <c r="L37" s="90">
        <v>0</v>
      </c>
      <c r="M37" s="90">
        <v>0</v>
      </c>
    </row>
    <row r="38" spans="2:13" ht="15" customHeight="1" x14ac:dyDescent="0.25">
      <c r="B38" s="50" t="s">
        <v>20</v>
      </c>
      <c r="C38" s="50"/>
      <c r="D38" s="50"/>
      <c r="E38" s="50"/>
      <c r="F38" s="97"/>
      <c r="G38" s="98"/>
      <c r="H38" s="97">
        <v>1.4999999999999999E-4</v>
      </c>
      <c r="I38" s="98">
        <v>1.4999999999999999E-4</v>
      </c>
      <c r="J38" s="98">
        <v>1.4999999999999999E-4</v>
      </c>
      <c r="K38" s="98">
        <v>1.4999999999999999E-4</v>
      </c>
      <c r="L38" s="98">
        <v>0</v>
      </c>
      <c r="M38" s="98">
        <v>0</v>
      </c>
    </row>
    <row r="39" spans="2:13" ht="15" customHeight="1" x14ac:dyDescent="0.25">
      <c r="B39" s="58" t="s">
        <v>21</v>
      </c>
      <c r="C39" s="58"/>
      <c r="D39" s="58"/>
      <c r="E39" s="58"/>
      <c r="F39" s="99"/>
      <c r="G39" s="96"/>
      <c r="H39" s="99">
        <f>SUM(H34:H38)</f>
        <v>97.969424799999985</v>
      </c>
      <c r="I39" s="96">
        <f>SUM(I34:I38)</f>
        <v>95.529759099999993</v>
      </c>
      <c r="J39" s="96">
        <f>SUM(J34:J38)</f>
        <v>95.681152099999991</v>
      </c>
      <c r="K39" s="96">
        <f>SUM(K34:K38)</f>
        <v>95.495013800000009</v>
      </c>
      <c r="L39" s="96">
        <f>SUM(L34:L38)</f>
        <v>94.644000000000005</v>
      </c>
      <c r="M39" s="96" t="s">
        <v>53</v>
      </c>
    </row>
    <row r="40" spans="2:13" ht="15" customHeight="1" x14ac:dyDescent="0.25">
      <c r="B40" s="59" t="s">
        <v>22</v>
      </c>
      <c r="C40" s="59"/>
      <c r="D40" s="59"/>
      <c r="E40" s="59"/>
      <c r="F40" s="89"/>
      <c r="G40" s="90"/>
      <c r="H40" s="89">
        <v>1.9003168000000001</v>
      </c>
      <c r="I40" s="90">
        <v>1.4295085999999999</v>
      </c>
      <c r="J40" s="90">
        <v>1.9619374000000001</v>
      </c>
      <c r="K40" s="90">
        <v>1.4217417000000001</v>
      </c>
      <c r="L40" s="90">
        <v>1.3480000000000001</v>
      </c>
      <c r="M40" s="90">
        <v>0</v>
      </c>
    </row>
    <row r="41" spans="2:13" ht="15" customHeight="1" x14ac:dyDescent="0.25">
      <c r="B41" s="59" t="s">
        <v>23</v>
      </c>
      <c r="C41" s="59"/>
      <c r="D41" s="59"/>
      <c r="E41" s="59"/>
      <c r="F41" s="92"/>
      <c r="G41" s="90"/>
      <c r="H41" s="92">
        <v>0</v>
      </c>
      <c r="I41" s="90">
        <v>0.11170619999999999</v>
      </c>
      <c r="J41" s="90">
        <v>0</v>
      </c>
      <c r="K41" s="90">
        <v>3.3013100000000004E-2</v>
      </c>
      <c r="L41" s="90">
        <v>8.5000000000000006E-2</v>
      </c>
      <c r="M41" s="90">
        <v>0</v>
      </c>
    </row>
    <row r="42" spans="2:13" ht="15" customHeight="1" x14ac:dyDescent="0.25">
      <c r="B42" s="59" t="s">
        <v>24</v>
      </c>
      <c r="C42" s="59"/>
      <c r="D42" s="59"/>
      <c r="E42" s="59"/>
      <c r="F42" s="92"/>
      <c r="G42" s="90"/>
      <c r="H42" s="92">
        <v>4.8789307999999991</v>
      </c>
      <c r="I42" s="90">
        <v>4.0071982999999998</v>
      </c>
      <c r="J42" s="90">
        <v>4.1079213000000001</v>
      </c>
      <c r="K42" s="90">
        <v>3.1443063999999996</v>
      </c>
      <c r="L42" s="90">
        <v>2.855</v>
      </c>
      <c r="M42" s="90">
        <v>0</v>
      </c>
    </row>
    <row r="43" spans="2:13" ht="15" customHeight="1" x14ac:dyDescent="0.25">
      <c r="B43" s="59" t="s">
        <v>25</v>
      </c>
      <c r="C43" s="59"/>
      <c r="D43" s="59"/>
      <c r="E43" s="59"/>
      <c r="F43" s="89"/>
      <c r="G43" s="90"/>
      <c r="H43" s="89">
        <v>2.1330599000000001</v>
      </c>
      <c r="I43" s="90">
        <v>11.050539000000001</v>
      </c>
      <c r="J43" s="90">
        <v>1.8353994</v>
      </c>
      <c r="K43" s="90">
        <v>6.9232079999999998</v>
      </c>
      <c r="L43" s="90">
        <v>7.3639999999999999</v>
      </c>
      <c r="M43" s="90">
        <v>0</v>
      </c>
    </row>
    <row r="44" spans="2:13" ht="15" customHeight="1" x14ac:dyDescent="0.25">
      <c r="B44" s="50" t="s">
        <v>26</v>
      </c>
      <c r="C44" s="50"/>
      <c r="D44" s="50"/>
      <c r="E44" s="50"/>
      <c r="F44" s="97"/>
      <c r="G44" s="98"/>
      <c r="H44" s="97">
        <v>0</v>
      </c>
      <c r="I44" s="98">
        <v>0</v>
      </c>
      <c r="J44" s="98">
        <v>0</v>
      </c>
      <c r="K44" s="98">
        <v>0</v>
      </c>
      <c r="L44" s="98">
        <v>0</v>
      </c>
      <c r="M44" s="98">
        <v>0</v>
      </c>
    </row>
    <row r="45" spans="2:13" ht="15" customHeight="1" x14ac:dyDescent="0.25">
      <c r="B45" s="51" t="s">
        <v>27</v>
      </c>
      <c r="C45" s="51"/>
      <c r="D45" s="51"/>
      <c r="E45" s="51"/>
      <c r="F45" s="100"/>
      <c r="G45" s="101"/>
      <c r="H45" s="100">
        <f>SUM(H40:H44)</f>
        <v>8.9123075000000007</v>
      </c>
      <c r="I45" s="101">
        <f>SUM(I40:I44)</f>
        <v>16.598952099999998</v>
      </c>
      <c r="J45" s="101">
        <f>SUM(J40:J44)</f>
        <v>7.9052581000000002</v>
      </c>
      <c r="K45" s="101">
        <f>SUM(K40:K44)</f>
        <v>11.5222692</v>
      </c>
      <c r="L45" s="101">
        <f>SUM(L40:L44)</f>
        <v>11.652000000000001</v>
      </c>
      <c r="M45" s="101" t="s">
        <v>53</v>
      </c>
    </row>
    <row r="46" spans="2:13" ht="15" customHeight="1" x14ac:dyDescent="0.25">
      <c r="B46" s="58" t="s">
        <v>77</v>
      </c>
      <c r="C46" s="58"/>
      <c r="D46" s="58"/>
      <c r="E46" s="58"/>
      <c r="F46" s="95"/>
      <c r="G46" s="96"/>
      <c r="H46" s="95">
        <f>H39+H45</f>
        <v>106.88173229999998</v>
      </c>
      <c r="I46" s="96">
        <f>I39+I45</f>
        <v>112.1287112</v>
      </c>
      <c r="J46" s="96">
        <f>J39+J45</f>
        <v>103.58641019999999</v>
      </c>
      <c r="K46" s="96">
        <f>K39+K45</f>
        <v>107.01728300000001</v>
      </c>
      <c r="L46" s="96">
        <f>L39+L45</f>
        <v>106.29600000000001</v>
      </c>
      <c r="M46" s="96" t="s">
        <v>53</v>
      </c>
    </row>
    <row r="47" spans="2:13" ht="15" customHeight="1" x14ac:dyDescent="0.25">
      <c r="B47" s="59" t="s">
        <v>91</v>
      </c>
      <c r="C47" s="59"/>
      <c r="D47" s="59"/>
      <c r="E47" s="59"/>
      <c r="F47" s="92"/>
      <c r="G47" s="90"/>
      <c r="H47" s="92">
        <v>62.700570199999987</v>
      </c>
      <c r="I47" s="90">
        <v>82.932513899999989</v>
      </c>
      <c r="J47" s="90">
        <v>83.3341104</v>
      </c>
      <c r="K47" s="90">
        <v>75.97923209999999</v>
      </c>
      <c r="L47" s="90">
        <v>72.706999999999994</v>
      </c>
      <c r="M47" s="90">
        <v>0</v>
      </c>
    </row>
    <row r="48" spans="2:13" ht="15" customHeight="1" x14ac:dyDescent="0.25">
      <c r="B48" s="59" t="s">
        <v>86</v>
      </c>
      <c r="C48" s="59"/>
      <c r="D48" s="59"/>
      <c r="E48" s="59"/>
      <c r="F48" s="92"/>
      <c r="G48" s="90"/>
      <c r="H48" s="92">
        <v>0</v>
      </c>
      <c r="I48" s="90">
        <v>0</v>
      </c>
      <c r="J48" s="90">
        <v>0</v>
      </c>
      <c r="K48" s="90">
        <v>0</v>
      </c>
      <c r="L48" s="90">
        <v>0</v>
      </c>
      <c r="M48" s="90">
        <v>0</v>
      </c>
    </row>
    <row r="49" spans="2:13" ht="15" customHeight="1" x14ac:dyDescent="0.25">
      <c r="B49" s="59" t="s">
        <v>28</v>
      </c>
      <c r="C49" s="59"/>
      <c r="D49" s="59"/>
      <c r="E49" s="59"/>
      <c r="F49" s="89"/>
      <c r="G49" s="90"/>
      <c r="H49" s="89">
        <v>0</v>
      </c>
      <c r="I49" s="90">
        <v>0</v>
      </c>
      <c r="J49" s="90">
        <v>0</v>
      </c>
      <c r="K49" s="90">
        <v>0</v>
      </c>
      <c r="L49" s="90">
        <v>0</v>
      </c>
      <c r="M49" s="90">
        <v>0</v>
      </c>
    </row>
    <row r="50" spans="2:13" ht="15" customHeight="1" x14ac:dyDescent="0.25">
      <c r="B50" s="59" t="s">
        <v>29</v>
      </c>
      <c r="C50" s="59"/>
      <c r="D50" s="59"/>
      <c r="E50" s="59"/>
      <c r="F50" s="92"/>
      <c r="G50" s="90"/>
      <c r="H50" s="92">
        <v>0.42635889999999999</v>
      </c>
      <c r="I50" s="90">
        <v>7.9156799999999999E-2</v>
      </c>
      <c r="J50" s="90">
        <v>7.23718E-2</v>
      </c>
      <c r="K50" s="90">
        <v>9.9511799999999997E-2</v>
      </c>
      <c r="L50" s="90">
        <v>0.127</v>
      </c>
      <c r="M50" s="90">
        <v>0</v>
      </c>
    </row>
    <row r="51" spans="2:13" ht="15" customHeight="1" x14ac:dyDescent="0.25">
      <c r="B51" s="59" t="s">
        <v>30</v>
      </c>
      <c r="C51" s="59"/>
      <c r="D51" s="59"/>
      <c r="E51" s="59"/>
      <c r="F51" s="92"/>
      <c r="G51" s="90"/>
      <c r="H51" s="92">
        <v>37.835233000000002</v>
      </c>
      <c r="I51" s="90">
        <v>24.406626299999996</v>
      </c>
      <c r="J51" s="90">
        <v>14.646259499999999</v>
      </c>
      <c r="K51" s="90">
        <v>26.824909399999999</v>
      </c>
      <c r="L51" s="90">
        <v>27.367000000000001</v>
      </c>
      <c r="M51" s="90">
        <v>0</v>
      </c>
    </row>
    <row r="52" spans="2:13" ht="15" customHeight="1" x14ac:dyDescent="0.25">
      <c r="B52" s="59" t="s">
        <v>31</v>
      </c>
      <c r="C52" s="59"/>
      <c r="D52" s="59"/>
      <c r="E52" s="59"/>
      <c r="F52" s="89"/>
      <c r="G52" s="90"/>
      <c r="H52" s="89">
        <v>5.9194402000000004</v>
      </c>
      <c r="I52" s="90">
        <v>4.7094141</v>
      </c>
      <c r="J52" s="90">
        <v>5.5336682999999995</v>
      </c>
      <c r="K52" s="90">
        <v>4.1141224000000003</v>
      </c>
      <c r="L52" s="90">
        <v>6.0949999999999998</v>
      </c>
      <c r="M52" s="90">
        <v>0</v>
      </c>
    </row>
    <row r="53" spans="2:13" ht="15" customHeight="1" x14ac:dyDescent="0.25">
      <c r="B53" s="50" t="s">
        <v>89</v>
      </c>
      <c r="C53" s="50"/>
      <c r="D53" s="50"/>
      <c r="E53" s="50"/>
      <c r="F53" s="97"/>
      <c r="G53" s="98"/>
      <c r="H53" s="97">
        <v>0</v>
      </c>
      <c r="I53" s="98">
        <v>0</v>
      </c>
      <c r="J53" s="98">
        <v>0</v>
      </c>
      <c r="K53" s="98">
        <v>0</v>
      </c>
      <c r="L53" s="98">
        <v>0</v>
      </c>
      <c r="M53" s="98">
        <v>0</v>
      </c>
    </row>
    <row r="54" spans="2:13" ht="15" customHeight="1" x14ac:dyDescent="0.25">
      <c r="B54" s="58" t="s">
        <v>78</v>
      </c>
      <c r="C54" s="58"/>
      <c r="D54" s="58"/>
      <c r="E54" s="58"/>
      <c r="F54" s="99"/>
      <c r="G54" s="96"/>
      <c r="H54" s="99">
        <f>SUM(H47:H53)</f>
        <v>106.88160229999998</v>
      </c>
      <c r="I54" s="96">
        <f>SUM(I47:I53)</f>
        <v>112.1277111</v>
      </c>
      <c r="J54" s="96">
        <f>SUM(J47:J53)</f>
        <v>103.58641</v>
      </c>
      <c r="K54" s="96">
        <f>SUM(K47:K53)</f>
        <v>107.01777569999999</v>
      </c>
      <c r="L54" s="96">
        <f>SUM(L47:L53)</f>
        <v>106.29599999999999</v>
      </c>
      <c r="M54" s="96" t="s">
        <v>53</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72">
        <f t="shared" si="7"/>
        <v>2015</v>
      </c>
      <c r="L56" s="72">
        <f t="shared" si="7"/>
        <v>2014</v>
      </c>
      <c r="M56" s="72">
        <f t="shared" si="7"/>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54</v>
      </c>
      <c r="G58" s="74"/>
      <c r="H58" s="74" t="s">
        <v>54</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92">
        <v>3.2719885000000044</v>
      </c>
      <c r="G60" s="90">
        <v>2.6779297999999998</v>
      </c>
      <c r="H60" s="92">
        <v>8.3659196999999974</v>
      </c>
      <c r="I60" s="90">
        <v>7.6911059000000002</v>
      </c>
      <c r="J60" s="90">
        <v>9.0559999999999992</v>
      </c>
      <c r="K60" s="90">
        <v>7.968</v>
      </c>
      <c r="L60" s="90"/>
      <c r="M60" s="90"/>
    </row>
    <row r="61" spans="2:13" ht="15" customHeight="1" x14ac:dyDescent="0.25">
      <c r="B61" s="50" t="s">
        <v>33</v>
      </c>
      <c r="C61" s="50"/>
      <c r="D61" s="50"/>
      <c r="E61" s="50"/>
      <c r="F61" s="97">
        <v>0.68596649999999992</v>
      </c>
      <c r="G61" s="98">
        <v>3.6213299999999601E-2</v>
      </c>
      <c r="H61" s="97">
        <v>-0.27703349999999999</v>
      </c>
      <c r="I61" s="98">
        <v>-1.3934219000000001</v>
      </c>
      <c r="J61" s="98">
        <v>-1.159</v>
      </c>
      <c r="K61" s="98">
        <v>-3.0230000000000001</v>
      </c>
      <c r="L61" s="98">
        <v>0</v>
      </c>
      <c r="M61" s="98">
        <v>0</v>
      </c>
    </row>
    <row r="62" spans="2:13" ht="15" customHeight="1" x14ac:dyDescent="0.25">
      <c r="B62" s="65" t="s">
        <v>34</v>
      </c>
      <c r="C62" s="65"/>
      <c r="D62" s="65"/>
      <c r="E62" s="65"/>
      <c r="F62" s="95">
        <f t="shared" ref="F62:K62" si="8">SUM(F60:F61)</f>
        <v>3.9579550000000046</v>
      </c>
      <c r="G62" s="96">
        <f t="shared" si="8"/>
        <v>2.7141430999999994</v>
      </c>
      <c r="H62" s="95">
        <f t="shared" si="8"/>
        <v>8.0888861999999975</v>
      </c>
      <c r="I62" s="96">
        <f t="shared" si="8"/>
        <v>6.2976840000000003</v>
      </c>
      <c r="J62" s="96">
        <f t="shared" si="8"/>
        <v>7.8969999999999994</v>
      </c>
      <c r="K62" s="96">
        <f t="shared" si="8"/>
        <v>4.9450000000000003</v>
      </c>
      <c r="L62" s="96" t="s">
        <v>53</v>
      </c>
      <c r="M62" s="96" t="s">
        <v>53</v>
      </c>
    </row>
    <row r="63" spans="2:13" ht="15" customHeight="1" x14ac:dyDescent="0.25">
      <c r="B63" s="64" t="s">
        <v>82</v>
      </c>
      <c r="C63" s="64"/>
      <c r="D63" s="64"/>
      <c r="E63" s="64"/>
      <c r="F63" s="92">
        <v>-0.56751549999999984</v>
      </c>
      <c r="G63" s="90">
        <v>-6.5525E-2</v>
      </c>
      <c r="H63" s="92">
        <v>-2.7255155000000002</v>
      </c>
      <c r="I63" s="90">
        <v>-9.6525E-2</v>
      </c>
      <c r="J63" s="90">
        <v>-0.316</v>
      </c>
      <c r="K63" s="90">
        <v>-4.2000000000000003E-2</v>
      </c>
      <c r="L63" s="90">
        <v>0</v>
      </c>
      <c r="M63" s="90">
        <v>0</v>
      </c>
    </row>
    <row r="64" spans="2:13" ht="15" customHeight="1" x14ac:dyDescent="0.25">
      <c r="B64" s="50" t="s">
        <v>83</v>
      </c>
      <c r="C64" s="50"/>
      <c r="D64" s="50"/>
      <c r="E64" s="50"/>
      <c r="F64" s="97">
        <v>0</v>
      </c>
      <c r="G64" s="98">
        <v>0</v>
      </c>
      <c r="H64" s="97">
        <v>0</v>
      </c>
      <c r="I64" s="98">
        <v>0</v>
      </c>
      <c r="J64" s="98">
        <v>0</v>
      </c>
      <c r="K64" s="98">
        <v>0.02</v>
      </c>
      <c r="L64" s="98">
        <v>0</v>
      </c>
      <c r="M64" s="98">
        <v>0</v>
      </c>
    </row>
    <row r="65" spans="2:14" ht="15" customHeight="1" x14ac:dyDescent="0.25">
      <c r="B65" s="65" t="s">
        <v>87</v>
      </c>
      <c r="C65" s="65"/>
      <c r="D65" s="65"/>
      <c r="E65" s="65"/>
      <c r="F65" s="95">
        <f t="shared" ref="F65:K65" si="9">SUM(F62:F64)</f>
        <v>3.3904395000000047</v>
      </c>
      <c r="G65" s="96">
        <f t="shared" si="9"/>
        <v>2.6486180999999993</v>
      </c>
      <c r="H65" s="95">
        <f t="shared" si="9"/>
        <v>5.3633706999999973</v>
      </c>
      <c r="I65" s="96">
        <f t="shared" si="9"/>
        <v>6.2011590000000005</v>
      </c>
      <c r="J65" s="96">
        <f t="shared" si="9"/>
        <v>7.5809999999999995</v>
      </c>
      <c r="K65" s="96">
        <f t="shared" si="9"/>
        <v>4.923</v>
      </c>
      <c r="L65" s="96" t="s">
        <v>53</v>
      </c>
      <c r="M65" s="96" t="s">
        <v>53</v>
      </c>
    </row>
    <row r="66" spans="2:14" ht="15" customHeight="1" x14ac:dyDescent="0.25">
      <c r="B66" s="50" t="s">
        <v>35</v>
      </c>
      <c r="C66" s="50"/>
      <c r="D66" s="50"/>
      <c r="E66" s="50"/>
      <c r="F66" s="97">
        <v>0</v>
      </c>
      <c r="G66" s="98">
        <v>0</v>
      </c>
      <c r="H66" s="97">
        <v>0</v>
      </c>
      <c r="I66" s="98">
        <v>0</v>
      </c>
      <c r="J66" s="98">
        <v>0</v>
      </c>
      <c r="K66" s="98">
        <v>-0.91900000000000004</v>
      </c>
      <c r="L66" s="98">
        <v>0</v>
      </c>
      <c r="M66" s="98">
        <v>0</v>
      </c>
    </row>
    <row r="67" spans="2:14" ht="15" customHeight="1" x14ac:dyDescent="0.25">
      <c r="B67" s="65" t="s">
        <v>36</v>
      </c>
      <c r="C67" s="65"/>
      <c r="D67" s="65"/>
      <c r="E67" s="65"/>
      <c r="F67" s="99">
        <f t="shared" ref="F67:K67" si="10">SUM(F65:F66)</f>
        <v>3.3904395000000047</v>
      </c>
      <c r="G67" s="96">
        <f t="shared" si="10"/>
        <v>2.6486180999999993</v>
      </c>
      <c r="H67" s="99">
        <f t="shared" si="10"/>
        <v>5.3633706999999973</v>
      </c>
      <c r="I67" s="96">
        <f t="shared" si="10"/>
        <v>6.2011590000000005</v>
      </c>
      <c r="J67" s="96">
        <f t="shared" si="10"/>
        <v>7.5809999999999995</v>
      </c>
      <c r="K67" s="96">
        <f t="shared" si="10"/>
        <v>4.0039999999999996</v>
      </c>
      <c r="L67" s="96" t="s">
        <v>53</v>
      </c>
      <c r="M67" s="96" t="s">
        <v>53</v>
      </c>
    </row>
    <row r="68" spans="2:14" ht="15" customHeight="1" x14ac:dyDescent="0.25">
      <c r="B68" s="64" t="s">
        <v>37</v>
      </c>
      <c r="C68" s="64"/>
      <c r="D68" s="64"/>
      <c r="E68" s="64"/>
      <c r="F68" s="89">
        <v>-2.4989455000000045</v>
      </c>
      <c r="G68" s="90">
        <v>0</v>
      </c>
      <c r="H68" s="89">
        <v>22.083054499999992</v>
      </c>
      <c r="I68" s="90">
        <v>-2.2238628999999999</v>
      </c>
      <c r="J68" s="90">
        <v>-12.819000000000001</v>
      </c>
      <c r="K68" s="90">
        <v>-1.7629999999999999</v>
      </c>
      <c r="L68" s="90">
        <v>0</v>
      </c>
      <c r="M68" s="90">
        <v>0</v>
      </c>
    </row>
    <row r="69" spans="2:14" ht="15" customHeight="1" x14ac:dyDescent="0.25">
      <c r="B69" s="64" t="s">
        <v>38</v>
      </c>
      <c r="C69" s="64"/>
      <c r="D69" s="64"/>
      <c r="E69" s="64"/>
      <c r="F69" s="92">
        <v>0</v>
      </c>
      <c r="G69" s="90">
        <v>0</v>
      </c>
      <c r="H69" s="92">
        <v>0</v>
      </c>
      <c r="I69" s="90">
        <v>0</v>
      </c>
      <c r="J69" s="90">
        <v>0</v>
      </c>
      <c r="K69" s="90">
        <v>0.18</v>
      </c>
      <c r="L69" s="90">
        <v>0</v>
      </c>
      <c r="M69" s="90">
        <v>0</v>
      </c>
    </row>
    <row r="70" spans="2:14" ht="15" customHeight="1" x14ac:dyDescent="0.25">
      <c r="B70" s="64" t="s">
        <v>39</v>
      </c>
      <c r="C70" s="64"/>
      <c r="D70" s="64"/>
      <c r="E70" s="64"/>
      <c r="F70" s="92">
        <v>-4.3400000000204386E-4</v>
      </c>
      <c r="G70" s="90">
        <v>0</v>
      </c>
      <c r="H70" s="92">
        <v>-26.964434000000001</v>
      </c>
      <c r="I70" s="90">
        <v>0</v>
      </c>
      <c r="J70" s="90">
        <v>0</v>
      </c>
      <c r="K70" s="90">
        <v>0</v>
      </c>
      <c r="L70" s="90">
        <v>0</v>
      </c>
      <c r="M70" s="90">
        <v>0</v>
      </c>
    </row>
    <row r="71" spans="2:14" ht="15" customHeight="1" x14ac:dyDescent="0.25">
      <c r="B71" s="50" t="s">
        <v>40</v>
      </c>
      <c r="C71" s="50"/>
      <c r="D71" s="50"/>
      <c r="E71" s="50"/>
      <c r="F71" s="97">
        <v>0.15366900000000006</v>
      </c>
      <c r="G71" s="98">
        <v>0.150033</v>
      </c>
      <c r="H71" s="97">
        <v>-0.18433099999999997</v>
      </c>
      <c r="I71" s="98">
        <v>0.150033</v>
      </c>
      <c r="J71" s="98">
        <v>0.15</v>
      </c>
      <c r="K71" s="98">
        <v>-2.8620000000000001</v>
      </c>
      <c r="L71" s="98">
        <v>0</v>
      </c>
      <c r="M71" s="98">
        <v>0</v>
      </c>
    </row>
    <row r="72" spans="2:14" ht="15" customHeight="1" x14ac:dyDescent="0.25">
      <c r="B72" s="51" t="s">
        <v>41</v>
      </c>
      <c r="C72" s="51"/>
      <c r="D72" s="51"/>
      <c r="E72" s="51"/>
      <c r="F72" s="100">
        <f t="shared" ref="F72:K72" si="11">SUM(F68:F71)</f>
        <v>-2.3457105000000062</v>
      </c>
      <c r="G72" s="101">
        <f t="shared" si="11"/>
        <v>0.150033</v>
      </c>
      <c r="H72" s="100">
        <f t="shared" si="11"/>
        <v>-5.0657105000000087</v>
      </c>
      <c r="I72" s="101">
        <f t="shared" si="11"/>
        <v>-2.0738298999999998</v>
      </c>
      <c r="J72" s="101">
        <f t="shared" si="11"/>
        <v>-12.669</v>
      </c>
      <c r="K72" s="101">
        <f t="shared" si="11"/>
        <v>-4.4450000000000003</v>
      </c>
      <c r="L72" s="101" t="s">
        <v>53</v>
      </c>
      <c r="M72" s="101" t="s">
        <v>53</v>
      </c>
    </row>
    <row r="73" spans="2:14" ht="15" customHeight="1" x14ac:dyDescent="0.25">
      <c r="B73" s="65" t="s">
        <v>42</v>
      </c>
      <c r="C73" s="65"/>
      <c r="D73" s="65"/>
      <c r="E73" s="65"/>
      <c r="F73" s="99">
        <f t="shared" ref="F73:K73" si="12">SUM(F72+F67)</f>
        <v>1.0447289999999985</v>
      </c>
      <c r="G73" s="96">
        <f t="shared" si="12"/>
        <v>2.7986510999999994</v>
      </c>
      <c r="H73" s="99">
        <f t="shared" si="12"/>
        <v>0.29766019999998861</v>
      </c>
      <c r="I73" s="96">
        <f t="shared" si="12"/>
        <v>4.1273291000000008</v>
      </c>
      <c r="J73" s="96">
        <f t="shared" si="12"/>
        <v>-5.088000000000001</v>
      </c>
      <c r="K73" s="96">
        <f t="shared" si="12"/>
        <v>-0.44100000000000072</v>
      </c>
      <c r="L73" s="96" t="s">
        <v>53</v>
      </c>
      <c r="M73" s="96" t="s">
        <v>53</v>
      </c>
    </row>
    <row r="74" spans="2:14" ht="15" customHeight="1" x14ac:dyDescent="0.25">
      <c r="B74" s="50" t="s">
        <v>71</v>
      </c>
      <c r="C74" s="50"/>
      <c r="D74" s="50"/>
      <c r="E74" s="50"/>
      <c r="F74" s="97">
        <v>0</v>
      </c>
      <c r="G74" s="98">
        <v>0</v>
      </c>
      <c r="H74" s="97">
        <v>0</v>
      </c>
      <c r="I74" s="98">
        <v>0</v>
      </c>
      <c r="J74" s="98">
        <v>0</v>
      </c>
      <c r="K74" s="98">
        <v>0</v>
      </c>
      <c r="L74" s="98">
        <v>0</v>
      </c>
      <c r="M74" s="98">
        <v>0</v>
      </c>
      <c r="N74" s="25"/>
    </row>
    <row r="75" spans="2:14" ht="15" customHeight="1" x14ac:dyDescent="0.25">
      <c r="B75" s="65" t="s">
        <v>72</v>
      </c>
      <c r="C75" s="65"/>
      <c r="D75" s="65"/>
      <c r="E75" s="65"/>
      <c r="F75" s="99">
        <f t="shared" ref="F75:K75" si="13">SUM(F73:F74)</f>
        <v>1.0447289999999985</v>
      </c>
      <c r="G75" s="96">
        <f t="shared" si="13"/>
        <v>2.7986510999999994</v>
      </c>
      <c r="H75" s="99">
        <f t="shared" si="13"/>
        <v>0.29766019999998861</v>
      </c>
      <c r="I75" s="96">
        <f t="shared" si="13"/>
        <v>4.1273291000000008</v>
      </c>
      <c r="J75" s="96">
        <f t="shared" si="13"/>
        <v>-5.088000000000001</v>
      </c>
      <c r="K75" s="96">
        <f t="shared" si="13"/>
        <v>-0.44100000000000072</v>
      </c>
      <c r="L75" s="96" t="s">
        <v>53</v>
      </c>
      <c r="M75" s="96" t="s">
        <v>53</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14">F$3</f>
        <v>2017</v>
      </c>
      <c r="G77" s="72">
        <f t="shared" si="14"/>
        <v>2016</v>
      </c>
      <c r="H77" s="72">
        <f t="shared" si="14"/>
        <v>2017</v>
      </c>
      <c r="I77" s="72">
        <f t="shared" si="14"/>
        <v>2016</v>
      </c>
      <c r="J77" s="72">
        <f t="shared" si="14"/>
        <v>2016</v>
      </c>
      <c r="K77" s="72">
        <f t="shared" si="14"/>
        <v>2015</v>
      </c>
      <c r="L77" s="72">
        <f t="shared" si="14"/>
        <v>2014</v>
      </c>
      <c r="M77" s="72">
        <f t="shared" si="14"/>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32.608695833787934</v>
      </c>
      <c r="G81" s="90">
        <v>30.929390101650721</v>
      </c>
      <c r="H81" s="89">
        <v>30.496797046900852</v>
      </c>
      <c r="I81" s="90">
        <v>32.226260378457397</v>
      </c>
      <c r="J81" s="90">
        <v>28.86927488978095</v>
      </c>
      <c r="K81" s="90">
        <v>32.081090973232804</v>
      </c>
      <c r="L81" s="90">
        <v>25.270083361369661</v>
      </c>
      <c r="M81" s="90">
        <v>26.471930625285257</v>
      </c>
    </row>
    <row r="82" spans="2:13" s="91" customFormat="1" ht="15" customHeight="1" x14ac:dyDescent="0.25">
      <c r="B82" s="88" t="s">
        <v>122</v>
      </c>
      <c r="C82" s="88"/>
      <c r="D82" s="88"/>
      <c r="E82" s="88"/>
      <c r="F82" s="92">
        <v>32.608695833787934</v>
      </c>
      <c r="G82" s="90">
        <v>30.929390101650721</v>
      </c>
      <c r="H82" s="92">
        <v>30.496797046900852</v>
      </c>
      <c r="I82" s="90">
        <v>32.226260378457397</v>
      </c>
      <c r="J82" s="90">
        <v>28.86927488978095</v>
      </c>
      <c r="K82" s="90">
        <v>32.081090973232804</v>
      </c>
      <c r="L82" s="90">
        <v>30.522223468281556</v>
      </c>
      <c r="M82" s="90">
        <v>26.471930625285257</v>
      </c>
    </row>
    <row r="83" spans="2:13" s="91" customFormat="1" ht="15" customHeight="1" x14ac:dyDescent="0.25">
      <c r="B83" s="88" t="s">
        <v>44</v>
      </c>
      <c r="C83" s="88"/>
      <c r="D83" s="88"/>
      <c r="E83" s="88"/>
      <c r="F83" s="92">
        <v>28.518356979076199</v>
      </c>
      <c r="G83" s="90">
        <v>29.024094035153553</v>
      </c>
      <c r="H83" s="92">
        <v>26.820727021955097</v>
      </c>
      <c r="I83" s="90">
        <v>30.109246284757219</v>
      </c>
      <c r="J83" s="90">
        <v>24.976381317785489</v>
      </c>
      <c r="K83" s="90">
        <v>25.179477633095832</v>
      </c>
      <c r="L83" s="90">
        <v>20.821651527045713</v>
      </c>
      <c r="M83" s="90">
        <v>19.77787920279933</v>
      </c>
    </row>
    <row r="84" spans="2:13" s="91" customFormat="1" ht="15" customHeight="1" x14ac:dyDescent="0.25">
      <c r="B84" s="88" t="s">
        <v>45</v>
      </c>
      <c r="C84" s="88"/>
      <c r="D84" s="88"/>
      <c r="E84" s="88"/>
      <c r="F84" s="89" t="s">
        <v>53</v>
      </c>
      <c r="G84" s="90" t="s">
        <v>53</v>
      </c>
      <c r="H84" s="89" t="s">
        <v>53</v>
      </c>
      <c r="I84" s="90" t="s">
        <v>53</v>
      </c>
      <c r="J84" s="90">
        <v>9.2566989981974004</v>
      </c>
      <c r="K84" s="90">
        <v>8.0091236638445995</v>
      </c>
      <c r="L84" s="90">
        <v>10.967307136864395</v>
      </c>
      <c r="M84" s="90" t="s">
        <v>53</v>
      </c>
    </row>
    <row r="85" spans="2:13" s="91" customFormat="1" ht="15" customHeight="1" x14ac:dyDescent="0.25">
      <c r="B85" s="88" t="s">
        <v>46</v>
      </c>
      <c r="C85" s="88"/>
      <c r="D85" s="88"/>
      <c r="E85" s="88"/>
      <c r="F85" s="92" t="s">
        <v>53</v>
      </c>
      <c r="G85" s="90" t="s">
        <v>53</v>
      </c>
      <c r="H85" s="92" t="s">
        <v>53</v>
      </c>
      <c r="I85" s="90" t="s">
        <v>53</v>
      </c>
      <c r="J85" s="90">
        <v>10.598310076738466</v>
      </c>
      <c r="K85" s="90">
        <v>10.04282937992115</v>
      </c>
      <c r="L85" s="90">
        <v>13.723844355177164</v>
      </c>
      <c r="M85" s="90" t="s">
        <v>53</v>
      </c>
    </row>
    <row r="86" spans="2:13" ht="15" customHeight="1" x14ac:dyDescent="0.25">
      <c r="B86" s="64" t="s">
        <v>47</v>
      </c>
      <c r="C86" s="64"/>
      <c r="D86" s="64"/>
      <c r="E86" s="64"/>
      <c r="F86" s="46" t="s">
        <v>53</v>
      </c>
      <c r="G86" s="48" t="s">
        <v>53</v>
      </c>
      <c r="H86" s="46">
        <v>58.66357619154067</v>
      </c>
      <c r="I86" s="48">
        <v>73.962549566393506</v>
      </c>
      <c r="J86" s="48">
        <v>80.448883593900007</v>
      </c>
      <c r="K86" s="48">
        <v>70.996833566220346</v>
      </c>
      <c r="L86" s="48">
        <v>68.400504252276647</v>
      </c>
      <c r="M86" s="48" t="s">
        <v>53</v>
      </c>
    </row>
    <row r="87" spans="2:13" ht="15" customHeight="1" x14ac:dyDescent="0.25">
      <c r="B87" s="64" t="s">
        <v>48</v>
      </c>
      <c r="C87" s="64"/>
      <c r="D87" s="64"/>
      <c r="E87" s="64"/>
      <c r="F87" s="45" t="s">
        <v>53</v>
      </c>
      <c r="G87" s="48" t="s">
        <v>53</v>
      </c>
      <c r="H87" s="45">
        <v>35.702173100000003</v>
      </c>
      <c r="I87" s="48">
        <v>13.244381099999995</v>
      </c>
      <c r="J87" s="48">
        <v>12.810860099999999</v>
      </c>
      <c r="K87" s="48">
        <v>19.868688299999999</v>
      </c>
      <c r="L87" s="48">
        <v>19.917999999999999</v>
      </c>
      <c r="M87" s="48" t="s">
        <v>53</v>
      </c>
    </row>
    <row r="88" spans="2:13" ht="15" customHeight="1" x14ac:dyDescent="0.25">
      <c r="B88" s="64" t="s">
        <v>49</v>
      </c>
      <c r="C88" s="64"/>
      <c r="D88" s="64"/>
      <c r="E88" s="64"/>
      <c r="F88" s="46" t="s">
        <v>53</v>
      </c>
      <c r="G88" s="48" t="s">
        <v>53</v>
      </c>
      <c r="H88" s="46">
        <v>0.60342725559455923</v>
      </c>
      <c r="I88" s="48">
        <v>0.29429502558465187</v>
      </c>
      <c r="J88" s="48">
        <v>0.17575347513399506</v>
      </c>
      <c r="K88" s="48">
        <v>0.35305581089177657</v>
      </c>
      <c r="L88" s="48">
        <v>0.37640117182664667</v>
      </c>
      <c r="M88" s="48" t="s">
        <v>53</v>
      </c>
    </row>
    <row r="89" spans="2:13" ht="15" customHeight="1" x14ac:dyDescent="0.25">
      <c r="B89" s="64" t="s">
        <v>113</v>
      </c>
      <c r="C89" s="64"/>
      <c r="D89" s="64"/>
      <c r="E89" s="64"/>
      <c r="F89" s="46">
        <v>3.906048100000004</v>
      </c>
      <c r="G89" s="48" t="s">
        <v>53</v>
      </c>
      <c r="H89" s="46">
        <v>6.9129793000000017</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95</v>
      </c>
      <c r="K90" s="49">
        <v>74</v>
      </c>
      <c r="L90" s="49">
        <v>70</v>
      </c>
      <c r="M90" s="49" t="s">
        <v>53</v>
      </c>
    </row>
    <row r="91" spans="2:13" ht="15" customHeight="1" x14ac:dyDescent="0.25">
      <c r="B91" s="35" t="s">
        <v>73</v>
      </c>
      <c r="C91" s="40"/>
      <c r="D91" s="40"/>
      <c r="E91" s="40"/>
      <c r="F91" s="40"/>
      <c r="G91" s="40"/>
      <c r="H91" s="40"/>
      <c r="I91" s="40"/>
      <c r="J91" s="40"/>
      <c r="K91" s="40"/>
      <c r="L91" s="40"/>
      <c r="M91" s="40"/>
    </row>
    <row r="92" spans="2:13" ht="15" customHeight="1" x14ac:dyDescent="0.25">
      <c r="B92" s="35" t="s">
        <v>116</v>
      </c>
      <c r="C92" s="40"/>
      <c r="D92" s="40"/>
      <c r="E92" s="40"/>
      <c r="F92" s="40"/>
      <c r="G92" s="40"/>
      <c r="H92" s="40"/>
      <c r="I92" s="40"/>
      <c r="J92" s="40"/>
      <c r="K92" s="40"/>
      <c r="L92" s="34"/>
      <c r="M92" s="40"/>
    </row>
    <row r="93" spans="2:13" ht="30" customHeight="1" x14ac:dyDescent="0.25">
      <c r="B93" s="105" t="s">
        <v>131</v>
      </c>
      <c r="C93" s="105"/>
      <c r="D93" s="105"/>
      <c r="E93" s="105"/>
      <c r="F93" s="105"/>
      <c r="G93" s="105"/>
      <c r="H93" s="105"/>
      <c r="I93" s="105"/>
      <c r="J93" s="105"/>
      <c r="K93" s="105"/>
      <c r="L93" s="105"/>
      <c r="M93" s="105"/>
    </row>
    <row r="94" spans="2:13" ht="15" customHeight="1" x14ac:dyDescent="0.25">
      <c r="B94" s="35" t="s">
        <v>115</v>
      </c>
      <c r="C94" s="41"/>
      <c r="D94" s="41"/>
      <c r="E94" s="41"/>
      <c r="F94" s="41"/>
      <c r="G94" s="41"/>
      <c r="H94" s="41"/>
      <c r="I94" s="41"/>
      <c r="J94" s="41"/>
      <c r="K94" s="41"/>
      <c r="L94" s="41"/>
      <c r="M94" s="41"/>
    </row>
    <row r="95" spans="2:13" x14ac:dyDescent="0.25">
      <c r="B95" s="21"/>
      <c r="C95" s="21"/>
      <c r="D95" s="21"/>
      <c r="E95" s="21"/>
      <c r="F95" s="21"/>
      <c r="G95" s="21"/>
      <c r="H95" s="21"/>
      <c r="I95" s="21"/>
      <c r="J95" s="21"/>
      <c r="K95" s="21"/>
      <c r="L95" s="21"/>
      <c r="M95" s="21"/>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sheetData>
  <mergeCells count="2">
    <mergeCell ref="B1:M1"/>
    <mergeCell ref="B93:M93"/>
  </mergeCells>
  <pageMargins left="0.7" right="0.7" top="0.75" bottom="0.75" header="0.3" footer="0.3"/>
  <pageSetup paperSize="9" scale="55" orientation="portrait" r:id="rId1"/>
  <rowBreaks count="1" manualBreakCount="1">
    <brk id="9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3"/>
  <sheetViews>
    <sheetView showZeros="0" topLeftCell="A55" zoomScaleNormal="100" workbookViewId="0">
      <selection activeCell="A81" sqref="A81:XFD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100</v>
      </c>
      <c r="C1" s="102"/>
      <c r="D1" s="102"/>
      <c r="E1" s="102"/>
      <c r="F1" s="102"/>
      <c r="G1" s="102"/>
      <c r="H1" s="102"/>
      <c r="I1" s="102"/>
      <c r="J1" s="102"/>
      <c r="K1" s="102"/>
      <c r="L1" s="102"/>
      <c r="M1" s="102"/>
    </row>
    <row r="2" spans="2:13" x14ac:dyDescent="0.25">
      <c r="B2" s="51" t="s">
        <v>55</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c r="G5" s="74" t="s">
        <v>52</v>
      </c>
      <c r="H5" s="74"/>
      <c r="I5" s="74" t="s">
        <v>52</v>
      </c>
      <c r="J5" s="74" t="s">
        <v>52</v>
      </c>
      <c r="K5" s="74" t="s">
        <v>52</v>
      </c>
      <c r="L5" s="74" t="s">
        <v>54</v>
      </c>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67.754000000000019</v>
      </c>
      <c r="G7" s="54">
        <v>67.708031799999958</v>
      </c>
      <c r="H7" s="53">
        <v>306.05500000000001</v>
      </c>
      <c r="I7" s="54">
        <v>324.33920899999998</v>
      </c>
      <c r="J7" s="54">
        <v>331.62900000000002</v>
      </c>
      <c r="K7" s="54">
        <v>265.18007890000001</v>
      </c>
      <c r="L7" s="54">
        <v>254.93700000000001</v>
      </c>
      <c r="M7" s="54"/>
    </row>
    <row r="8" spans="2:13" ht="15" customHeight="1" x14ac:dyDescent="0.25">
      <c r="B8" s="59" t="s">
        <v>3</v>
      </c>
      <c r="C8" s="59"/>
      <c r="D8" s="59"/>
      <c r="E8" s="59"/>
      <c r="F8" s="46">
        <v>-64.967000000000027</v>
      </c>
      <c r="G8" s="48">
        <v>-73.211927500000002</v>
      </c>
      <c r="H8" s="46">
        <v>-248.30800000000002</v>
      </c>
      <c r="I8" s="48">
        <v>-264.65557200000001</v>
      </c>
      <c r="J8" s="48">
        <v>-293.21600000000001</v>
      </c>
      <c r="K8" s="48">
        <v>-234.2347638</v>
      </c>
      <c r="L8" s="48">
        <v>-224.24600000000001</v>
      </c>
      <c r="M8" s="48"/>
    </row>
    <row r="9" spans="2:13" ht="15" customHeight="1" x14ac:dyDescent="0.25">
      <c r="B9" s="59" t="s">
        <v>4</v>
      </c>
      <c r="C9" s="59"/>
      <c r="D9" s="59"/>
      <c r="E9" s="59"/>
      <c r="F9" s="46">
        <v>4.4999999999999998E-2</v>
      </c>
      <c r="G9" s="48">
        <v>0.2985274</v>
      </c>
      <c r="H9" s="46">
        <v>4.4999999999999998E-2</v>
      </c>
      <c r="I9" s="48">
        <v>0.14204900000000001</v>
      </c>
      <c r="J9" s="48">
        <v>-0.183</v>
      </c>
      <c r="K9" s="48">
        <v>7.3324299999999995E-2</v>
      </c>
      <c r="L9" s="48">
        <v>-5.5E-2</v>
      </c>
      <c r="M9" s="48"/>
    </row>
    <row r="10" spans="2:13" ht="15" customHeight="1" x14ac:dyDescent="0.25">
      <c r="B10" s="59" t="s">
        <v>5</v>
      </c>
      <c r="C10" s="59"/>
      <c r="D10" s="59"/>
      <c r="E10" s="59"/>
      <c r="F10" s="46">
        <v>0</v>
      </c>
      <c r="G10" s="48">
        <v>0</v>
      </c>
      <c r="H10" s="46">
        <v>0</v>
      </c>
      <c r="I10" s="48">
        <v>0</v>
      </c>
      <c r="J10" s="48">
        <v>0</v>
      </c>
      <c r="K10" s="48">
        <v>0</v>
      </c>
      <c r="L10" s="48">
        <v>0</v>
      </c>
      <c r="M10" s="48"/>
    </row>
    <row r="11" spans="2:13" ht="15" customHeight="1" x14ac:dyDescent="0.25">
      <c r="B11" s="50" t="s">
        <v>6</v>
      </c>
      <c r="C11" s="50"/>
      <c r="D11" s="50"/>
      <c r="E11" s="50"/>
      <c r="F11" s="47">
        <v>0</v>
      </c>
      <c r="G11" s="49">
        <v>0</v>
      </c>
      <c r="H11" s="47">
        <v>0</v>
      </c>
      <c r="I11" s="49">
        <v>0</v>
      </c>
      <c r="J11" s="49">
        <v>0</v>
      </c>
      <c r="K11" s="49">
        <v>0</v>
      </c>
      <c r="L11" s="49">
        <v>0</v>
      </c>
      <c r="M11" s="49"/>
    </row>
    <row r="12" spans="2:13" ht="15" customHeight="1" x14ac:dyDescent="0.25">
      <c r="B12" s="58" t="s">
        <v>7</v>
      </c>
      <c r="C12" s="58"/>
      <c r="D12" s="58"/>
      <c r="E12" s="58"/>
      <c r="F12" s="55">
        <f t="shared" ref="F12:L12" si="0">SUM(F7:F11)</f>
        <v>2.8319999999999919</v>
      </c>
      <c r="G12" s="54">
        <f t="shared" si="0"/>
        <v>-5.2053683000000435</v>
      </c>
      <c r="H12" s="55">
        <f t="shared" si="0"/>
        <v>57.791999999999987</v>
      </c>
      <c r="I12" s="54">
        <f t="shared" si="0"/>
        <v>59.825685999999976</v>
      </c>
      <c r="J12" s="54">
        <f t="shared" si="0"/>
        <v>38.230000000000011</v>
      </c>
      <c r="K12" s="54">
        <f t="shared" si="0"/>
        <v>31.018639400000016</v>
      </c>
      <c r="L12" s="54">
        <f t="shared" si="0"/>
        <v>30.636000000000003</v>
      </c>
      <c r="M12" s="54"/>
    </row>
    <row r="13" spans="2:13" ht="15" customHeight="1" x14ac:dyDescent="0.25">
      <c r="B13" s="50" t="s">
        <v>59</v>
      </c>
      <c r="C13" s="50"/>
      <c r="D13" s="50"/>
      <c r="E13" s="50"/>
      <c r="F13" s="47">
        <v>-0.38300000000000012</v>
      </c>
      <c r="G13" s="49">
        <v>-0.42267240000000017</v>
      </c>
      <c r="H13" s="47">
        <v>-1.181</v>
      </c>
      <c r="I13" s="49">
        <v>-1.3193714000000001</v>
      </c>
      <c r="J13" s="49">
        <v>-1.7210000000000001</v>
      </c>
      <c r="K13" s="49">
        <v>-1.7054670000000001</v>
      </c>
      <c r="L13" s="49">
        <v>-1.383</v>
      </c>
      <c r="M13" s="49"/>
    </row>
    <row r="14" spans="2:13" ht="15" customHeight="1" x14ac:dyDescent="0.25">
      <c r="B14" s="58" t="s">
        <v>8</v>
      </c>
      <c r="C14" s="58"/>
      <c r="D14" s="58"/>
      <c r="E14" s="58"/>
      <c r="F14" s="55">
        <f t="shared" ref="F14:L14" si="1">SUM(F12:F13)</f>
        <v>2.4489999999999919</v>
      </c>
      <c r="G14" s="54">
        <f t="shared" si="1"/>
        <v>-5.6280407000000441</v>
      </c>
      <c r="H14" s="55">
        <f t="shared" si="1"/>
        <v>56.61099999999999</v>
      </c>
      <c r="I14" s="54">
        <f t="shared" si="1"/>
        <v>58.506314599999975</v>
      </c>
      <c r="J14" s="54">
        <f t="shared" si="1"/>
        <v>36.509000000000015</v>
      </c>
      <c r="K14" s="54">
        <f t="shared" si="1"/>
        <v>29.313172400000017</v>
      </c>
      <c r="L14" s="54">
        <f t="shared" si="1"/>
        <v>29.253000000000004</v>
      </c>
      <c r="M14" s="54"/>
    </row>
    <row r="15" spans="2:13" ht="15" customHeight="1" x14ac:dyDescent="0.25">
      <c r="B15" s="59" t="s">
        <v>9</v>
      </c>
      <c r="C15" s="59"/>
      <c r="D15" s="59"/>
      <c r="E15" s="59"/>
      <c r="F15" s="46">
        <v>-0.93800000000000017</v>
      </c>
      <c r="G15" s="48">
        <v>0</v>
      </c>
      <c r="H15" s="46">
        <v>-2.8130000000000002</v>
      </c>
      <c r="I15" s="48">
        <v>0</v>
      </c>
      <c r="J15" s="48">
        <v>-1.25</v>
      </c>
      <c r="K15" s="48">
        <v>0</v>
      </c>
      <c r="L15" s="48">
        <v>-0.154</v>
      </c>
      <c r="M15" s="48"/>
    </row>
    <row r="16" spans="2:13" ht="15" customHeight="1" x14ac:dyDescent="0.25">
      <c r="B16" s="50" t="s">
        <v>10</v>
      </c>
      <c r="C16" s="50"/>
      <c r="D16" s="50"/>
      <c r="E16" s="50"/>
      <c r="F16" s="47">
        <v>0</v>
      </c>
      <c r="G16" s="49">
        <v>0</v>
      </c>
      <c r="H16" s="47">
        <v>0</v>
      </c>
      <c r="I16" s="49">
        <v>0</v>
      </c>
      <c r="J16" s="49">
        <v>0</v>
      </c>
      <c r="K16" s="49">
        <v>0</v>
      </c>
      <c r="L16" s="49">
        <v>0</v>
      </c>
      <c r="M16" s="49"/>
    </row>
    <row r="17" spans="2:13" ht="15" customHeight="1" x14ac:dyDescent="0.25">
      <c r="B17" s="58" t="s">
        <v>11</v>
      </c>
      <c r="C17" s="58"/>
      <c r="D17" s="58"/>
      <c r="E17" s="58"/>
      <c r="F17" s="55">
        <f t="shared" ref="F17:L17" si="2">SUM(F14:F16)</f>
        <v>1.5109999999999917</v>
      </c>
      <c r="G17" s="54">
        <f t="shared" si="2"/>
        <v>-5.6280407000000441</v>
      </c>
      <c r="H17" s="55">
        <f t="shared" si="2"/>
        <v>53.797999999999988</v>
      </c>
      <c r="I17" s="54">
        <f t="shared" si="2"/>
        <v>58.506314599999975</v>
      </c>
      <c r="J17" s="54">
        <f t="shared" si="2"/>
        <v>35.259000000000015</v>
      </c>
      <c r="K17" s="54">
        <f t="shared" si="2"/>
        <v>29.313172400000017</v>
      </c>
      <c r="L17" s="54">
        <f t="shared" si="2"/>
        <v>29.099000000000004</v>
      </c>
      <c r="M17" s="54"/>
    </row>
    <row r="18" spans="2:13" ht="15" customHeight="1" x14ac:dyDescent="0.25">
      <c r="B18" s="59" t="s">
        <v>12</v>
      </c>
      <c r="C18" s="59"/>
      <c r="D18" s="59"/>
      <c r="E18" s="59"/>
      <c r="F18" s="46">
        <v>9.000000000000008E-3</v>
      </c>
      <c r="G18" s="48">
        <v>2.3131899999999997E-2</v>
      </c>
      <c r="H18" s="46">
        <v>0.126</v>
      </c>
      <c r="I18" s="48">
        <v>0.1013761</v>
      </c>
      <c r="J18" s="48">
        <v>0.29699999999999999</v>
      </c>
      <c r="K18" s="48">
        <v>0.32306430000000003</v>
      </c>
      <c r="L18" s="48">
        <v>0.32700000000000001</v>
      </c>
      <c r="M18" s="48"/>
    </row>
    <row r="19" spans="2:13" ht="15" customHeight="1" x14ac:dyDescent="0.25">
      <c r="B19" s="50" t="s">
        <v>13</v>
      </c>
      <c r="C19" s="50"/>
      <c r="D19" s="50"/>
      <c r="E19" s="50"/>
      <c r="F19" s="47">
        <v>-1.6660000000000001</v>
      </c>
      <c r="G19" s="49">
        <v>-1.4804120999999997</v>
      </c>
      <c r="H19" s="47">
        <v>-5.2919999999999998</v>
      </c>
      <c r="I19" s="49">
        <v>-5.1496319999999995</v>
      </c>
      <c r="J19" s="49">
        <v>-6.7229999999999999</v>
      </c>
      <c r="K19" s="49">
        <v>-6.7619617999999999</v>
      </c>
      <c r="L19" s="49">
        <v>-2.1</v>
      </c>
      <c r="M19" s="49"/>
    </row>
    <row r="20" spans="2:13" ht="15" customHeight="1" x14ac:dyDescent="0.25">
      <c r="B20" s="58" t="s">
        <v>14</v>
      </c>
      <c r="C20" s="58"/>
      <c r="D20" s="58"/>
      <c r="E20" s="58"/>
      <c r="F20" s="55">
        <f t="shared" ref="F20:M20" si="3">SUM(F17:F19)</f>
        <v>-0.14600000000000857</v>
      </c>
      <c r="G20" s="54">
        <f t="shared" si="3"/>
        <v>-7.0853209000000437</v>
      </c>
      <c r="H20" s="55">
        <f t="shared" si="3"/>
        <v>48.631999999999984</v>
      </c>
      <c r="I20" s="54">
        <f t="shared" si="3"/>
        <v>53.458058699999981</v>
      </c>
      <c r="J20" s="54">
        <f t="shared" si="3"/>
        <v>28.833000000000013</v>
      </c>
      <c r="K20" s="54">
        <f t="shared" si="3"/>
        <v>22.874274900000017</v>
      </c>
      <c r="L20" s="54">
        <f t="shared" si="3"/>
        <v>27.326000000000004</v>
      </c>
      <c r="M20" s="54">
        <f t="shared" si="3"/>
        <v>0</v>
      </c>
    </row>
    <row r="21" spans="2:13" ht="15" customHeight="1" x14ac:dyDescent="0.25">
      <c r="B21" s="59" t="s">
        <v>15</v>
      </c>
      <c r="C21" s="59"/>
      <c r="D21" s="59"/>
      <c r="E21" s="59"/>
      <c r="F21" s="46">
        <v>0.12299999999999933</v>
      </c>
      <c r="G21" s="48">
        <v>-1.1462003999999997</v>
      </c>
      <c r="H21" s="46">
        <v>-10.606000000000002</v>
      </c>
      <c r="I21" s="48">
        <v>-14.458193799999998</v>
      </c>
      <c r="J21" s="48">
        <v>-9.1859999999999999</v>
      </c>
      <c r="K21" s="48">
        <v>-5.6089139999999995</v>
      </c>
      <c r="L21" s="48">
        <v>-6.899</v>
      </c>
      <c r="M21" s="48"/>
    </row>
    <row r="22" spans="2:13" ht="15" customHeight="1" x14ac:dyDescent="0.25">
      <c r="B22" s="50" t="s">
        <v>16</v>
      </c>
      <c r="C22" s="50"/>
      <c r="D22" s="50"/>
      <c r="E22" s="50"/>
      <c r="F22" s="47">
        <v>0</v>
      </c>
      <c r="G22" s="49">
        <v>0</v>
      </c>
      <c r="H22" s="47">
        <v>0</v>
      </c>
      <c r="I22" s="49">
        <v>0</v>
      </c>
      <c r="J22" s="49">
        <v>0</v>
      </c>
      <c r="K22" s="49">
        <v>0</v>
      </c>
      <c r="L22" s="49">
        <v>0</v>
      </c>
      <c r="M22" s="49"/>
    </row>
    <row r="23" spans="2:13" ht="15" customHeight="1" x14ac:dyDescent="0.25">
      <c r="B23" s="58" t="s">
        <v>79</v>
      </c>
      <c r="C23" s="58"/>
      <c r="D23" s="58"/>
      <c r="E23" s="58"/>
      <c r="F23" s="55">
        <f t="shared" ref="F23:L23" si="4">SUM(F20:F22)</f>
        <v>-2.3000000000009235E-2</v>
      </c>
      <c r="G23" s="54">
        <f t="shared" si="4"/>
        <v>-8.2315213000000433</v>
      </c>
      <c r="H23" s="55">
        <f t="shared" si="4"/>
        <v>38.025999999999982</v>
      </c>
      <c r="I23" s="54">
        <f t="shared" si="4"/>
        <v>38.999864899999984</v>
      </c>
      <c r="J23" s="54">
        <f t="shared" si="4"/>
        <v>19.647000000000013</v>
      </c>
      <c r="K23" s="54">
        <f t="shared" si="4"/>
        <v>17.265360900000019</v>
      </c>
      <c r="L23" s="54">
        <f t="shared" si="4"/>
        <v>20.427000000000003</v>
      </c>
      <c r="M23" s="54"/>
    </row>
    <row r="24" spans="2:13" ht="15" customHeight="1" x14ac:dyDescent="0.25">
      <c r="B24" s="59" t="s">
        <v>90</v>
      </c>
      <c r="C24" s="59"/>
      <c r="D24" s="59"/>
      <c r="E24" s="59"/>
      <c r="F24" s="46">
        <v>-2.3000000000008125E-2</v>
      </c>
      <c r="G24" s="48">
        <v>-8.2315213000000469</v>
      </c>
      <c r="H24" s="46">
        <v>38.025999999999996</v>
      </c>
      <c r="I24" s="48">
        <v>38.999864900000006</v>
      </c>
      <c r="J24" s="48">
        <v>19.646999999999977</v>
      </c>
      <c r="K24" s="48">
        <v>17.265360900000051</v>
      </c>
      <c r="L24" s="48">
        <v>20.426999999999992</v>
      </c>
      <c r="M24" s="48"/>
    </row>
    <row r="25" spans="2:13" ht="15" customHeight="1" x14ac:dyDescent="0.25">
      <c r="B25" s="59" t="s">
        <v>85</v>
      </c>
      <c r="C25" s="59"/>
      <c r="D25" s="59"/>
      <c r="E25" s="59"/>
      <c r="F25" s="46">
        <v>0</v>
      </c>
      <c r="G25" s="48">
        <v>0</v>
      </c>
      <c r="H25" s="46">
        <v>0</v>
      </c>
      <c r="I25" s="48">
        <v>0</v>
      </c>
      <c r="J25" s="48">
        <v>0</v>
      </c>
      <c r="K25" s="48">
        <v>0</v>
      </c>
      <c r="L25" s="48">
        <v>0</v>
      </c>
      <c r="M25" s="48"/>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0</v>
      </c>
      <c r="G27" s="48">
        <v>-11.882999999999999</v>
      </c>
      <c r="H27" s="46">
        <v>-0.25</v>
      </c>
      <c r="I27" s="48">
        <v>-16.004999999999999</v>
      </c>
      <c r="J27" s="48">
        <v>-20.294</v>
      </c>
      <c r="K27" s="48">
        <v>-2.4460000000000002</v>
      </c>
      <c r="L27" s="48">
        <v>0</v>
      </c>
      <c r="M27" s="48"/>
    </row>
    <row r="28" spans="2:13" ht="15" customHeight="1" x14ac:dyDescent="0.25">
      <c r="B28" s="58" t="s">
        <v>123</v>
      </c>
      <c r="C28" s="58"/>
      <c r="D28" s="58"/>
      <c r="E28" s="58"/>
      <c r="F28" s="55">
        <f t="shared" ref="F28:L28" si="5">F14-F27</f>
        <v>2.4489999999999919</v>
      </c>
      <c r="G28" s="54">
        <f t="shared" si="5"/>
        <v>6.254959299999955</v>
      </c>
      <c r="H28" s="55">
        <f t="shared" si="5"/>
        <v>56.86099999999999</v>
      </c>
      <c r="I28" s="54">
        <f t="shared" si="5"/>
        <v>74.511314599999977</v>
      </c>
      <c r="J28" s="54">
        <f t="shared" si="5"/>
        <v>56.803000000000011</v>
      </c>
      <c r="K28" s="54">
        <f t="shared" si="5"/>
        <v>31.759172400000018</v>
      </c>
      <c r="L28" s="54">
        <f t="shared" si="5"/>
        <v>29.253000000000004</v>
      </c>
      <c r="M28" s="54"/>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173.5</v>
      </c>
      <c r="I34" s="48">
        <v>280.04700000000003</v>
      </c>
      <c r="J34" s="48">
        <v>173.5</v>
      </c>
      <c r="K34" s="48">
        <v>0</v>
      </c>
      <c r="L34" s="48">
        <v>0</v>
      </c>
      <c r="M34" s="48"/>
    </row>
    <row r="35" spans="2:13" ht="15" customHeight="1" x14ac:dyDescent="0.25">
      <c r="B35" s="59" t="s">
        <v>18</v>
      </c>
      <c r="C35" s="59"/>
      <c r="D35" s="59"/>
      <c r="E35" s="59"/>
      <c r="F35" s="46"/>
      <c r="G35" s="48"/>
      <c r="H35" s="46">
        <v>129.16400000000002</v>
      </c>
      <c r="I35" s="48">
        <v>0.16400000000000001</v>
      </c>
      <c r="J35" s="48">
        <v>131.876</v>
      </c>
      <c r="K35" s="48">
        <v>0</v>
      </c>
      <c r="L35" s="48">
        <v>0.53600000000000003</v>
      </c>
      <c r="M35" s="48"/>
    </row>
    <row r="36" spans="2:13" ht="15" customHeight="1" x14ac:dyDescent="0.25">
      <c r="B36" s="59" t="s">
        <v>84</v>
      </c>
      <c r="C36" s="59"/>
      <c r="D36" s="59"/>
      <c r="E36" s="59"/>
      <c r="F36" s="46"/>
      <c r="G36" s="48"/>
      <c r="H36" s="46">
        <v>3.2389999999999999</v>
      </c>
      <c r="I36" s="48">
        <v>4.1139999999999999</v>
      </c>
      <c r="J36" s="48">
        <v>3.6599999999999997</v>
      </c>
      <c r="K36" s="48">
        <v>0</v>
      </c>
      <c r="L36" s="48">
        <v>3.2010000000000001</v>
      </c>
      <c r="M36" s="48"/>
    </row>
    <row r="37" spans="2:13" ht="15" customHeight="1" x14ac:dyDescent="0.25">
      <c r="B37" s="59" t="s">
        <v>19</v>
      </c>
      <c r="C37" s="59"/>
      <c r="D37" s="59"/>
      <c r="E37" s="59"/>
      <c r="F37" s="45"/>
      <c r="G37" s="48"/>
      <c r="H37" s="45">
        <v>0</v>
      </c>
      <c r="I37" s="48">
        <v>0</v>
      </c>
      <c r="J37" s="48">
        <v>0</v>
      </c>
      <c r="K37" s="48">
        <v>0</v>
      </c>
      <c r="L37" s="48">
        <v>0.11700000000000001</v>
      </c>
      <c r="M37" s="48"/>
    </row>
    <row r="38" spans="2:13" ht="15" customHeight="1" x14ac:dyDescent="0.25">
      <c r="B38" s="50" t="s">
        <v>20</v>
      </c>
      <c r="C38" s="50"/>
      <c r="D38" s="50"/>
      <c r="E38" s="50"/>
      <c r="F38" s="47"/>
      <c r="G38" s="49"/>
      <c r="H38" s="47">
        <v>1.2390000000000001</v>
      </c>
      <c r="I38" s="49">
        <v>5.79</v>
      </c>
      <c r="J38" s="49">
        <v>1.1040000000000001</v>
      </c>
      <c r="K38" s="49">
        <v>0</v>
      </c>
      <c r="L38" s="49">
        <v>0</v>
      </c>
      <c r="M38" s="49"/>
    </row>
    <row r="39" spans="2:13" ht="15" customHeight="1" x14ac:dyDescent="0.25">
      <c r="B39" s="58" t="s">
        <v>21</v>
      </c>
      <c r="C39" s="58"/>
      <c r="D39" s="58"/>
      <c r="E39" s="58"/>
      <c r="F39" s="55"/>
      <c r="G39" s="54"/>
      <c r="H39" s="55">
        <f>SUM(H34:H38)</f>
        <v>307.14199999999994</v>
      </c>
      <c r="I39" s="54">
        <f>SUM(I34:I38)</f>
        <v>290.11500000000001</v>
      </c>
      <c r="J39" s="54">
        <f>SUM(J34:J38)</f>
        <v>310.14</v>
      </c>
      <c r="K39" s="54">
        <f>SUM(K34:K38)</f>
        <v>0</v>
      </c>
      <c r="L39" s="54">
        <f>SUM(L34:L38)</f>
        <v>3.8540000000000001</v>
      </c>
      <c r="M39" s="54"/>
    </row>
    <row r="40" spans="2:13" ht="15" customHeight="1" x14ac:dyDescent="0.25">
      <c r="B40" s="59" t="s">
        <v>22</v>
      </c>
      <c r="C40" s="59"/>
      <c r="D40" s="59"/>
      <c r="E40" s="59"/>
      <c r="F40" s="45"/>
      <c r="G40" s="48"/>
      <c r="H40" s="45">
        <v>27.652000000000001</v>
      </c>
      <c r="I40" s="48">
        <v>17.312000000000001</v>
      </c>
      <c r="J40" s="48">
        <v>83.177000000000007</v>
      </c>
      <c r="K40" s="48">
        <v>0</v>
      </c>
      <c r="L40" s="48">
        <v>63.061999999999998</v>
      </c>
      <c r="M40" s="48"/>
    </row>
    <row r="41" spans="2:13" ht="15" customHeight="1" x14ac:dyDescent="0.25">
      <c r="B41" s="59" t="s">
        <v>23</v>
      </c>
      <c r="C41" s="59"/>
      <c r="D41" s="59"/>
      <c r="E41" s="59"/>
      <c r="F41" s="46"/>
      <c r="G41" s="48"/>
      <c r="H41" s="46">
        <v>0.86</v>
      </c>
      <c r="I41" s="48">
        <v>0</v>
      </c>
      <c r="J41" s="48">
        <v>0</v>
      </c>
      <c r="K41" s="48">
        <v>0</v>
      </c>
      <c r="L41" s="48">
        <v>0</v>
      </c>
      <c r="M41" s="48"/>
    </row>
    <row r="42" spans="2:13" ht="15" customHeight="1" x14ac:dyDescent="0.25">
      <c r="B42" s="59" t="s">
        <v>24</v>
      </c>
      <c r="C42" s="59"/>
      <c r="D42" s="59"/>
      <c r="E42" s="59"/>
      <c r="F42" s="46"/>
      <c r="G42" s="48"/>
      <c r="H42" s="46">
        <v>37.213999999999999</v>
      </c>
      <c r="I42" s="48">
        <v>22.33</v>
      </c>
      <c r="J42" s="48">
        <v>24.441000000000003</v>
      </c>
      <c r="K42" s="48">
        <v>0</v>
      </c>
      <c r="L42" s="48">
        <v>12.169</v>
      </c>
      <c r="M42" s="48"/>
    </row>
    <row r="43" spans="2:13" ht="15" customHeight="1" x14ac:dyDescent="0.25">
      <c r="B43" s="59" t="s">
        <v>25</v>
      </c>
      <c r="C43" s="59"/>
      <c r="D43" s="59"/>
      <c r="E43" s="59"/>
      <c r="F43" s="45"/>
      <c r="G43" s="48"/>
      <c r="H43" s="45">
        <v>19.632999999999999</v>
      </c>
      <c r="I43" s="48">
        <v>25.016999999999999</v>
      </c>
      <c r="J43" s="48">
        <v>3.8570000000000002</v>
      </c>
      <c r="K43" s="48">
        <v>0</v>
      </c>
      <c r="L43" s="48">
        <v>3.8359999999999999</v>
      </c>
      <c r="M43" s="48"/>
    </row>
    <row r="44" spans="2:13" ht="15" customHeight="1" x14ac:dyDescent="0.25">
      <c r="B44" s="50" t="s">
        <v>26</v>
      </c>
      <c r="C44" s="50"/>
      <c r="D44" s="50"/>
      <c r="E44" s="50"/>
      <c r="F44" s="47"/>
      <c r="G44" s="49"/>
      <c r="H44" s="47">
        <v>0</v>
      </c>
      <c r="I44" s="49">
        <v>0</v>
      </c>
      <c r="J44" s="49">
        <v>0</v>
      </c>
      <c r="K44" s="49">
        <v>0</v>
      </c>
      <c r="L44" s="49">
        <v>0</v>
      </c>
      <c r="M44" s="49"/>
    </row>
    <row r="45" spans="2:13" ht="15" customHeight="1" x14ac:dyDescent="0.25">
      <c r="B45" s="51" t="s">
        <v>27</v>
      </c>
      <c r="C45" s="51"/>
      <c r="D45" s="51"/>
      <c r="E45" s="51"/>
      <c r="F45" s="56"/>
      <c r="G45" s="52"/>
      <c r="H45" s="56">
        <f>SUM(H40:H44)</f>
        <v>85.358999999999995</v>
      </c>
      <c r="I45" s="52">
        <f>SUM(I40:I44)</f>
        <v>64.658999999999992</v>
      </c>
      <c r="J45" s="52">
        <f>SUM(J40:J44)</f>
        <v>111.47500000000001</v>
      </c>
      <c r="K45" s="52">
        <f>SUM(K40:K44)</f>
        <v>0</v>
      </c>
      <c r="L45" s="52">
        <f>SUM(L40:L44)</f>
        <v>79.066999999999993</v>
      </c>
      <c r="M45" s="52"/>
    </row>
    <row r="46" spans="2:13" ht="15" customHeight="1" x14ac:dyDescent="0.25">
      <c r="B46" s="58" t="s">
        <v>77</v>
      </c>
      <c r="C46" s="58"/>
      <c r="D46" s="58"/>
      <c r="E46" s="58"/>
      <c r="F46" s="53"/>
      <c r="G46" s="54"/>
      <c r="H46" s="53">
        <f>H39+H45</f>
        <v>392.50099999999992</v>
      </c>
      <c r="I46" s="54">
        <f>I39+I45</f>
        <v>354.774</v>
      </c>
      <c r="J46" s="54">
        <f>J39+J45</f>
        <v>421.61500000000001</v>
      </c>
      <c r="K46" s="54">
        <f>K39+K45</f>
        <v>0</v>
      </c>
      <c r="L46" s="54">
        <f>L39+L45</f>
        <v>82.920999999999992</v>
      </c>
      <c r="M46" s="54"/>
    </row>
    <row r="47" spans="2:13" ht="15" customHeight="1" x14ac:dyDescent="0.25">
      <c r="B47" s="59" t="s">
        <v>91</v>
      </c>
      <c r="C47" s="59"/>
      <c r="D47" s="59"/>
      <c r="E47" s="59"/>
      <c r="F47" s="46"/>
      <c r="G47" s="48"/>
      <c r="H47" s="46">
        <v>161.05800000000008</v>
      </c>
      <c r="I47" s="48">
        <v>151.76286490000001</v>
      </c>
      <c r="J47" s="48">
        <v>135.02199999999999</v>
      </c>
      <c r="K47" s="48"/>
      <c r="L47" s="48">
        <v>23.009999999999991</v>
      </c>
      <c r="M47" s="48"/>
    </row>
    <row r="48" spans="2:13" ht="15" customHeight="1" x14ac:dyDescent="0.25">
      <c r="B48" s="59" t="s">
        <v>86</v>
      </c>
      <c r="C48" s="59"/>
      <c r="D48" s="59"/>
      <c r="E48" s="59"/>
      <c r="F48" s="46"/>
      <c r="G48" s="48"/>
      <c r="H48" s="46">
        <v>0</v>
      </c>
      <c r="I48" s="48"/>
      <c r="J48" s="48">
        <v>0</v>
      </c>
      <c r="K48" s="48">
        <v>0</v>
      </c>
      <c r="L48" s="48">
        <v>0</v>
      </c>
      <c r="M48" s="48"/>
    </row>
    <row r="49" spans="2:13" ht="15" customHeight="1" x14ac:dyDescent="0.25">
      <c r="B49" s="59" t="s">
        <v>28</v>
      </c>
      <c r="C49" s="59"/>
      <c r="D49" s="59"/>
      <c r="E49" s="59"/>
      <c r="F49" s="45"/>
      <c r="G49" s="48"/>
      <c r="H49" s="45">
        <v>0</v>
      </c>
      <c r="I49" s="48">
        <v>0</v>
      </c>
      <c r="J49" s="48">
        <v>0</v>
      </c>
      <c r="K49" s="48">
        <v>0</v>
      </c>
      <c r="L49" s="48">
        <v>0</v>
      </c>
      <c r="M49" s="48"/>
    </row>
    <row r="50" spans="2:13" ht="15" customHeight="1" x14ac:dyDescent="0.25">
      <c r="B50" s="59" t="s">
        <v>29</v>
      </c>
      <c r="C50" s="59"/>
      <c r="D50" s="59"/>
      <c r="E50" s="59"/>
      <c r="F50" s="46"/>
      <c r="G50" s="48"/>
      <c r="H50" s="46">
        <v>27.427999999999997</v>
      </c>
      <c r="I50" s="48">
        <v>2.9059999999999997</v>
      </c>
      <c r="J50" s="48">
        <v>25.801999999999996</v>
      </c>
      <c r="K50" s="48">
        <v>0</v>
      </c>
      <c r="L50" s="48">
        <v>0</v>
      </c>
      <c r="M50" s="48"/>
    </row>
    <row r="51" spans="2:13" ht="15" customHeight="1" x14ac:dyDescent="0.25">
      <c r="B51" s="59" t="s">
        <v>30</v>
      </c>
      <c r="C51" s="59"/>
      <c r="D51" s="59"/>
      <c r="E51" s="59"/>
      <c r="F51" s="46"/>
      <c r="G51" s="48"/>
      <c r="H51" s="46">
        <v>184.54400000000001</v>
      </c>
      <c r="I51" s="48">
        <v>173.959</v>
      </c>
      <c r="J51" s="48">
        <v>224.21200000000002</v>
      </c>
      <c r="K51" s="48">
        <v>0</v>
      </c>
      <c r="L51" s="48">
        <v>48.470999999999997</v>
      </c>
      <c r="M51" s="48"/>
    </row>
    <row r="52" spans="2:13" ht="15" customHeight="1" x14ac:dyDescent="0.25">
      <c r="B52" s="59" t="s">
        <v>31</v>
      </c>
      <c r="C52" s="59"/>
      <c r="D52" s="59"/>
      <c r="E52" s="59"/>
      <c r="F52" s="45"/>
      <c r="G52" s="48"/>
      <c r="H52" s="45">
        <v>19.471</v>
      </c>
      <c r="I52" s="48">
        <v>26.146999999999998</v>
      </c>
      <c r="J52" s="48">
        <v>36.579000000000001</v>
      </c>
      <c r="K52" s="48">
        <v>0</v>
      </c>
      <c r="L52" s="48">
        <v>11.44</v>
      </c>
      <c r="M52" s="48"/>
    </row>
    <row r="53" spans="2:13" ht="15" customHeight="1" x14ac:dyDescent="0.25">
      <c r="B53" s="50" t="s">
        <v>89</v>
      </c>
      <c r="C53" s="50"/>
      <c r="D53" s="50"/>
      <c r="E53" s="50"/>
      <c r="F53" s="47"/>
      <c r="G53" s="49"/>
      <c r="H53" s="47">
        <v>0</v>
      </c>
      <c r="I53" s="49">
        <v>0</v>
      </c>
      <c r="J53" s="49">
        <v>0</v>
      </c>
      <c r="K53" s="49">
        <v>0</v>
      </c>
      <c r="L53" s="49">
        <v>0</v>
      </c>
      <c r="M53" s="49"/>
    </row>
    <row r="54" spans="2:13" ht="15" customHeight="1" x14ac:dyDescent="0.25">
      <c r="B54" s="58" t="s">
        <v>78</v>
      </c>
      <c r="C54" s="58"/>
      <c r="D54" s="58"/>
      <c r="E54" s="58"/>
      <c r="F54" s="55"/>
      <c r="G54" s="54"/>
      <c r="H54" s="55">
        <f>SUM(H47:H53)</f>
        <v>392.50100000000009</v>
      </c>
      <c r="I54" s="54">
        <f>SUM(I47:I53)</f>
        <v>354.77486490000001</v>
      </c>
      <c r="J54" s="54">
        <f>SUM(J47:J53)</f>
        <v>421.61500000000001</v>
      </c>
      <c r="K54" s="54">
        <f>SUM(K47:K53)</f>
        <v>0</v>
      </c>
      <c r="L54" s="54">
        <f>SUM(L47:L53)</f>
        <v>82.920999999999992</v>
      </c>
      <c r="M54" s="54"/>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72">
        <f t="shared" si="7"/>
        <v>2015</v>
      </c>
      <c r="L56" s="72">
        <f t="shared" si="7"/>
        <v>2014</v>
      </c>
      <c r="M56" s="72">
        <f t="shared" si="7"/>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0.51200000000000312</v>
      </c>
      <c r="G60" s="48"/>
      <c r="H60" s="46">
        <v>58.076999999999998</v>
      </c>
      <c r="I60" s="48"/>
      <c r="J60" s="48"/>
      <c r="K60" s="48"/>
      <c r="L60" s="48"/>
      <c r="M60" s="48"/>
    </row>
    <row r="61" spans="2:13" ht="15" customHeight="1" x14ac:dyDescent="0.25">
      <c r="B61" s="50" t="s">
        <v>33</v>
      </c>
      <c r="C61" s="50"/>
      <c r="D61" s="50"/>
      <c r="E61" s="50"/>
      <c r="F61" s="47">
        <v>73.998999999999995</v>
      </c>
      <c r="G61" s="49"/>
      <c r="H61" s="47">
        <v>12.215999999999998</v>
      </c>
      <c r="I61" s="49"/>
      <c r="J61" s="49"/>
      <c r="K61" s="49"/>
      <c r="L61" s="49"/>
      <c r="M61" s="49"/>
    </row>
    <row r="62" spans="2:13" ht="15" customHeight="1" x14ac:dyDescent="0.25">
      <c r="B62" s="65" t="s">
        <v>34</v>
      </c>
      <c r="C62" s="65"/>
      <c r="D62" s="65"/>
      <c r="E62" s="65"/>
      <c r="F62" s="53">
        <f>SUM(F60:F61)</f>
        <v>74.510999999999996</v>
      </c>
      <c r="G62" s="54" t="s">
        <v>53</v>
      </c>
      <c r="H62" s="53">
        <f>SUM(H60:H61)</f>
        <v>70.292999999999992</v>
      </c>
      <c r="I62" s="54" t="s">
        <v>53</v>
      </c>
      <c r="J62" s="54" t="s">
        <v>53</v>
      </c>
      <c r="K62" s="54" t="s">
        <v>53</v>
      </c>
      <c r="L62" s="54" t="s">
        <v>53</v>
      </c>
      <c r="M62" s="54"/>
    </row>
    <row r="63" spans="2:13" ht="15" customHeight="1" x14ac:dyDescent="0.25">
      <c r="B63" s="64" t="s">
        <v>82</v>
      </c>
      <c r="C63" s="64"/>
      <c r="D63" s="64"/>
      <c r="E63" s="64"/>
      <c r="F63" s="46">
        <v>-0.29799999999999999</v>
      </c>
      <c r="G63" s="48"/>
      <c r="H63" s="46">
        <v>-0.73399999999999999</v>
      </c>
      <c r="I63" s="48"/>
      <c r="J63" s="48"/>
      <c r="K63" s="48"/>
      <c r="L63" s="48"/>
      <c r="M63" s="48"/>
    </row>
    <row r="64" spans="2:13" ht="15" customHeight="1" x14ac:dyDescent="0.25">
      <c r="B64" s="50" t="s">
        <v>83</v>
      </c>
      <c r="C64" s="50"/>
      <c r="D64" s="50"/>
      <c r="E64" s="50"/>
      <c r="F64" s="47">
        <v>4.4999999999999998E-2</v>
      </c>
      <c r="G64" s="49"/>
      <c r="H64" s="47">
        <v>4.4999999999999998E-2</v>
      </c>
      <c r="I64" s="49"/>
      <c r="J64" s="49"/>
      <c r="K64" s="49"/>
      <c r="L64" s="49"/>
      <c r="M64" s="49"/>
    </row>
    <row r="65" spans="2:14" ht="15" customHeight="1" x14ac:dyDescent="0.25">
      <c r="B65" s="65" t="s">
        <v>87</v>
      </c>
      <c r="C65" s="65"/>
      <c r="D65" s="65"/>
      <c r="E65" s="65"/>
      <c r="F65" s="53">
        <f>SUM(F62:F64)</f>
        <v>74.257999999999996</v>
      </c>
      <c r="G65" s="54" t="s">
        <v>53</v>
      </c>
      <c r="H65" s="53">
        <f>SUM(H62:H64)</f>
        <v>69.603999999999999</v>
      </c>
      <c r="I65" s="54" t="s">
        <v>53</v>
      </c>
      <c r="J65" s="54" t="s">
        <v>53</v>
      </c>
      <c r="K65" s="54" t="s">
        <v>53</v>
      </c>
      <c r="L65" s="54" t="s">
        <v>53</v>
      </c>
      <c r="M65" s="54"/>
    </row>
    <row r="66" spans="2:14" ht="15" customHeight="1" x14ac:dyDescent="0.25">
      <c r="B66" s="50" t="s">
        <v>35</v>
      </c>
      <c r="C66" s="50"/>
      <c r="D66" s="50"/>
      <c r="E66" s="50"/>
      <c r="F66" s="47">
        <v>0</v>
      </c>
      <c r="G66" s="49"/>
      <c r="H66" s="47">
        <v>0</v>
      </c>
      <c r="I66" s="49"/>
      <c r="J66" s="49"/>
      <c r="K66" s="49"/>
      <c r="L66" s="49"/>
      <c r="M66" s="49"/>
    </row>
    <row r="67" spans="2:14" ht="15" customHeight="1" x14ac:dyDescent="0.25">
      <c r="B67" s="65" t="s">
        <v>36</v>
      </c>
      <c r="C67" s="65"/>
      <c r="D67" s="65"/>
      <c r="E67" s="65"/>
      <c r="F67" s="55">
        <f>SUM(F65:F66)</f>
        <v>74.257999999999996</v>
      </c>
      <c r="G67" s="54" t="s">
        <v>53</v>
      </c>
      <c r="H67" s="55">
        <f>SUM(H65:H66)</f>
        <v>69.603999999999999</v>
      </c>
      <c r="I67" s="54" t="s">
        <v>53</v>
      </c>
      <c r="J67" s="54" t="s">
        <v>53</v>
      </c>
      <c r="K67" s="54" t="s">
        <v>53</v>
      </c>
      <c r="L67" s="54" t="s">
        <v>53</v>
      </c>
      <c r="M67" s="54"/>
    </row>
    <row r="68" spans="2:14" ht="15" customHeight="1" x14ac:dyDescent="0.25">
      <c r="B68" s="64" t="s">
        <v>37</v>
      </c>
      <c r="C68" s="64"/>
      <c r="D68" s="64"/>
      <c r="E68" s="64"/>
      <c r="F68" s="45">
        <v>-62.853000000000009</v>
      </c>
      <c r="G68" s="48"/>
      <c r="H68" s="45">
        <v>-53.674000000000007</v>
      </c>
      <c r="I68" s="48"/>
      <c r="J68" s="48"/>
      <c r="K68" s="48"/>
      <c r="L68" s="48"/>
      <c r="M68" s="48"/>
    </row>
    <row r="69" spans="2:14" ht="15" customHeight="1" x14ac:dyDescent="0.25">
      <c r="B69" s="64" t="s">
        <v>38</v>
      </c>
      <c r="C69" s="64"/>
      <c r="D69" s="64"/>
      <c r="E69" s="64"/>
      <c r="F69" s="46">
        <v>0</v>
      </c>
      <c r="G69" s="48"/>
      <c r="H69" s="46">
        <v>0</v>
      </c>
      <c r="I69" s="48"/>
      <c r="J69" s="48"/>
      <c r="K69" s="48"/>
      <c r="L69" s="48"/>
      <c r="M69" s="48"/>
    </row>
    <row r="70" spans="2:14" ht="15" customHeight="1" x14ac:dyDescent="0.25">
      <c r="B70" s="64" t="s">
        <v>39</v>
      </c>
      <c r="C70" s="64"/>
      <c r="D70" s="64"/>
      <c r="E70" s="64"/>
      <c r="F70" s="46">
        <v>0</v>
      </c>
      <c r="G70" s="48"/>
      <c r="H70" s="46">
        <v>0</v>
      </c>
      <c r="I70" s="48"/>
      <c r="J70" s="48"/>
      <c r="K70" s="48"/>
      <c r="L70" s="48"/>
      <c r="M70" s="48"/>
    </row>
    <row r="71" spans="2:14" ht="15" customHeight="1" x14ac:dyDescent="0.25">
      <c r="B71" s="50" t="s">
        <v>40</v>
      </c>
      <c r="C71" s="50"/>
      <c r="D71" s="50"/>
      <c r="E71" s="50"/>
      <c r="F71" s="47">
        <v>-4.5999999999999999E-2</v>
      </c>
      <c r="G71" s="49"/>
      <c r="H71" s="47">
        <v>-0.154</v>
      </c>
      <c r="I71" s="49"/>
      <c r="J71" s="49"/>
      <c r="K71" s="49"/>
      <c r="L71" s="49"/>
      <c r="M71" s="49"/>
    </row>
    <row r="72" spans="2:14" ht="15" customHeight="1" x14ac:dyDescent="0.25">
      <c r="B72" s="51" t="s">
        <v>41</v>
      </c>
      <c r="C72" s="51"/>
      <c r="D72" s="51"/>
      <c r="E72" s="51"/>
      <c r="F72" s="56">
        <f>SUM(F68:F71)</f>
        <v>-62.899000000000008</v>
      </c>
      <c r="G72" s="52" t="s">
        <v>53</v>
      </c>
      <c r="H72" s="56">
        <f>SUM(H68:H71)</f>
        <v>-53.82800000000001</v>
      </c>
      <c r="I72" s="52" t="s">
        <v>53</v>
      </c>
      <c r="J72" s="52" t="s">
        <v>53</v>
      </c>
      <c r="K72" s="52" t="s">
        <v>53</v>
      </c>
      <c r="L72" s="52" t="s">
        <v>53</v>
      </c>
      <c r="M72" s="52"/>
    </row>
    <row r="73" spans="2:14" ht="15" customHeight="1" x14ac:dyDescent="0.25">
      <c r="B73" s="65" t="s">
        <v>42</v>
      </c>
      <c r="C73" s="65"/>
      <c r="D73" s="65"/>
      <c r="E73" s="65"/>
      <c r="F73" s="55">
        <f>SUM(F72+F67)</f>
        <v>11.358999999999988</v>
      </c>
      <c r="G73" s="54" t="s">
        <v>53</v>
      </c>
      <c r="H73" s="55">
        <f>SUM(H72+H67)</f>
        <v>15.775999999999989</v>
      </c>
      <c r="I73" s="54" t="s">
        <v>53</v>
      </c>
      <c r="J73" s="54" t="s">
        <v>53</v>
      </c>
      <c r="K73" s="54" t="s">
        <v>53</v>
      </c>
      <c r="L73" s="54" t="s">
        <v>53</v>
      </c>
      <c r="M73" s="54"/>
    </row>
    <row r="74" spans="2:14" ht="15" customHeight="1" x14ac:dyDescent="0.25">
      <c r="B74" s="50" t="s">
        <v>71</v>
      </c>
      <c r="C74" s="50"/>
      <c r="D74" s="50"/>
      <c r="E74" s="50"/>
      <c r="F74" s="47">
        <v>0</v>
      </c>
      <c r="G74" s="49"/>
      <c r="H74" s="47">
        <v>0</v>
      </c>
      <c r="I74" s="49"/>
      <c r="J74" s="49"/>
      <c r="K74" s="49"/>
      <c r="L74" s="49"/>
      <c r="M74" s="49"/>
      <c r="N74" s="25"/>
    </row>
    <row r="75" spans="2:14" ht="15" customHeight="1" x14ac:dyDescent="0.25">
      <c r="B75" s="65" t="s">
        <v>72</v>
      </c>
      <c r="C75" s="65"/>
      <c r="D75" s="65"/>
      <c r="E75" s="65"/>
      <c r="F75" s="55">
        <f>SUM(F73:F74)</f>
        <v>11.358999999999988</v>
      </c>
      <c r="G75" s="54" t="s">
        <v>53</v>
      </c>
      <c r="H75" s="55">
        <f>SUM(H73:H74)</f>
        <v>15.775999999999989</v>
      </c>
      <c r="I75" s="54" t="s">
        <v>53</v>
      </c>
      <c r="J75" s="54" t="s">
        <v>53</v>
      </c>
      <c r="K75" s="54" t="s">
        <v>53</v>
      </c>
      <c r="L75" s="54" t="s">
        <v>53</v>
      </c>
      <c r="M75" s="54"/>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8">F$3</f>
        <v>2017</v>
      </c>
      <c r="G77" s="72">
        <f t="shared" si="8"/>
        <v>2016</v>
      </c>
      <c r="H77" s="72">
        <f t="shared" si="8"/>
        <v>2017</v>
      </c>
      <c r="I77" s="72">
        <f t="shared" si="8"/>
        <v>2016</v>
      </c>
      <c r="J77" s="72">
        <f t="shared" si="8"/>
        <v>2016</v>
      </c>
      <c r="K77" s="72">
        <f t="shared" si="8"/>
        <v>2015</v>
      </c>
      <c r="L77" s="72">
        <f t="shared" si="8"/>
        <v>2014</v>
      </c>
      <c r="M77" s="72">
        <f t="shared" si="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3.6145467426277342</v>
      </c>
      <c r="G81" s="90">
        <v>-8.3122202054617187</v>
      </c>
      <c r="H81" s="89">
        <v>18.497002172812078</v>
      </c>
      <c r="I81" s="90">
        <v>18.038619129764225</v>
      </c>
      <c r="J81" s="90">
        <v>11.008988960555323</v>
      </c>
      <c r="K81" s="90">
        <v>11.054062779374195</v>
      </c>
      <c r="L81" s="90">
        <v>11.474599606961725</v>
      </c>
      <c r="M81" s="90"/>
    </row>
    <row r="82" spans="2:13" s="91" customFormat="1" ht="15" customHeight="1" x14ac:dyDescent="0.25">
      <c r="B82" s="88" t="s">
        <v>122</v>
      </c>
      <c r="C82" s="88"/>
      <c r="D82" s="88"/>
      <c r="E82" s="88"/>
      <c r="F82" s="92">
        <v>3.6145467426277342</v>
      </c>
      <c r="G82" s="90">
        <v>9.2381348766365363</v>
      </c>
      <c r="H82" s="92">
        <v>18.578686837333162</v>
      </c>
      <c r="I82" s="90">
        <v>22.973267656948615</v>
      </c>
      <c r="J82" s="90">
        <v>17.12847790754126</v>
      </c>
      <c r="K82" s="90">
        <v>11.976454842211774</v>
      </c>
      <c r="L82" s="90">
        <v>11.474599606961725</v>
      </c>
      <c r="M82" s="90"/>
    </row>
    <row r="83" spans="2:13" s="91" customFormat="1" ht="15" customHeight="1" x14ac:dyDescent="0.25">
      <c r="B83" s="88" t="s">
        <v>44</v>
      </c>
      <c r="C83" s="88"/>
      <c r="D83" s="88"/>
      <c r="E83" s="88"/>
      <c r="F83" s="92">
        <v>-0.21548543259438799</v>
      </c>
      <c r="G83" s="90">
        <v>-10.464520547472251</v>
      </c>
      <c r="H83" s="92">
        <v>15.889954419957217</v>
      </c>
      <c r="I83" s="90">
        <v>16.482144994070076</v>
      </c>
      <c r="J83" s="90">
        <v>8.6943542331943391</v>
      </c>
      <c r="K83" s="90">
        <v>8.625940151645386</v>
      </c>
      <c r="L83" s="90">
        <v>10.71872658735295</v>
      </c>
      <c r="M83" s="90"/>
    </row>
    <row r="84" spans="2:13" s="91" customFormat="1" ht="15" customHeight="1" x14ac:dyDescent="0.25">
      <c r="B84" s="88" t="s">
        <v>45</v>
      </c>
      <c r="C84" s="88"/>
      <c r="D84" s="88"/>
      <c r="E84" s="88"/>
      <c r="F84" s="89" t="s">
        <v>53</v>
      </c>
      <c r="G84" s="90" t="s">
        <v>53</v>
      </c>
      <c r="H84" s="89" t="s">
        <v>53</v>
      </c>
      <c r="I84" s="90" t="s">
        <v>53</v>
      </c>
      <c r="J84" s="90" t="s">
        <v>53</v>
      </c>
      <c r="K84" s="90" t="s">
        <v>53</v>
      </c>
      <c r="L84" s="90" t="s">
        <v>53</v>
      </c>
      <c r="M84" s="90"/>
    </row>
    <row r="85" spans="2:13" s="91" customFormat="1" ht="15" customHeight="1" x14ac:dyDescent="0.25">
      <c r="B85" s="88" t="s">
        <v>46</v>
      </c>
      <c r="C85" s="88"/>
      <c r="D85" s="88"/>
      <c r="E85" s="88"/>
      <c r="F85" s="92" t="s">
        <v>53</v>
      </c>
      <c r="G85" s="90" t="s">
        <v>53</v>
      </c>
      <c r="H85" s="92" t="s">
        <v>53</v>
      </c>
      <c r="I85" s="90" t="s">
        <v>53</v>
      </c>
      <c r="J85" s="90" t="s">
        <v>53</v>
      </c>
      <c r="K85" s="90" t="s">
        <v>53</v>
      </c>
      <c r="L85" s="90" t="s">
        <v>53</v>
      </c>
      <c r="M85" s="90"/>
    </row>
    <row r="86" spans="2:13" ht="15" customHeight="1" x14ac:dyDescent="0.25">
      <c r="B86" s="64" t="s">
        <v>47</v>
      </c>
      <c r="C86" s="64"/>
      <c r="D86" s="64"/>
      <c r="E86" s="64"/>
      <c r="F86" s="46" t="s">
        <v>53</v>
      </c>
      <c r="G86" s="48" t="s">
        <v>53</v>
      </c>
      <c r="H86" s="46">
        <v>41.033780805654004</v>
      </c>
      <c r="I86" s="48">
        <v>42.777231397939438</v>
      </c>
      <c r="J86" s="48">
        <v>32.024951673920526</v>
      </c>
      <c r="K86" s="48" t="s">
        <v>53</v>
      </c>
      <c r="L86" s="48">
        <v>27.749303553985111</v>
      </c>
      <c r="M86" s="48"/>
    </row>
    <row r="87" spans="2:13" ht="15" customHeight="1" x14ac:dyDescent="0.25">
      <c r="B87" s="64" t="s">
        <v>48</v>
      </c>
      <c r="C87" s="64"/>
      <c r="D87" s="64"/>
      <c r="E87" s="64"/>
      <c r="F87" s="45" t="s">
        <v>53</v>
      </c>
      <c r="G87" s="48" t="s">
        <v>53</v>
      </c>
      <c r="H87" s="45">
        <v>164.05100000000002</v>
      </c>
      <c r="I87" s="48">
        <v>148.94200000000001</v>
      </c>
      <c r="J87" s="48">
        <v>220.35500000000002</v>
      </c>
      <c r="K87" s="48" t="s">
        <v>53</v>
      </c>
      <c r="L87" s="48">
        <v>44.518000000000001</v>
      </c>
      <c r="M87" s="48"/>
    </row>
    <row r="88" spans="2:13" ht="15" customHeight="1" x14ac:dyDescent="0.25">
      <c r="B88" s="64" t="s">
        <v>49</v>
      </c>
      <c r="C88" s="64"/>
      <c r="D88" s="64"/>
      <c r="E88" s="64"/>
      <c r="F88" s="46" t="s">
        <v>53</v>
      </c>
      <c r="G88" s="48" t="s">
        <v>53</v>
      </c>
      <c r="H88" s="46">
        <v>1.1458232438003699</v>
      </c>
      <c r="I88" s="48">
        <v>1.1462553775235169</v>
      </c>
      <c r="J88" s="48">
        <v>1.6605590200115539</v>
      </c>
      <c r="K88" s="48" t="s">
        <v>53</v>
      </c>
      <c r="L88" s="48">
        <v>2.1065189048239903</v>
      </c>
      <c r="M88" s="48"/>
    </row>
    <row r="89" spans="2:13" ht="15" customHeight="1" x14ac:dyDescent="0.25">
      <c r="B89" s="64" t="s">
        <v>113</v>
      </c>
      <c r="C89" s="64"/>
      <c r="D89" s="64"/>
      <c r="E89" s="64"/>
      <c r="F89" s="46">
        <v>74.290999999999983</v>
      </c>
      <c r="G89" s="48" t="s">
        <v>53</v>
      </c>
      <c r="H89" s="46">
        <v>69.537000000000006</v>
      </c>
      <c r="I89" s="48" t="s">
        <v>53</v>
      </c>
      <c r="J89" s="48" t="s">
        <v>53</v>
      </c>
      <c r="K89" s="48" t="s">
        <v>53</v>
      </c>
      <c r="L89" s="48" t="s">
        <v>53</v>
      </c>
      <c r="M89" s="48"/>
    </row>
    <row r="90" spans="2:13" ht="15" customHeight="1" x14ac:dyDescent="0.25">
      <c r="B90" s="50" t="s">
        <v>50</v>
      </c>
      <c r="C90" s="50"/>
      <c r="D90" s="50"/>
      <c r="E90" s="50"/>
      <c r="F90" s="47" t="s">
        <v>53</v>
      </c>
      <c r="G90" s="49" t="s">
        <v>53</v>
      </c>
      <c r="H90" s="47" t="s">
        <v>53</v>
      </c>
      <c r="I90" s="49" t="s">
        <v>53</v>
      </c>
      <c r="J90" s="49">
        <v>78</v>
      </c>
      <c r="K90" s="49">
        <v>70</v>
      </c>
      <c r="L90" s="49">
        <v>70</v>
      </c>
      <c r="M90" s="49"/>
    </row>
    <row r="91" spans="2:13" ht="15" customHeight="1" x14ac:dyDescent="0.25">
      <c r="B91" s="35" t="s">
        <v>96</v>
      </c>
      <c r="C91" s="40"/>
      <c r="D91" s="40"/>
      <c r="E91" s="40"/>
      <c r="F91" s="40"/>
      <c r="G91" s="40"/>
      <c r="H91" s="40"/>
      <c r="I91" s="40"/>
      <c r="J91" s="40"/>
      <c r="K91" s="40"/>
      <c r="L91" s="40"/>
      <c r="M91" s="40"/>
    </row>
    <row r="92" spans="2:13" ht="15" customHeight="1" x14ac:dyDescent="0.25">
      <c r="B92" s="35" t="s">
        <v>110</v>
      </c>
      <c r="C92" s="40"/>
      <c r="D92" s="40"/>
      <c r="E92" s="40"/>
      <c r="F92" s="40"/>
      <c r="G92" s="40"/>
      <c r="H92" s="40"/>
      <c r="I92" s="40"/>
      <c r="J92" s="40"/>
      <c r="K92" s="40"/>
      <c r="L92" s="34"/>
      <c r="M92" s="40"/>
    </row>
    <row r="93" spans="2:13" ht="15" customHeight="1" x14ac:dyDescent="0.25">
      <c r="B93" s="35" t="s">
        <v>117</v>
      </c>
      <c r="C93" s="41"/>
      <c r="D93" s="41"/>
      <c r="E93" s="41"/>
      <c r="F93" s="41"/>
      <c r="G93" s="41"/>
      <c r="H93" s="41"/>
      <c r="I93" s="41"/>
      <c r="J93" s="41"/>
      <c r="K93" s="41"/>
      <c r="L93" s="41"/>
      <c r="M93" s="41"/>
    </row>
    <row r="94" spans="2:13" ht="15" customHeight="1" x14ac:dyDescent="0.25">
      <c r="B94" s="35" t="s">
        <v>115</v>
      </c>
      <c r="C94" s="41"/>
      <c r="D94" s="41"/>
      <c r="E94" s="41"/>
      <c r="F94" s="41"/>
      <c r="G94" s="41"/>
      <c r="H94" s="41"/>
      <c r="I94" s="41"/>
      <c r="J94" s="41"/>
      <c r="K94" s="41"/>
      <c r="L94" s="41"/>
      <c r="M94" s="41"/>
    </row>
    <row r="95" spans="2:13" ht="15" customHeight="1" x14ac:dyDescent="0.35">
      <c r="B95" s="20"/>
      <c r="C95" s="20"/>
      <c r="D95" s="20"/>
      <c r="E95" s="20"/>
      <c r="F95" s="20"/>
      <c r="G95" s="20"/>
      <c r="H95" s="20"/>
      <c r="I95" s="20"/>
      <c r="J95" s="20"/>
      <c r="K95" s="20"/>
      <c r="L95" s="20"/>
      <c r="M95" s="20"/>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sheetData>
  <mergeCells count="1">
    <mergeCell ref="B1:M1"/>
  </mergeCells>
  <pageMargins left="0.7" right="0.7" top="0.75" bottom="0.75" header="0.3" footer="0.3"/>
  <pageSetup paperSize="9" scale="55" orientation="portrait" r:id="rId1"/>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3"/>
  <sheetViews>
    <sheetView showZeros="0" topLeftCell="A70" zoomScaleNormal="100" workbookViewId="0">
      <selection activeCell="A81" sqref="A81:XFD85"/>
    </sheetView>
  </sheetViews>
  <sheetFormatPr defaultColWidth="9.140625" defaultRowHeight="15" x14ac:dyDescent="0.25"/>
  <cols>
    <col min="1" max="1" width="3.5703125" style="16" customWidth="1"/>
    <col min="2" max="2" width="26" style="16" customWidth="1"/>
    <col min="3" max="3" width="16" style="16" customWidth="1"/>
    <col min="4" max="4" width="8.28515625" style="16" customWidth="1"/>
    <col min="5" max="5" width="4.85546875" style="16" customWidth="1"/>
    <col min="6" max="13" width="9.7109375" style="16" customWidth="1"/>
    <col min="14" max="16384" width="9.140625" style="16"/>
  </cols>
  <sheetData>
    <row r="1" spans="1:13" ht="28.5" x14ac:dyDescent="0.45">
      <c r="B1" s="106" t="s">
        <v>107</v>
      </c>
      <c r="C1" s="106"/>
      <c r="D1" s="106"/>
      <c r="E1" s="106"/>
      <c r="F1" s="106"/>
      <c r="G1" s="106"/>
      <c r="H1" s="106"/>
      <c r="I1" s="106"/>
      <c r="J1" s="106"/>
      <c r="K1" s="106"/>
      <c r="L1" s="106"/>
      <c r="M1" s="106"/>
    </row>
    <row r="2" spans="1:13" x14ac:dyDescent="0.25">
      <c r="B2" s="51" t="s">
        <v>56</v>
      </c>
      <c r="C2" s="49"/>
      <c r="D2" s="49"/>
      <c r="E2" s="49"/>
      <c r="F2" s="49"/>
      <c r="G2" s="49"/>
      <c r="H2" s="49"/>
      <c r="I2" s="49"/>
      <c r="J2" s="49"/>
      <c r="K2" s="49"/>
      <c r="L2" s="49"/>
      <c r="M2" s="49"/>
    </row>
    <row r="3" spans="1:13" s="75" customFormat="1" ht="15.75" x14ac:dyDescent="0.25">
      <c r="B3" s="72"/>
      <c r="C3" s="72"/>
      <c r="D3" s="72"/>
      <c r="E3" s="72"/>
      <c r="F3" s="72">
        <v>2017</v>
      </c>
      <c r="G3" s="72">
        <v>2016</v>
      </c>
      <c r="H3" s="72">
        <v>2017</v>
      </c>
      <c r="I3" s="72">
        <v>2016</v>
      </c>
      <c r="J3" s="72">
        <v>2016</v>
      </c>
      <c r="K3" s="72">
        <v>2015</v>
      </c>
      <c r="L3" s="72">
        <v>2014</v>
      </c>
      <c r="M3" s="72">
        <v>2013</v>
      </c>
    </row>
    <row r="4" spans="1:13" s="75" customFormat="1" ht="15.75" x14ac:dyDescent="0.25">
      <c r="B4" s="72"/>
      <c r="C4" s="72"/>
      <c r="D4" s="72"/>
      <c r="E4" s="72"/>
      <c r="F4" s="72" t="s">
        <v>64</v>
      </c>
      <c r="G4" s="72" t="s">
        <v>64</v>
      </c>
      <c r="H4" s="72" t="s">
        <v>129</v>
      </c>
      <c r="I4" s="72" t="s">
        <v>129</v>
      </c>
      <c r="J4" s="72"/>
      <c r="K4" s="72"/>
      <c r="L4" s="72"/>
      <c r="M4" s="72"/>
    </row>
    <row r="5" spans="1:13" s="75" customFormat="1" ht="15.75" x14ac:dyDescent="0.25">
      <c r="B5" s="73" t="s">
        <v>1</v>
      </c>
      <c r="C5" s="74"/>
      <c r="D5" s="74"/>
      <c r="E5" s="74" t="s">
        <v>66</v>
      </c>
      <c r="F5" s="74"/>
      <c r="G5" s="74" t="s">
        <v>52</v>
      </c>
      <c r="H5" s="74"/>
      <c r="I5" s="74" t="s">
        <v>52</v>
      </c>
      <c r="J5" s="74" t="s">
        <v>52</v>
      </c>
      <c r="K5" s="74" t="s">
        <v>68</v>
      </c>
      <c r="L5" s="74" t="s">
        <v>54</v>
      </c>
      <c r="M5" s="74" t="s">
        <v>54</v>
      </c>
    </row>
    <row r="6" spans="1:13" ht="3.75" customHeight="1" x14ac:dyDescent="0.25">
      <c r="B6" s="32"/>
      <c r="C6" s="32"/>
      <c r="D6" s="32"/>
      <c r="E6" s="32"/>
      <c r="F6" s="32"/>
      <c r="G6" s="32"/>
      <c r="H6" s="32"/>
      <c r="I6" s="32"/>
      <c r="J6" s="32"/>
      <c r="K6" s="32"/>
      <c r="L6" s="32"/>
      <c r="M6" s="32"/>
    </row>
    <row r="7" spans="1:13" ht="15" customHeight="1" x14ac:dyDescent="0.25">
      <c r="B7" s="58" t="s">
        <v>2</v>
      </c>
      <c r="C7" s="58"/>
      <c r="D7" s="58"/>
      <c r="E7" s="58"/>
      <c r="F7" s="53">
        <v>871.52943399999958</v>
      </c>
      <c r="G7" s="54">
        <v>795.14847599999985</v>
      </c>
      <c r="H7" s="53">
        <v>3126.9002969999997</v>
      </c>
      <c r="I7" s="54">
        <v>2986.2149460000001</v>
      </c>
      <c r="J7" s="54">
        <v>3623.97</v>
      </c>
      <c r="K7" s="54">
        <v>3517.0367839999999</v>
      </c>
      <c r="L7" s="54">
        <v>3503.3069999999998</v>
      </c>
      <c r="M7" s="54">
        <v>3740.1170000000002</v>
      </c>
    </row>
    <row r="8" spans="1:13" ht="15" customHeight="1" x14ac:dyDescent="0.25">
      <c r="B8" s="59" t="s">
        <v>3</v>
      </c>
      <c r="C8" s="59"/>
      <c r="D8" s="59"/>
      <c r="E8" s="59"/>
      <c r="F8" s="46">
        <v>-857.61926799999992</v>
      </c>
      <c r="G8" s="48">
        <v>-792.9106900999999</v>
      </c>
      <c r="H8" s="46">
        <v>-2740.74179</v>
      </c>
      <c r="I8" s="48">
        <v>-2614.3035529999997</v>
      </c>
      <c r="J8" s="48">
        <v>-3332.7440000000001</v>
      </c>
      <c r="K8" s="48">
        <v>-3203.1897709</v>
      </c>
      <c r="L8" s="48">
        <v>-3108.2690000000002</v>
      </c>
      <c r="M8" s="48">
        <v>-3491.2950000000001</v>
      </c>
    </row>
    <row r="9" spans="1:13" ht="15" customHeight="1" x14ac:dyDescent="0.25">
      <c r="B9" s="59" t="s">
        <v>4</v>
      </c>
      <c r="C9" s="59"/>
      <c r="D9" s="59"/>
      <c r="E9" s="59"/>
      <c r="F9" s="46">
        <v>5.3769829999999992</v>
      </c>
      <c r="G9" s="48">
        <v>46.381094000000004</v>
      </c>
      <c r="H9" s="46">
        <v>12.756079</v>
      </c>
      <c r="I9" s="48">
        <v>59.172742</v>
      </c>
      <c r="J9" s="48">
        <v>58.873000000000005</v>
      </c>
      <c r="K9" s="48">
        <v>48.001442999999995</v>
      </c>
      <c r="L9" s="48">
        <v>14.430999999999999</v>
      </c>
      <c r="M9" s="48">
        <v>0.191</v>
      </c>
    </row>
    <row r="10" spans="1:13" ht="15" customHeight="1" x14ac:dyDescent="0.25">
      <c r="B10" s="59" t="s">
        <v>5</v>
      </c>
      <c r="C10" s="59"/>
      <c r="D10" s="59"/>
      <c r="E10" s="59"/>
      <c r="F10" s="46">
        <v>0</v>
      </c>
      <c r="G10" s="48">
        <v>0</v>
      </c>
      <c r="H10" s="46">
        <v>0</v>
      </c>
      <c r="I10" s="48">
        <v>0</v>
      </c>
      <c r="J10" s="48">
        <v>0</v>
      </c>
      <c r="K10" s="48">
        <v>0</v>
      </c>
      <c r="L10" s="48">
        <v>0</v>
      </c>
      <c r="M10" s="48">
        <v>0</v>
      </c>
    </row>
    <row r="11" spans="1:13" ht="15" customHeight="1" x14ac:dyDescent="0.25">
      <c r="B11" s="50" t="s">
        <v>6</v>
      </c>
      <c r="C11" s="50"/>
      <c r="D11" s="50"/>
      <c r="E11" s="50"/>
      <c r="F11" s="47">
        <v>0</v>
      </c>
      <c r="G11" s="49">
        <v>0</v>
      </c>
      <c r="H11" s="47">
        <v>0</v>
      </c>
      <c r="I11" s="49">
        <v>0</v>
      </c>
      <c r="J11" s="49">
        <v>0</v>
      </c>
      <c r="K11" s="49">
        <v>0</v>
      </c>
      <c r="L11" s="49">
        <v>0</v>
      </c>
      <c r="M11" s="49">
        <v>0</v>
      </c>
    </row>
    <row r="12" spans="1:13" ht="15" customHeight="1" x14ac:dyDescent="0.25">
      <c r="B12" s="58" t="s">
        <v>7</v>
      </c>
      <c r="C12" s="58"/>
      <c r="D12" s="58"/>
      <c r="E12" s="58"/>
      <c r="F12" s="55">
        <f t="shared" ref="F12:M12" si="0">SUM(F7:F11)</f>
        <v>19.287148999999662</v>
      </c>
      <c r="G12" s="54">
        <f t="shared" si="0"/>
        <v>48.618879899999953</v>
      </c>
      <c r="H12" s="55">
        <f t="shared" si="0"/>
        <v>398.91458599999964</v>
      </c>
      <c r="I12" s="54">
        <f t="shared" si="0"/>
        <v>431.08413500000029</v>
      </c>
      <c r="J12" s="54">
        <f t="shared" si="0"/>
        <v>350.09899999999965</v>
      </c>
      <c r="K12" s="54">
        <f t="shared" si="0"/>
        <v>361.84845609999991</v>
      </c>
      <c r="L12" s="54">
        <f t="shared" si="0"/>
        <v>409.46899999999954</v>
      </c>
      <c r="M12" s="54">
        <f t="shared" si="0"/>
        <v>249.01300000000012</v>
      </c>
    </row>
    <row r="13" spans="1:13" ht="15" customHeight="1" x14ac:dyDescent="0.25">
      <c r="A13" s="57"/>
      <c r="B13" s="50" t="s">
        <v>59</v>
      </c>
      <c r="C13" s="50"/>
      <c r="D13" s="50"/>
      <c r="E13" s="50"/>
      <c r="F13" s="47">
        <v>-26.33799999999999</v>
      </c>
      <c r="G13" s="49">
        <v>-27.367848999999985</v>
      </c>
      <c r="H13" s="47">
        <v>-77.843999999999994</v>
      </c>
      <c r="I13" s="49">
        <v>-84.599218999999991</v>
      </c>
      <c r="J13" s="49">
        <v>-121.85000000000001</v>
      </c>
      <c r="K13" s="49">
        <v>-115.005145</v>
      </c>
      <c r="L13" s="49">
        <v>-134.38400000000001</v>
      </c>
      <c r="M13" s="49">
        <v>-125.352</v>
      </c>
    </row>
    <row r="14" spans="1:13" ht="15" customHeight="1" x14ac:dyDescent="0.25">
      <c r="B14" s="58" t="s">
        <v>8</v>
      </c>
      <c r="C14" s="58"/>
      <c r="D14" s="58"/>
      <c r="E14" s="58"/>
      <c r="F14" s="55">
        <f t="shared" ref="F14:M14" si="1">SUM(F12:F13)</f>
        <v>-7.0508510000003284</v>
      </c>
      <c r="G14" s="54">
        <f t="shared" si="1"/>
        <v>21.251030899999968</v>
      </c>
      <c r="H14" s="55">
        <f t="shared" si="1"/>
        <v>321.07058599999965</v>
      </c>
      <c r="I14" s="54">
        <f t="shared" si="1"/>
        <v>346.48491600000028</v>
      </c>
      <c r="J14" s="54">
        <f t="shared" si="1"/>
        <v>228.24899999999963</v>
      </c>
      <c r="K14" s="54">
        <f t="shared" si="1"/>
        <v>246.84331109999991</v>
      </c>
      <c r="L14" s="54">
        <f t="shared" si="1"/>
        <v>275.08499999999952</v>
      </c>
      <c r="M14" s="54">
        <f t="shared" si="1"/>
        <v>123.66100000000012</v>
      </c>
    </row>
    <row r="15" spans="1:13" ht="15" customHeight="1" x14ac:dyDescent="0.25">
      <c r="B15" s="59" t="s">
        <v>9</v>
      </c>
      <c r="C15" s="59"/>
      <c r="D15" s="59"/>
      <c r="E15" s="59"/>
      <c r="F15" s="46">
        <v>-2.4550000000000001</v>
      </c>
      <c r="G15" s="48">
        <v>4.6603000000000172E-2</v>
      </c>
      <c r="H15" s="46">
        <v>-5.0289999999999999</v>
      </c>
      <c r="I15" s="48">
        <v>-1.1322699999999999</v>
      </c>
      <c r="J15" s="48">
        <v>-0.313</v>
      </c>
      <c r="K15" s="48">
        <v>-2.3370039999999999</v>
      </c>
      <c r="L15" s="48">
        <v>-21.315000000000001</v>
      </c>
      <c r="M15" s="48">
        <v>-2.577</v>
      </c>
    </row>
    <row r="16" spans="1:13" ht="15" customHeight="1" x14ac:dyDescent="0.25">
      <c r="B16" s="50" t="s">
        <v>10</v>
      </c>
      <c r="C16" s="50"/>
      <c r="D16" s="50"/>
      <c r="E16" s="50"/>
      <c r="F16" s="47">
        <v>0</v>
      </c>
      <c r="G16" s="49">
        <v>0</v>
      </c>
      <c r="H16" s="47">
        <v>0</v>
      </c>
      <c r="I16" s="49">
        <v>0</v>
      </c>
      <c r="J16" s="49">
        <v>0</v>
      </c>
      <c r="K16" s="49">
        <v>0</v>
      </c>
      <c r="L16" s="49">
        <v>0</v>
      </c>
      <c r="M16" s="49">
        <v>0</v>
      </c>
    </row>
    <row r="17" spans="2:13" ht="15" customHeight="1" x14ac:dyDescent="0.25">
      <c r="B17" s="58" t="s">
        <v>11</v>
      </c>
      <c r="C17" s="58"/>
      <c r="D17" s="58"/>
      <c r="E17" s="58"/>
      <c r="F17" s="55">
        <f t="shared" ref="F17:M17" si="2">SUM(F14:F16)</f>
        <v>-9.5058510000003285</v>
      </c>
      <c r="G17" s="54">
        <f t="shared" si="2"/>
        <v>21.297633899999969</v>
      </c>
      <c r="H17" s="55">
        <f t="shared" si="2"/>
        <v>316.04158599999965</v>
      </c>
      <c r="I17" s="54">
        <f t="shared" si="2"/>
        <v>345.35264600000028</v>
      </c>
      <c r="J17" s="54">
        <f t="shared" si="2"/>
        <v>227.93599999999964</v>
      </c>
      <c r="K17" s="54">
        <f t="shared" si="2"/>
        <v>244.5063070999999</v>
      </c>
      <c r="L17" s="54">
        <f t="shared" si="2"/>
        <v>253.76999999999953</v>
      </c>
      <c r="M17" s="54">
        <f t="shared" si="2"/>
        <v>121.08400000000012</v>
      </c>
    </row>
    <row r="18" spans="2:13" ht="15" customHeight="1" x14ac:dyDescent="0.25">
      <c r="B18" s="59" t="s">
        <v>12</v>
      </c>
      <c r="C18" s="59"/>
      <c r="D18" s="59"/>
      <c r="E18" s="59"/>
      <c r="F18" s="46">
        <v>11.916919999999999</v>
      </c>
      <c r="G18" s="48">
        <v>-3.4339409999999999</v>
      </c>
      <c r="H18" s="46">
        <v>20.813268999999998</v>
      </c>
      <c r="I18" s="48">
        <v>1.7277340000000001</v>
      </c>
      <c r="J18" s="48">
        <v>10.694999999999999</v>
      </c>
      <c r="K18" s="48">
        <v>5.0201520000000004</v>
      </c>
      <c r="L18" s="48">
        <v>0.95799999999999996</v>
      </c>
      <c r="M18" s="48">
        <v>1.929</v>
      </c>
    </row>
    <row r="19" spans="2:13" ht="15" customHeight="1" x14ac:dyDescent="0.25">
      <c r="B19" s="50" t="s">
        <v>13</v>
      </c>
      <c r="C19" s="50"/>
      <c r="D19" s="50"/>
      <c r="E19" s="50"/>
      <c r="F19" s="47">
        <v>-50.361475999999996</v>
      </c>
      <c r="G19" s="49">
        <v>-47.256710399999989</v>
      </c>
      <c r="H19" s="47">
        <v>-142.13036300000002</v>
      </c>
      <c r="I19" s="49">
        <v>-136.04308339999997</v>
      </c>
      <c r="J19" s="49">
        <v>-183.976</v>
      </c>
      <c r="K19" s="49">
        <v>-176.73165040000001</v>
      </c>
      <c r="L19" s="49">
        <v>-464.392</v>
      </c>
      <c r="M19" s="49">
        <v>-656.20899999999995</v>
      </c>
    </row>
    <row r="20" spans="2:13" s="15" customFormat="1" ht="15" customHeight="1" x14ac:dyDescent="0.25">
      <c r="B20" s="58" t="s">
        <v>14</v>
      </c>
      <c r="C20" s="58"/>
      <c r="D20" s="58"/>
      <c r="E20" s="58"/>
      <c r="F20" s="55">
        <f t="shared" ref="F20:M20" si="3">SUM(F17:F19)</f>
        <v>-47.950407000000325</v>
      </c>
      <c r="G20" s="54">
        <f t="shared" si="3"/>
        <v>-29.39301750000002</v>
      </c>
      <c r="H20" s="55">
        <f t="shared" si="3"/>
        <v>194.72449199999963</v>
      </c>
      <c r="I20" s="54">
        <f t="shared" si="3"/>
        <v>211.0372966000003</v>
      </c>
      <c r="J20" s="54">
        <f t="shared" si="3"/>
        <v>54.654999999999632</v>
      </c>
      <c r="K20" s="54">
        <f t="shared" si="3"/>
        <v>72.794808699999891</v>
      </c>
      <c r="L20" s="54">
        <f t="shared" si="3"/>
        <v>-209.66400000000047</v>
      </c>
      <c r="M20" s="54">
        <f t="shared" si="3"/>
        <v>-533.1959999999998</v>
      </c>
    </row>
    <row r="21" spans="2:13" ht="15" customHeight="1" x14ac:dyDescent="0.25">
      <c r="B21" s="59" t="s">
        <v>15</v>
      </c>
      <c r="C21" s="59"/>
      <c r="D21" s="59"/>
      <c r="E21" s="59"/>
      <c r="F21" s="46">
        <v>6.3008699999999971</v>
      </c>
      <c r="G21" s="48">
        <v>4.4048959999999973</v>
      </c>
      <c r="H21" s="46">
        <v>-54.947338000000002</v>
      </c>
      <c r="I21" s="48">
        <v>-46.381478999999999</v>
      </c>
      <c r="J21" s="48">
        <v>44.831000000000003</v>
      </c>
      <c r="K21" s="48">
        <v>-11.414149000000009</v>
      </c>
      <c r="L21" s="48">
        <v>14.94</v>
      </c>
      <c r="M21" s="48">
        <v>29.71</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-41.649537000000329</v>
      </c>
      <c r="G23" s="54">
        <f t="shared" si="4"/>
        <v>-24.988121500000023</v>
      </c>
      <c r="H23" s="55">
        <f t="shared" si="4"/>
        <v>139.77715399999963</v>
      </c>
      <c r="I23" s="54">
        <f t="shared" si="4"/>
        <v>164.65581760000032</v>
      </c>
      <c r="J23" s="54">
        <f t="shared" si="4"/>
        <v>99.485999999999635</v>
      </c>
      <c r="K23" s="54">
        <f t="shared" si="4"/>
        <v>61.380659699999882</v>
      </c>
      <c r="L23" s="54">
        <f t="shared" si="4"/>
        <v>-194.72400000000047</v>
      </c>
      <c r="M23" s="54">
        <f t="shared" si="4"/>
        <v>-503.48599999999982</v>
      </c>
    </row>
    <row r="24" spans="2:13" ht="15" customHeight="1" x14ac:dyDescent="0.25">
      <c r="B24" s="59" t="s">
        <v>90</v>
      </c>
      <c r="C24" s="59"/>
      <c r="D24" s="59"/>
      <c r="E24" s="59"/>
      <c r="F24" s="46">
        <v>-40.718589000000435</v>
      </c>
      <c r="G24" s="48">
        <v>-24.988121500000144</v>
      </c>
      <c r="H24" s="46">
        <v>134.39064199999959</v>
      </c>
      <c r="I24" s="48">
        <v>164.65581759999998</v>
      </c>
      <c r="J24" s="48">
        <v>105.14499999999954</v>
      </c>
      <c r="K24" s="48">
        <v>61.380659699999917</v>
      </c>
      <c r="L24" s="48">
        <v>-196.61900000000023</v>
      </c>
      <c r="M24" s="48">
        <v>-505.18699999999995</v>
      </c>
    </row>
    <row r="25" spans="2:13" ht="15" customHeight="1" x14ac:dyDescent="0.25">
      <c r="B25" s="59" t="s">
        <v>85</v>
      </c>
      <c r="C25" s="59"/>
      <c r="D25" s="59"/>
      <c r="E25" s="59"/>
      <c r="F25" s="46">
        <v>0.93094799999999989</v>
      </c>
      <c r="G25" s="48">
        <v>0</v>
      </c>
      <c r="H25" s="46">
        <v>-5.3865119999999997</v>
      </c>
      <c r="I25" s="48">
        <v>0</v>
      </c>
      <c r="J25" s="48">
        <v>5.6589999999999998</v>
      </c>
      <c r="K25" s="48">
        <v>0</v>
      </c>
      <c r="L25" s="48">
        <v>-1.895</v>
      </c>
      <c r="M25" s="48">
        <v>-1.7010000000000001</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-1.5500000000000007</v>
      </c>
      <c r="G27" s="48">
        <v>7.5249999999999986</v>
      </c>
      <c r="H27" s="46">
        <v>-9.608486000000001</v>
      </c>
      <c r="I27" s="48">
        <v>-14.975999999999999</v>
      </c>
      <c r="J27" s="48">
        <v>-65.007000000000005</v>
      </c>
      <c r="K27" s="48">
        <v>15.728000000000002</v>
      </c>
      <c r="L27" s="48">
        <v>-22.927999999999997</v>
      </c>
      <c r="M27" s="48">
        <v>-93.62700000000001</v>
      </c>
    </row>
    <row r="28" spans="2:13" s="15" customFormat="1" ht="15" customHeight="1" x14ac:dyDescent="0.25">
      <c r="B28" s="58" t="s">
        <v>123</v>
      </c>
      <c r="C28" s="58"/>
      <c r="D28" s="58"/>
      <c r="E28" s="58"/>
      <c r="F28" s="55">
        <f t="shared" ref="F28:M28" si="5">F14-F27</f>
        <v>-5.5008510000003277</v>
      </c>
      <c r="G28" s="54">
        <f t="shared" si="5"/>
        <v>13.726030899999969</v>
      </c>
      <c r="H28" s="55">
        <f t="shared" si="5"/>
        <v>330.67907199999968</v>
      </c>
      <c r="I28" s="54">
        <f t="shared" si="5"/>
        <v>361.46091600000028</v>
      </c>
      <c r="J28" s="54">
        <f t="shared" si="5"/>
        <v>293.25599999999963</v>
      </c>
      <c r="K28" s="54">
        <f t="shared" si="5"/>
        <v>231.1153110999999</v>
      </c>
      <c r="L28" s="54">
        <f t="shared" si="5"/>
        <v>298.01299999999952</v>
      </c>
      <c r="M28" s="54">
        <f t="shared" si="5"/>
        <v>217.28800000000012</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9" ht="3" customHeight="1" x14ac:dyDescent="0.25">
      <c r="B33" s="33"/>
      <c r="C33" s="32"/>
      <c r="D33" s="32"/>
      <c r="E33" s="32"/>
      <c r="F33" s="36"/>
      <c r="G33" s="36"/>
      <c r="H33" s="36"/>
      <c r="I33" s="36"/>
      <c r="J33" s="36"/>
      <c r="K33" s="36"/>
      <c r="L33" s="36"/>
      <c r="M33" s="36"/>
    </row>
    <row r="34" spans="2:19" ht="15" customHeight="1" x14ac:dyDescent="0.25">
      <c r="B34" s="59" t="s">
        <v>17</v>
      </c>
      <c r="C34" s="59"/>
      <c r="D34" s="59"/>
      <c r="E34" s="59"/>
      <c r="F34" s="45"/>
      <c r="G34" s="48"/>
      <c r="H34" s="45">
        <v>2177.223</v>
      </c>
      <c r="I34" s="48">
        <v>0</v>
      </c>
      <c r="J34" s="48">
        <v>2229.1640000000002</v>
      </c>
      <c r="K34" s="48">
        <v>0</v>
      </c>
      <c r="L34" s="48">
        <v>2018.8920000000001</v>
      </c>
      <c r="M34" s="48">
        <v>1995.5519999999999</v>
      </c>
    </row>
    <row r="35" spans="2:19" ht="15" customHeight="1" x14ac:dyDescent="0.25">
      <c r="B35" s="59" t="s">
        <v>18</v>
      </c>
      <c r="C35" s="59"/>
      <c r="D35" s="59"/>
      <c r="E35" s="59"/>
      <c r="F35" s="46"/>
      <c r="G35" s="48"/>
      <c r="H35" s="46">
        <v>742.03199999999993</v>
      </c>
      <c r="I35" s="48">
        <v>0</v>
      </c>
      <c r="J35" s="48">
        <v>636.16899999999998</v>
      </c>
      <c r="K35" s="48">
        <v>0</v>
      </c>
      <c r="L35" s="48">
        <v>223.49199999999999</v>
      </c>
      <c r="M35" s="48">
        <v>245.62200000000001</v>
      </c>
    </row>
    <row r="36" spans="2:19" ht="15" customHeight="1" x14ac:dyDescent="0.25">
      <c r="B36" s="59" t="s">
        <v>84</v>
      </c>
      <c r="C36" s="59"/>
      <c r="D36" s="59"/>
      <c r="E36" s="59"/>
      <c r="F36" s="46"/>
      <c r="G36" s="48"/>
      <c r="H36" s="46">
        <v>758.65800000000002</v>
      </c>
      <c r="I36" s="48">
        <v>0</v>
      </c>
      <c r="J36" s="48">
        <v>778.11700000000008</v>
      </c>
      <c r="K36" s="48">
        <v>0</v>
      </c>
      <c r="L36" s="48">
        <v>1000.3969999999999</v>
      </c>
      <c r="M36" s="48">
        <v>984.97199999999998</v>
      </c>
    </row>
    <row r="37" spans="2:19" ht="15" customHeight="1" x14ac:dyDescent="0.25">
      <c r="B37" s="59" t="s">
        <v>19</v>
      </c>
      <c r="C37" s="59"/>
      <c r="D37" s="59"/>
      <c r="E37" s="59"/>
      <c r="F37" s="45"/>
      <c r="G37" s="48"/>
      <c r="H37" s="45">
        <v>0</v>
      </c>
      <c r="I37" s="48">
        <v>0</v>
      </c>
      <c r="J37" s="48">
        <v>9.7159999999999993</v>
      </c>
      <c r="K37" s="48">
        <v>0</v>
      </c>
      <c r="L37" s="48">
        <v>9.5969999999999995</v>
      </c>
      <c r="M37" s="48">
        <v>10.971</v>
      </c>
    </row>
    <row r="38" spans="2:19" ht="15" customHeight="1" x14ac:dyDescent="0.25">
      <c r="B38" s="50" t="s">
        <v>20</v>
      </c>
      <c r="C38" s="50"/>
      <c r="D38" s="50"/>
      <c r="E38" s="50"/>
      <c r="F38" s="47"/>
      <c r="G38" s="49"/>
      <c r="H38" s="47">
        <v>194.10943700000001</v>
      </c>
      <c r="I38" s="49">
        <v>0</v>
      </c>
      <c r="J38" s="49">
        <v>245.87100000000001</v>
      </c>
      <c r="K38" s="49">
        <v>0</v>
      </c>
      <c r="L38" s="49">
        <v>157.58199999999999</v>
      </c>
      <c r="M38" s="49">
        <v>148.11000000000001</v>
      </c>
    </row>
    <row r="39" spans="2:19" s="15" customFormat="1" ht="15" customHeight="1" x14ac:dyDescent="0.25">
      <c r="B39" s="58" t="s">
        <v>21</v>
      </c>
      <c r="C39" s="58"/>
      <c r="D39" s="58"/>
      <c r="E39" s="58"/>
      <c r="F39" s="55"/>
      <c r="G39" s="54"/>
      <c r="H39" s="55">
        <v>3872.0224369999996</v>
      </c>
      <c r="I39" s="54" t="s">
        <v>53</v>
      </c>
      <c r="J39" s="54">
        <v>3899.0370000000003</v>
      </c>
      <c r="K39" s="54" t="s">
        <v>53</v>
      </c>
      <c r="L39" s="54">
        <v>3409.96</v>
      </c>
      <c r="M39" s="54">
        <v>3385.2270000000003</v>
      </c>
    </row>
    <row r="40" spans="2:19" ht="15" customHeight="1" x14ac:dyDescent="0.25">
      <c r="B40" s="59" t="s">
        <v>22</v>
      </c>
      <c r="C40" s="59"/>
      <c r="D40" s="59"/>
      <c r="E40" s="59"/>
      <c r="F40" s="45"/>
      <c r="G40" s="48"/>
      <c r="H40" s="45">
        <v>422.29052899999999</v>
      </c>
      <c r="I40" s="48">
        <v>0</v>
      </c>
      <c r="J40" s="48">
        <v>384.91699999999997</v>
      </c>
      <c r="K40" s="48">
        <v>0</v>
      </c>
      <c r="L40" s="48">
        <v>248.41499999999999</v>
      </c>
      <c r="M40" s="48">
        <v>358.57799999999997</v>
      </c>
    </row>
    <row r="41" spans="2:19" ht="15" customHeight="1" x14ac:dyDescent="0.25">
      <c r="B41" s="59" t="s">
        <v>23</v>
      </c>
      <c r="C41" s="59"/>
      <c r="D41" s="59"/>
      <c r="E41" s="59"/>
      <c r="F41" s="46"/>
      <c r="G41" s="48"/>
      <c r="H41" s="46">
        <v>2.643427</v>
      </c>
      <c r="I41" s="48">
        <v>0</v>
      </c>
      <c r="J41" s="48">
        <v>0</v>
      </c>
      <c r="K41" s="48">
        <v>0</v>
      </c>
      <c r="L41" s="48">
        <v>0</v>
      </c>
      <c r="M41" s="48">
        <v>0</v>
      </c>
    </row>
    <row r="42" spans="2:19" ht="15" customHeight="1" x14ac:dyDescent="0.25">
      <c r="B42" s="59" t="s">
        <v>24</v>
      </c>
      <c r="C42" s="59"/>
      <c r="D42" s="59"/>
      <c r="E42" s="59"/>
      <c r="F42" s="46"/>
      <c r="G42" s="48"/>
      <c r="H42" s="46">
        <v>173.571158</v>
      </c>
      <c r="I42" s="48">
        <v>0</v>
      </c>
      <c r="J42" s="48">
        <v>108.76</v>
      </c>
      <c r="K42" s="48">
        <v>0</v>
      </c>
      <c r="L42" s="48">
        <v>76.069000000000003</v>
      </c>
      <c r="M42" s="48">
        <v>128.149</v>
      </c>
    </row>
    <row r="43" spans="2:19" ht="15" customHeight="1" x14ac:dyDescent="0.25">
      <c r="B43" s="59" t="s">
        <v>25</v>
      </c>
      <c r="C43" s="59"/>
      <c r="D43" s="59"/>
      <c r="E43" s="59"/>
      <c r="F43" s="45"/>
      <c r="G43" s="48"/>
      <c r="H43" s="45">
        <v>92.867645999999993</v>
      </c>
      <c r="I43" s="48">
        <v>0</v>
      </c>
      <c r="J43" s="48">
        <v>66.474999999999994</v>
      </c>
      <c r="K43" s="48">
        <v>0</v>
      </c>
      <c r="L43" s="48">
        <v>365.14800000000002</v>
      </c>
      <c r="M43" s="48">
        <v>212.12200000000001</v>
      </c>
    </row>
    <row r="44" spans="2:19" ht="15" customHeight="1" x14ac:dyDescent="0.25">
      <c r="B44" s="50" t="s">
        <v>26</v>
      </c>
      <c r="C44" s="50"/>
      <c r="D44" s="50"/>
      <c r="E44" s="50"/>
      <c r="F44" s="47"/>
      <c r="G44" s="49"/>
      <c r="H44" s="47">
        <v>0</v>
      </c>
      <c r="I44" s="49">
        <v>0</v>
      </c>
      <c r="J44" s="49">
        <v>0</v>
      </c>
      <c r="K44" s="49">
        <v>0</v>
      </c>
      <c r="L44" s="49">
        <v>0</v>
      </c>
      <c r="M44" s="49">
        <v>0</v>
      </c>
    </row>
    <row r="45" spans="2:19" s="15" customFormat="1" ht="15" customHeight="1" x14ac:dyDescent="0.25">
      <c r="B45" s="51" t="s">
        <v>27</v>
      </c>
      <c r="C45" s="51"/>
      <c r="D45" s="51"/>
      <c r="E45" s="51"/>
      <c r="F45" s="56"/>
      <c r="G45" s="52"/>
      <c r="H45" s="56">
        <v>691.37276000000008</v>
      </c>
      <c r="I45" s="52" t="s">
        <v>53</v>
      </c>
      <c r="J45" s="52">
        <v>560.15199999999993</v>
      </c>
      <c r="K45" s="52" t="s">
        <v>53</v>
      </c>
      <c r="L45" s="52">
        <v>689.63200000000006</v>
      </c>
      <c r="M45" s="52">
        <v>698.84899999999993</v>
      </c>
      <c r="P45" s="60"/>
      <c r="S45" s="60"/>
    </row>
    <row r="46" spans="2:19" s="15" customFormat="1" ht="15" customHeight="1" x14ac:dyDescent="0.25">
      <c r="B46" s="58" t="s">
        <v>77</v>
      </c>
      <c r="C46" s="58"/>
      <c r="D46" s="58"/>
      <c r="E46" s="58"/>
      <c r="F46" s="53"/>
      <c r="G46" s="54"/>
      <c r="H46" s="53">
        <v>4563.3951969999998</v>
      </c>
      <c r="I46" s="54" t="s">
        <v>53</v>
      </c>
      <c r="J46" s="54">
        <v>4459.1890000000003</v>
      </c>
      <c r="K46" s="54" t="s">
        <v>53</v>
      </c>
      <c r="L46" s="54">
        <v>4099.5920000000006</v>
      </c>
      <c r="M46" s="54">
        <v>4084.076</v>
      </c>
      <c r="O46" s="61"/>
      <c r="P46" s="62"/>
      <c r="R46" s="61"/>
    </row>
    <row r="47" spans="2:19" ht="15" customHeight="1" x14ac:dyDescent="0.25">
      <c r="B47" s="59" t="s">
        <v>91</v>
      </c>
      <c r="C47" s="59"/>
      <c r="D47" s="59"/>
      <c r="E47" s="59"/>
      <c r="F47" s="46"/>
      <c r="G47" s="48"/>
      <c r="H47" s="46">
        <v>1376.6426419999996</v>
      </c>
      <c r="I47" s="48"/>
      <c r="J47" s="48">
        <v>1247.663</v>
      </c>
      <c r="K47" s="48"/>
      <c r="L47" s="48">
        <v>662.77699999999993</v>
      </c>
      <c r="M47" s="48">
        <v>-2467.1610000000001</v>
      </c>
    </row>
    <row r="48" spans="2:19" ht="15" customHeight="1" x14ac:dyDescent="0.25">
      <c r="B48" s="59" t="s">
        <v>86</v>
      </c>
      <c r="C48" s="59"/>
      <c r="D48" s="59"/>
      <c r="E48" s="59"/>
      <c r="F48" s="46"/>
      <c r="G48" s="48"/>
      <c r="H48" s="46">
        <v>8.6185119999999991</v>
      </c>
      <c r="I48" s="48"/>
      <c r="J48" s="48">
        <v>3.7800000000000002</v>
      </c>
      <c r="K48" s="48">
        <v>0</v>
      </c>
      <c r="L48" s="48">
        <v>2.4859999999999998</v>
      </c>
      <c r="M48" s="48">
        <v>1.81</v>
      </c>
      <c r="O48" s="37"/>
      <c r="P48" s="38"/>
      <c r="R48" s="37"/>
      <c r="S48" s="63"/>
    </row>
    <row r="49" spans="2:13" ht="15" customHeight="1" x14ac:dyDescent="0.25">
      <c r="B49" s="59" t="s">
        <v>28</v>
      </c>
      <c r="C49" s="59"/>
      <c r="D49" s="59"/>
      <c r="E49" s="59"/>
      <c r="F49" s="45"/>
      <c r="G49" s="48"/>
      <c r="H49" s="45">
        <v>0</v>
      </c>
      <c r="I49" s="48">
        <v>0</v>
      </c>
      <c r="J49" s="48">
        <v>0</v>
      </c>
      <c r="K49" s="48">
        <v>0</v>
      </c>
      <c r="L49" s="48">
        <v>4.8070000000000004</v>
      </c>
      <c r="M49" s="48">
        <v>3.7229999999999999</v>
      </c>
    </row>
    <row r="50" spans="2:13" ht="15" customHeight="1" x14ac:dyDescent="0.25">
      <c r="B50" s="59" t="s">
        <v>29</v>
      </c>
      <c r="C50" s="59"/>
      <c r="D50" s="59"/>
      <c r="E50" s="59"/>
      <c r="F50" s="46"/>
      <c r="G50" s="48"/>
      <c r="H50" s="46">
        <v>195.77213500000002</v>
      </c>
      <c r="I50" s="48">
        <v>0</v>
      </c>
      <c r="J50" s="48">
        <v>177.94200000000001</v>
      </c>
      <c r="K50" s="48">
        <v>0</v>
      </c>
      <c r="L50" s="48">
        <v>66.623999999999995</v>
      </c>
      <c r="M50" s="48">
        <v>74.036000000000001</v>
      </c>
    </row>
    <row r="51" spans="2:13" ht="15" customHeight="1" x14ac:dyDescent="0.25">
      <c r="B51" s="59" t="s">
        <v>30</v>
      </c>
      <c r="C51" s="59"/>
      <c r="D51" s="59"/>
      <c r="E51" s="59"/>
      <c r="F51" s="46"/>
      <c r="G51" s="48"/>
      <c r="H51" s="46">
        <v>2276.615718</v>
      </c>
      <c r="I51" s="48">
        <v>0</v>
      </c>
      <c r="J51" s="48">
        <v>2338.0859999999998</v>
      </c>
      <c r="K51" s="48">
        <v>0</v>
      </c>
      <c r="L51" s="48">
        <v>2929.9249999999997</v>
      </c>
      <c r="M51" s="48">
        <v>5943.6319999999996</v>
      </c>
    </row>
    <row r="52" spans="2:13" ht="15" customHeight="1" x14ac:dyDescent="0.25">
      <c r="B52" s="59" t="s">
        <v>31</v>
      </c>
      <c r="C52" s="59"/>
      <c r="D52" s="59"/>
      <c r="E52" s="59"/>
      <c r="F52" s="45"/>
      <c r="G52" s="48"/>
      <c r="H52" s="45">
        <v>705.74636199999998</v>
      </c>
      <c r="I52" s="48">
        <v>0</v>
      </c>
      <c r="J52" s="48">
        <v>691.71799999999996</v>
      </c>
      <c r="K52" s="48">
        <v>0</v>
      </c>
      <c r="L52" s="48">
        <v>432.97300000000001</v>
      </c>
      <c r="M52" s="48">
        <v>528.03599999999994</v>
      </c>
    </row>
    <row r="53" spans="2:13" ht="15" customHeight="1" x14ac:dyDescent="0.25">
      <c r="B53" s="50" t="s">
        <v>89</v>
      </c>
      <c r="C53" s="50"/>
      <c r="D53" s="50"/>
      <c r="E53" s="50"/>
      <c r="F53" s="47"/>
      <c r="G53" s="49"/>
      <c r="H53" s="47">
        <v>0</v>
      </c>
      <c r="I53" s="49">
        <v>0</v>
      </c>
      <c r="J53" s="49">
        <v>0</v>
      </c>
      <c r="K53" s="49">
        <v>0</v>
      </c>
      <c r="L53" s="49">
        <v>0</v>
      </c>
      <c r="M53" s="49">
        <v>0</v>
      </c>
    </row>
    <row r="54" spans="2:13" s="15" customFormat="1" ht="15" customHeight="1" x14ac:dyDescent="0.25">
      <c r="B54" s="58" t="s">
        <v>78</v>
      </c>
      <c r="C54" s="58"/>
      <c r="D54" s="58"/>
      <c r="E54" s="58"/>
      <c r="F54" s="55"/>
      <c r="G54" s="54"/>
      <c r="H54" s="55">
        <f>SUM(H47:H53)</f>
        <v>4563.3953689999998</v>
      </c>
      <c r="I54" s="54" t="s">
        <v>53</v>
      </c>
      <c r="J54" s="54">
        <f>SUM(J47:J53)</f>
        <v>4459.1889999999994</v>
      </c>
      <c r="K54" s="54" t="s">
        <v>53</v>
      </c>
      <c r="L54" s="54">
        <f>SUM(L47:L53)</f>
        <v>4099.5919999999996</v>
      </c>
      <c r="M54" s="54">
        <f>SUM(M47:M53)</f>
        <v>4084.0759999999996</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72">
        <f t="shared" si="7"/>
        <v>2015</v>
      </c>
      <c r="L56" s="72">
        <f t="shared" si="7"/>
        <v>2014</v>
      </c>
      <c r="M56" s="72">
        <f t="shared" si="7"/>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6.097148999999602</v>
      </c>
      <c r="G60" s="48"/>
      <c r="H60" s="46">
        <v>386.04058599999962</v>
      </c>
      <c r="I60" s="48"/>
      <c r="J60" s="48"/>
      <c r="K60" s="48"/>
      <c r="L60" s="48">
        <v>401.73399999999998</v>
      </c>
      <c r="M60" s="48">
        <v>204.488</v>
      </c>
    </row>
    <row r="61" spans="2:13" ht="15" customHeight="1" x14ac:dyDescent="0.25">
      <c r="B61" s="50" t="s">
        <v>33</v>
      </c>
      <c r="C61" s="50"/>
      <c r="D61" s="50"/>
      <c r="E61" s="50"/>
      <c r="F61" s="47">
        <v>-202.76999999999998</v>
      </c>
      <c r="G61" s="49"/>
      <c r="H61" s="47">
        <v>-88.282999999999987</v>
      </c>
      <c r="I61" s="49">
        <v>0</v>
      </c>
      <c r="J61" s="49"/>
      <c r="K61" s="49">
        <v>0</v>
      </c>
      <c r="L61" s="49">
        <v>77.951999999999998</v>
      </c>
      <c r="M61" s="49">
        <v>174.678</v>
      </c>
    </row>
    <row r="62" spans="2:13" s="15" customFormat="1" ht="15" customHeight="1" x14ac:dyDescent="0.25">
      <c r="B62" s="65" t="s">
        <v>34</v>
      </c>
      <c r="C62" s="65"/>
      <c r="D62" s="65"/>
      <c r="E62" s="65"/>
      <c r="F62" s="53">
        <f>SUM(F60:F61)</f>
        <v>-196.67285100000038</v>
      </c>
      <c r="G62" s="54" t="s">
        <v>53</v>
      </c>
      <c r="H62" s="53">
        <f>SUM(H60:H61)</f>
        <v>297.75758599999961</v>
      </c>
      <c r="I62" s="54" t="s">
        <v>53</v>
      </c>
      <c r="J62" s="54" t="s">
        <v>53</v>
      </c>
      <c r="K62" s="54" t="s">
        <v>53</v>
      </c>
      <c r="L62" s="54">
        <f>SUM(L60:L61)</f>
        <v>479.68599999999998</v>
      </c>
      <c r="M62" s="54">
        <v>379.166</v>
      </c>
    </row>
    <row r="63" spans="2:13" ht="15" customHeight="1" x14ac:dyDescent="0.25">
      <c r="B63" s="64" t="s">
        <v>82</v>
      </c>
      <c r="C63" s="64"/>
      <c r="D63" s="64"/>
      <c r="E63" s="64"/>
      <c r="F63" s="46">
        <v>-15.324999999999998</v>
      </c>
      <c r="G63" s="48"/>
      <c r="H63" s="46">
        <v>-42.257999999999996</v>
      </c>
      <c r="I63" s="48">
        <v>0</v>
      </c>
      <c r="J63" s="48"/>
      <c r="K63" s="48">
        <v>0</v>
      </c>
      <c r="L63" s="48">
        <v>-104.44</v>
      </c>
      <c r="M63" s="48">
        <v>-132.90899999999999</v>
      </c>
    </row>
    <row r="64" spans="2:13" ht="15" customHeight="1" x14ac:dyDescent="0.25">
      <c r="B64" s="50" t="s">
        <v>83</v>
      </c>
      <c r="C64" s="50"/>
      <c r="D64" s="50"/>
      <c r="E64" s="50"/>
      <c r="F64" s="47">
        <v>3.1639999999999988</v>
      </c>
      <c r="G64" s="49"/>
      <c r="H64" s="47">
        <v>9.6649999999999991</v>
      </c>
      <c r="I64" s="49">
        <v>0</v>
      </c>
      <c r="J64" s="49"/>
      <c r="K64" s="49">
        <v>0</v>
      </c>
      <c r="L64" s="49">
        <v>0</v>
      </c>
      <c r="M64" s="49"/>
    </row>
    <row r="65" spans="2:14" s="15" customFormat="1" ht="15" customHeight="1" x14ac:dyDescent="0.25">
      <c r="B65" s="65" t="s">
        <v>87</v>
      </c>
      <c r="C65" s="65"/>
      <c r="D65" s="65"/>
      <c r="E65" s="65"/>
      <c r="F65" s="53">
        <f>SUM(F62:F64)</f>
        <v>-208.83385100000038</v>
      </c>
      <c r="G65" s="54" t="s">
        <v>53</v>
      </c>
      <c r="H65" s="53">
        <f>SUM(H62:H64)</f>
        <v>265.16458599999964</v>
      </c>
      <c r="I65" s="54" t="s">
        <v>53</v>
      </c>
      <c r="J65" s="54" t="s">
        <v>53</v>
      </c>
      <c r="K65" s="54" t="s">
        <v>53</v>
      </c>
      <c r="L65" s="54">
        <f>SUM(L62:L64)</f>
        <v>375.24599999999998</v>
      </c>
      <c r="M65" s="54">
        <v>246.25700000000001</v>
      </c>
    </row>
    <row r="66" spans="2:14" ht="15" customHeight="1" x14ac:dyDescent="0.25">
      <c r="B66" s="50" t="s">
        <v>35</v>
      </c>
      <c r="C66" s="50"/>
      <c r="D66" s="50"/>
      <c r="E66" s="50"/>
      <c r="F66" s="47">
        <v>-2.4424906541753444E-15</v>
      </c>
      <c r="G66" s="49"/>
      <c r="H66" s="47">
        <v>-11.915999999999997</v>
      </c>
      <c r="I66" s="49">
        <v>0</v>
      </c>
      <c r="J66" s="49">
        <v>0</v>
      </c>
      <c r="K66" s="49">
        <v>0</v>
      </c>
      <c r="L66" s="49">
        <v>-14.034000000000001</v>
      </c>
      <c r="M66" s="49">
        <v>-2.1230000000000002</v>
      </c>
    </row>
    <row r="67" spans="2:14" s="15" customFormat="1" ht="15" customHeight="1" x14ac:dyDescent="0.25">
      <c r="B67" s="65" t="s">
        <v>36</v>
      </c>
      <c r="C67" s="65"/>
      <c r="D67" s="65"/>
      <c r="E67" s="65"/>
      <c r="F67" s="55">
        <f>SUM(F65:F66)</f>
        <v>-208.83385100000038</v>
      </c>
      <c r="G67" s="54" t="s">
        <v>53</v>
      </c>
      <c r="H67" s="55">
        <f>SUM(H65:H66)</f>
        <v>253.24858599999965</v>
      </c>
      <c r="I67" s="54" t="s">
        <v>53</v>
      </c>
      <c r="J67" s="54" t="s">
        <v>53</v>
      </c>
      <c r="K67" s="54" t="s">
        <v>53</v>
      </c>
      <c r="L67" s="54">
        <f>SUM(L65:L66)</f>
        <v>361.21199999999999</v>
      </c>
      <c r="M67" s="54">
        <v>244.13399999999999</v>
      </c>
    </row>
    <row r="68" spans="2:14" ht="15" customHeight="1" x14ac:dyDescent="0.25">
      <c r="B68" s="64" t="s">
        <v>37</v>
      </c>
      <c r="C68" s="64"/>
      <c r="D68" s="64"/>
      <c r="E68" s="64"/>
      <c r="F68" s="45">
        <v>-65.823999999999998</v>
      </c>
      <c r="G68" s="48"/>
      <c r="H68" s="45">
        <v>-213.53299999999999</v>
      </c>
      <c r="I68" s="48">
        <v>0</v>
      </c>
      <c r="J68" s="48"/>
      <c r="K68" s="48">
        <v>0</v>
      </c>
      <c r="L68" s="48">
        <v>-60.93</v>
      </c>
      <c r="M68" s="48">
        <v>-30.663</v>
      </c>
    </row>
    <row r="69" spans="2:14" ht="15" customHeight="1" x14ac:dyDescent="0.25">
      <c r="B69" s="64" t="s">
        <v>38</v>
      </c>
      <c r="C69" s="64"/>
      <c r="D69" s="64"/>
      <c r="E69" s="64"/>
      <c r="F69" s="46">
        <v>0</v>
      </c>
      <c r="G69" s="48"/>
      <c r="H69" s="46">
        <v>0</v>
      </c>
      <c r="I69" s="48">
        <v>0</v>
      </c>
      <c r="J69" s="48">
        <v>0</v>
      </c>
      <c r="K69" s="48">
        <v>0</v>
      </c>
      <c r="L69" s="48">
        <v>0</v>
      </c>
      <c r="M69" s="48"/>
    </row>
    <row r="70" spans="2:14" ht="15" customHeight="1" x14ac:dyDescent="0.25">
      <c r="B70" s="64" t="s">
        <v>39</v>
      </c>
      <c r="C70" s="64"/>
      <c r="D70" s="64"/>
      <c r="E70" s="64"/>
      <c r="F70" s="46">
        <v>-9.000000000000119E-3</v>
      </c>
      <c r="G70" s="48"/>
      <c r="H70" s="46">
        <v>-1.385</v>
      </c>
      <c r="I70" s="48">
        <v>0</v>
      </c>
      <c r="J70" s="48">
        <v>0</v>
      </c>
      <c r="K70" s="48">
        <v>0</v>
      </c>
      <c r="L70" s="48">
        <v>-1.2529999999999999</v>
      </c>
      <c r="M70" s="48">
        <v>-4.1909999999999998</v>
      </c>
    </row>
    <row r="71" spans="2:14" ht="15" customHeight="1" x14ac:dyDescent="0.25">
      <c r="B71" s="50" t="s">
        <v>40</v>
      </c>
      <c r="C71" s="50"/>
      <c r="D71" s="50"/>
      <c r="E71" s="50"/>
      <c r="F71" s="47">
        <v>-0.40500000000000003</v>
      </c>
      <c r="G71" s="49"/>
      <c r="H71" s="47">
        <v>-0.78300000000000003</v>
      </c>
      <c r="I71" s="49">
        <v>0</v>
      </c>
      <c r="J71" s="49"/>
      <c r="K71" s="49">
        <v>0</v>
      </c>
      <c r="L71" s="49">
        <v>-142.625</v>
      </c>
      <c r="M71" s="49">
        <v>-128.35900000000001</v>
      </c>
    </row>
    <row r="72" spans="2:14" s="15" customFormat="1" ht="15" customHeight="1" x14ac:dyDescent="0.25">
      <c r="B72" s="51" t="s">
        <v>41</v>
      </c>
      <c r="C72" s="51"/>
      <c r="D72" s="51"/>
      <c r="E72" s="51"/>
      <c r="F72" s="56">
        <f>SUM(F68:F71)</f>
        <v>-66.238</v>
      </c>
      <c r="G72" s="52" t="s">
        <v>53</v>
      </c>
      <c r="H72" s="56">
        <f>SUM(H68:H71)</f>
        <v>-215.70099999999996</v>
      </c>
      <c r="I72" s="52" t="s">
        <v>53</v>
      </c>
      <c r="J72" s="52" t="s">
        <v>53</v>
      </c>
      <c r="K72" s="52" t="s">
        <v>53</v>
      </c>
      <c r="L72" s="52">
        <f>SUM(L68:L71)</f>
        <v>-204.80799999999999</v>
      </c>
      <c r="M72" s="52">
        <v>-163.21299999999999</v>
      </c>
    </row>
    <row r="73" spans="2:14" s="15" customFormat="1" ht="15" customHeight="1" x14ac:dyDescent="0.25">
      <c r="B73" s="65" t="s">
        <v>42</v>
      </c>
      <c r="C73" s="65"/>
      <c r="D73" s="65"/>
      <c r="E73" s="65"/>
      <c r="F73" s="55">
        <f>SUM(F72+F67)</f>
        <v>-275.07185100000038</v>
      </c>
      <c r="G73" s="54" t="s">
        <v>53</v>
      </c>
      <c r="H73" s="55">
        <f>SUM(H72+H67)</f>
        <v>37.547585999999683</v>
      </c>
      <c r="I73" s="54" t="s">
        <v>53</v>
      </c>
      <c r="J73" s="54" t="s">
        <v>53</v>
      </c>
      <c r="K73" s="54" t="s">
        <v>53</v>
      </c>
      <c r="L73" s="54">
        <f>SUM(L72+L67)</f>
        <v>156.404</v>
      </c>
      <c r="M73" s="54">
        <v>80.921000000000006</v>
      </c>
    </row>
    <row r="74" spans="2:14" ht="15" customHeight="1" x14ac:dyDescent="0.25">
      <c r="B74" s="50" t="s">
        <v>71</v>
      </c>
      <c r="C74" s="50"/>
      <c r="D74" s="50"/>
      <c r="E74" s="50"/>
      <c r="F74" s="47">
        <v>0</v>
      </c>
      <c r="G74" s="49"/>
      <c r="H74" s="47">
        <v>0</v>
      </c>
      <c r="I74" s="49">
        <v>0</v>
      </c>
      <c r="J74" s="49">
        <v>0</v>
      </c>
      <c r="K74" s="49">
        <v>0</v>
      </c>
      <c r="L74" s="49">
        <v>0</v>
      </c>
      <c r="M74" s="49"/>
      <c r="N74" s="39"/>
    </row>
    <row r="75" spans="2:14" s="15" customFormat="1" ht="15" customHeight="1" x14ac:dyDescent="0.25">
      <c r="B75" s="65" t="s">
        <v>72</v>
      </c>
      <c r="C75" s="65"/>
      <c r="D75" s="65"/>
      <c r="E75" s="65"/>
      <c r="F75" s="55">
        <f>SUM(F73:F74)</f>
        <v>-275.07185100000038</v>
      </c>
      <c r="G75" s="54" t="s">
        <v>53</v>
      </c>
      <c r="H75" s="55">
        <f>SUM(H73:H74)</f>
        <v>37.547585999999683</v>
      </c>
      <c r="I75" s="54" t="s">
        <v>53</v>
      </c>
      <c r="J75" s="54" t="s">
        <v>53</v>
      </c>
      <c r="K75" s="54" t="s">
        <v>53</v>
      </c>
      <c r="L75" s="54">
        <f>SUM(L73:L74)</f>
        <v>156.404</v>
      </c>
      <c r="M75" s="54">
        <v>80.921000000000006</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8">F$3</f>
        <v>2017</v>
      </c>
      <c r="G77" s="72">
        <f t="shared" si="8"/>
        <v>2016</v>
      </c>
      <c r="H77" s="72">
        <f t="shared" si="8"/>
        <v>2017</v>
      </c>
      <c r="I77" s="72">
        <f t="shared" si="8"/>
        <v>2016</v>
      </c>
      <c r="J77" s="72">
        <f t="shared" si="8"/>
        <v>2016</v>
      </c>
      <c r="K77" s="72">
        <f t="shared" si="8"/>
        <v>2015</v>
      </c>
      <c r="L77" s="72">
        <f t="shared" si="8"/>
        <v>2014</v>
      </c>
      <c r="M77" s="72">
        <f t="shared" si="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4" s="94" customFormat="1" ht="15" customHeight="1" x14ac:dyDescent="0.25">
      <c r="B81" s="88" t="s">
        <v>43</v>
      </c>
      <c r="C81" s="88"/>
      <c r="D81" s="88"/>
      <c r="E81" s="88"/>
      <c r="F81" s="89">
        <v>-0.80902040997509728</v>
      </c>
      <c r="G81" s="90">
        <v>2.6725865094910768</v>
      </c>
      <c r="H81" s="89">
        <v>10.268014823115404</v>
      </c>
      <c r="I81" s="90">
        <v>11.602812331513942</v>
      </c>
      <c r="J81" s="90">
        <v>6.2983137277626193</v>
      </c>
      <c r="K81" s="90">
        <v>7.0185024001727854</v>
      </c>
      <c r="L81" s="90">
        <v>7.8521522664157022</v>
      </c>
      <c r="M81" s="90">
        <v>3.306</v>
      </c>
    </row>
    <row r="82" spans="2:14" s="94" customFormat="1" ht="15" customHeight="1" x14ac:dyDescent="0.25">
      <c r="B82" s="88" t="s">
        <v>122</v>
      </c>
      <c r="C82" s="88"/>
      <c r="D82" s="88"/>
      <c r="E82" s="88"/>
      <c r="F82" s="92">
        <v>-0.63117214237429597</v>
      </c>
      <c r="G82" s="90">
        <v>1.7262223740965728</v>
      </c>
      <c r="H82" s="92">
        <v>10.575299516817296</v>
      </c>
      <c r="I82" s="90">
        <v>12.1043167533594</v>
      </c>
      <c r="J82" s="90">
        <v>8.0921199678805031</v>
      </c>
      <c r="K82" s="90">
        <v>6.571307759742778</v>
      </c>
      <c r="L82" s="90">
        <v>8.5066196025640863</v>
      </c>
      <c r="M82" s="90">
        <v>5.81</v>
      </c>
    </row>
    <row r="83" spans="2:14" s="94" customFormat="1" ht="15" customHeight="1" x14ac:dyDescent="0.25">
      <c r="B83" s="88" t="s">
        <v>44</v>
      </c>
      <c r="C83" s="88"/>
      <c r="D83" s="88"/>
      <c r="E83" s="88"/>
      <c r="F83" s="92">
        <v>-5.5018689133567893</v>
      </c>
      <c r="G83" s="90">
        <v>-3.6965445306343199</v>
      </c>
      <c r="H83" s="92">
        <v>6.2273968948361258</v>
      </c>
      <c r="I83" s="90">
        <v>7.067049774252931</v>
      </c>
      <c r="J83" s="90">
        <v>1.5081526613078848</v>
      </c>
      <c r="K83" s="90">
        <v>2.069776723154118</v>
      </c>
      <c r="L83" s="90">
        <v>-5.9847452706828097</v>
      </c>
      <c r="M83" s="90">
        <v>-14.256</v>
      </c>
    </row>
    <row r="84" spans="2:14" s="94" customFormat="1" ht="15" customHeight="1" x14ac:dyDescent="0.25">
      <c r="B84" s="88" t="s">
        <v>45</v>
      </c>
      <c r="C84" s="88"/>
      <c r="D84" s="88"/>
      <c r="E84" s="88"/>
      <c r="F84" s="89" t="s">
        <v>53</v>
      </c>
      <c r="G84" s="90" t="s">
        <v>53</v>
      </c>
      <c r="H84" s="89" t="s">
        <v>53</v>
      </c>
      <c r="I84" s="90" t="s">
        <v>53</v>
      </c>
      <c r="J84" s="90" t="s">
        <v>53</v>
      </c>
      <c r="K84" s="90" t="s">
        <v>53</v>
      </c>
      <c r="L84" s="90" t="s">
        <v>53</v>
      </c>
      <c r="M84" s="90" t="s">
        <v>53</v>
      </c>
    </row>
    <row r="85" spans="2:14" s="94" customFormat="1" ht="15" customHeight="1" x14ac:dyDescent="0.25">
      <c r="B85" s="88" t="s">
        <v>46</v>
      </c>
      <c r="C85" s="88"/>
      <c r="D85" s="88"/>
      <c r="E85" s="88"/>
      <c r="F85" s="92" t="s">
        <v>53</v>
      </c>
      <c r="G85" s="90" t="s">
        <v>53</v>
      </c>
      <c r="H85" s="92" t="s">
        <v>53</v>
      </c>
      <c r="I85" s="90" t="s">
        <v>53</v>
      </c>
      <c r="J85" s="90" t="s">
        <v>53</v>
      </c>
      <c r="K85" s="90">
        <v>7.1</v>
      </c>
      <c r="L85" s="90">
        <v>7.2</v>
      </c>
      <c r="M85" s="90" t="s">
        <v>53</v>
      </c>
    </row>
    <row r="86" spans="2:14" ht="15" customHeight="1" x14ac:dyDescent="0.25">
      <c r="B86" s="64" t="s">
        <v>47</v>
      </c>
      <c r="C86" s="64"/>
      <c r="D86" s="64"/>
      <c r="E86" s="64"/>
      <c r="F86" s="46" t="s">
        <v>53</v>
      </c>
      <c r="G86" s="48" t="s">
        <v>53</v>
      </c>
      <c r="H86" s="46">
        <v>30.355931099249883</v>
      </c>
      <c r="I86" s="48" t="s">
        <v>53</v>
      </c>
      <c r="J86" s="48">
        <v>28.064</v>
      </c>
      <c r="K86" s="48">
        <v>17</v>
      </c>
      <c r="L86" s="48">
        <v>16.227541667561059</v>
      </c>
      <c r="M86" s="48">
        <v>-60.365000000000002</v>
      </c>
    </row>
    <row r="87" spans="2:14" ht="15" customHeight="1" x14ac:dyDescent="0.25">
      <c r="B87" s="64" t="s">
        <v>48</v>
      </c>
      <c r="C87" s="64"/>
      <c r="D87" s="64"/>
      <c r="E87" s="64"/>
      <c r="F87" s="45" t="s">
        <v>53</v>
      </c>
      <c r="G87" s="48" t="s">
        <v>53</v>
      </c>
      <c r="H87" s="45">
        <v>2181.1046449999999</v>
      </c>
      <c r="I87" s="48" t="s">
        <v>53</v>
      </c>
      <c r="J87" s="48">
        <v>2261.895</v>
      </c>
      <c r="K87" s="48">
        <v>2490</v>
      </c>
      <c r="L87" s="48">
        <v>2559.9869999999996</v>
      </c>
      <c r="M87" s="48">
        <v>5724.2619999999997</v>
      </c>
    </row>
    <row r="88" spans="2:14" ht="15" customHeight="1" x14ac:dyDescent="0.25">
      <c r="B88" s="64" t="s">
        <v>49</v>
      </c>
      <c r="C88" s="64"/>
      <c r="D88" s="64"/>
      <c r="E88" s="64"/>
      <c r="F88" s="46" t="s">
        <v>53</v>
      </c>
      <c r="G88" s="48" t="s">
        <v>53</v>
      </c>
      <c r="H88" s="46">
        <v>1.6434559732121099</v>
      </c>
      <c r="I88" s="48" t="s">
        <v>53</v>
      </c>
      <c r="J88" s="48">
        <v>1.8683120206034174</v>
      </c>
      <c r="K88" s="48">
        <v>3.9</v>
      </c>
      <c r="L88" s="48">
        <v>4.4113861735884914</v>
      </c>
      <c r="M88" s="48">
        <v>-2.4119999999999999</v>
      </c>
    </row>
    <row r="89" spans="2:14" ht="15" customHeight="1" x14ac:dyDescent="0.25">
      <c r="B89" s="64" t="s">
        <v>113</v>
      </c>
      <c r="C89" s="64"/>
      <c r="D89" s="64"/>
      <c r="E89" s="64"/>
      <c r="F89" s="46">
        <v>-215.03785100000042</v>
      </c>
      <c r="G89" s="48" t="s">
        <v>53</v>
      </c>
      <c r="H89" s="46">
        <v>252.93358599999971</v>
      </c>
      <c r="I89" s="48" t="s">
        <v>53</v>
      </c>
      <c r="J89" s="48" t="s">
        <v>53</v>
      </c>
      <c r="K89" s="48" t="s">
        <v>53</v>
      </c>
      <c r="L89" s="48" t="s">
        <v>53</v>
      </c>
      <c r="M89" s="48" t="s">
        <v>53</v>
      </c>
    </row>
    <row r="90" spans="2:14" ht="15" customHeight="1" x14ac:dyDescent="0.25">
      <c r="B90" s="50" t="s">
        <v>50</v>
      </c>
      <c r="C90" s="50"/>
      <c r="D90" s="50"/>
      <c r="E90" s="50"/>
      <c r="F90" s="47" t="s">
        <v>53</v>
      </c>
      <c r="G90" s="49" t="s">
        <v>53</v>
      </c>
      <c r="H90" s="47" t="s">
        <v>53</v>
      </c>
      <c r="I90" s="49" t="s">
        <v>53</v>
      </c>
      <c r="J90" s="49">
        <v>1168</v>
      </c>
      <c r="K90" s="49">
        <v>1184</v>
      </c>
      <c r="L90" s="49">
        <v>1217</v>
      </c>
      <c r="M90" s="49">
        <v>1394</v>
      </c>
    </row>
    <row r="91" spans="2:14" ht="15" customHeight="1" x14ac:dyDescent="0.25">
      <c r="B91" s="35" t="s">
        <v>96</v>
      </c>
      <c r="C91" s="40"/>
      <c r="D91" s="40"/>
      <c r="E91" s="40"/>
      <c r="F91" s="40"/>
      <c r="G91" s="40"/>
      <c r="H91" s="40"/>
      <c r="I91" s="40"/>
      <c r="J91" s="40"/>
      <c r="K91" s="40"/>
      <c r="L91" s="40"/>
      <c r="M91" s="40"/>
      <c r="N91" s="39"/>
    </row>
    <row r="92" spans="2:14" ht="15" customHeight="1" x14ac:dyDescent="0.25">
      <c r="B92" s="35" t="s">
        <v>106</v>
      </c>
      <c r="C92" s="40"/>
      <c r="D92" s="40"/>
      <c r="E92" s="40"/>
      <c r="F92" s="40"/>
      <c r="G92" s="40"/>
      <c r="H92" s="40"/>
      <c r="I92" s="40"/>
      <c r="J92" s="40"/>
      <c r="K92" s="40"/>
      <c r="L92" s="34"/>
      <c r="M92" s="40"/>
    </row>
    <row r="93" spans="2:14" ht="15" customHeight="1" x14ac:dyDescent="0.25">
      <c r="B93" s="35" t="s">
        <v>117</v>
      </c>
      <c r="C93" s="41"/>
      <c r="D93" s="41"/>
      <c r="E93" s="41"/>
      <c r="F93" s="41"/>
      <c r="G93" s="41"/>
      <c r="H93" s="41"/>
      <c r="I93" s="41"/>
      <c r="J93" s="41"/>
      <c r="K93" s="41"/>
      <c r="L93" s="41"/>
      <c r="M93" s="41"/>
    </row>
    <row r="94" spans="2:14" ht="15" customHeight="1" x14ac:dyDescent="0.25">
      <c r="B94" s="35" t="s">
        <v>115</v>
      </c>
      <c r="C94" s="41"/>
      <c r="D94" s="41"/>
      <c r="E94" s="41"/>
      <c r="F94" s="41"/>
      <c r="G94" s="41"/>
      <c r="H94" s="41"/>
      <c r="I94" s="41"/>
      <c r="J94" s="41"/>
      <c r="K94" s="41"/>
      <c r="L94" s="41"/>
      <c r="M94" s="41"/>
    </row>
    <row r="95" spans="2:14" ht="15" customHeight="1" x14ac:dyDescent="0.25">
      <c r="B95" s="35"/>
      <c r="C95" s="41"/>
      <c r="D95" s="41"/>
      <c r="E95" s="41"/>
      <c r="F95" s="41"/>
      <c r="G95" s="41"/>
      <c r="H95" s="41"/>
      <c r="I95" s="41"/>
      <c r="J95" s="41"/>
      <c r="K95" s="41"/>
      <c r="L95" s="41"/>
      <c r="M95" s="41"/>
    </row>
    <row r="96" spans="2:14" x14ac:dyDescent="0.25">
      <c r="B96" s="42"/>
      <c r="C96" s="42"/>
      <c r="D96" s="42"/>
      <c r="E96" s="42"/>
      <c r="F96" s="42"/>
      <c r="G96" s="42"/>
      <c r="H96" s="42"/>
      <c r="I96" s="42"/>
      <c r="J96" s="42"/>
      <c r="K96" s="42"/>
      <c r="L96" s="42"/>
      <c r="M96" s="42"/>
    </row>
    <row r="97" spans="2:13" x14ac:dyDescent="0.25">
      <c r="B97" s="43"/>
      <c r="C97" s="43"/>
      <c r="D97" s="43"/>
      <c r="E97" s="43"/>
      <c r="F97" s="43"/>
      <c r="G97" s="43"/>
      <c r="H97" s="43"/>
      <c r="I97" s="43"/>
      <c r="J97" s="43"/>
      <c r="K97" s="43"/>
      <c r="L97" s="43"/>
      <c r="M97" s="43"/>
    </row>
    <row r="98" spans="2:13" x14ac:dyDescent="0.25">
      <c r="B98" s="43"/>
      <c r="C98" s="43"/>
      <c r="D98" s="43"/>
      <c r="E98" s="43"/>
      <c r="F98" s="43"/>
      <c r="G98" s="43"/>
      <c r="H98" s="43"/>
      <c r="I98" s="43"/>
      <c r="J98" s="43"/>
      <c r="K98" s="43"/>
      <c r="L98" s="43"/>
      <c r="M98" s="43"/>
    </row>
    <row r="99" spans="2:13" x14ac:dyDescent="0.25">
      <c r="B99" s="43"/>
      <c r="C99" s="43"/>
      <c r="D99" s="43"/>
      <c r="E99" s="43"/>
      <c r="F99" s="43"/>
      <c r="G99" s="43"/>
      <c r="H99" s="43"/>
      <c r="I99" s="43"/>
      <c r="J99" s="43"/>
      <c r="K99" s="43"/>
      <c r="L99" s="43"/>
      <c r="M99" s="43"/>
    </row>
    <row r="100" spans="2:13" x14ac:dyDescent="0.25">
      <c r="B100" s="43"/>
      <c r="C100" s="43"/>
      <c r="D100" s="43"/>
      <c r="E100" s="43"/>
      <c r="F100" s="43"/>
      <c r="G100" s="43"/>
      <c r="H100" s="43"/>
      <c r="I100" s="43"/>
      <c r="J100" s="43"/>
      <c r="K100" s="43"/>
      <c r="L100" s="43"/>
      <c r="M100" s="43"/>
    </row>
    <row r="101" spans="2:13" x14ac:dyDescent="0.25">
      <c r="B101" s="31"/>
      <c r="C101" s="31"/>
      <c r="D101" s="31"/>
      <c r="E101" s="31"/>
      <c r="F101" s="31"/>
      <c r="G101" s="31"/>
      <c r="H101" s="31"/>
      <c r="I101" s="31"/>
      <c r="J101" s="31"/>
      <c r="K101" s="31"/>
      <c r="L101" s="31"/>
      <c r="M101" s="31"/>
    </row>
    <row r="102" spans="2:13" x14ac:dyDescent="0.25">
      <c r="B102" s="31"/>
      <c r="C102" s="31"/>
      <c r="D102" s="31"/>
      <c r="E102" s="31"/>
      <c r="F102" s="31"/>
      <c r="G102" s="31"/>
      <c r="H102" s="31"/>
      <c r="I102" s="31"/>
      <c r="J102" s="31"/>
      <c r="K102" s="31"/>
      <c r="L102" s="31"/>
      <c r="M102" s="31"/>
    </row>
    <row r="103" spans="2:13" x14ac:dyDescent="0.25">
      <c r="B103" s="31"/>
      <c r="C103" s="31"/>
      <c r="D103" s="31"/>
      <c r="E103" s="31"/>
      <c r="F103" s="31"/>
      <c r="G103" s="31"/>
      <c r="H103" s="31"/>
      <c r="I103" s="31"/>
      <c r="J103" s="31"/>
      <c r="K103" s="31"/>
      <c r="L103" s="31"/>
      <c r="M103" s="31"/>
    </row>
    <row r="104" spans="2:13" x14ac:dyDescent="0.25">
      <c r="B104" s="31"/>
      <c r="C104" s="31"/>
      <c r="D104" s="31"/>
      <c r="E104" s="31"/>
      <c r="F104" s="31"/>
      <c r="G104" s="31"/>
      <c r="H104" s="31"/>
      <c r="I104" s="31"/>
      <c r="J104" s="31"/>
      <c r="K104" s="31"/>
      <c r="L104" s="31"/>
      <c r="M104" s="31"/>
    </row>
    <row r="105" spans="2:13" x14ac:dyDescent="0.25">
      <c r="B105" s="31"/>
      <c r="C105" s="31"/>
      <c r="D105" s="31"/>
      <c r="E105" s="31"/>
      <c r="F105" s="31"/>
      <c r="G105" s="31"/>
      <c r="H105" s="31"/>
      <c r="I105" s="31"/>
      <c r="J105" s="31"/>
      <c r="K105" s="31"/>
      <c r="L105" s="31"/>
      <c r="M105" s="31"/>
    </row>
    <row r="106" spans="2:13" x14ac:dyDescent="0.25">
      <c r="B106" s="31"/>
      <c r="C106" s="31"/>
      <c r="D106" s="31"/>
      <c r="E106" s="31"/>
      <c r="F106" s="31"/>
      <c r="G106" s="31"/>
      <c r="H106" s="31"/>
      <c r="I106" s="31"/>
      <c r="J106" s="31"/>
      <c r="K106" s="31"/>
      <c r="L106" s="31"/>
      <c r="M106" s="31"/>
    </row>
    <row r="107" spans="2:13" x14ac:dyDescent="0.25">
      <c r="B107" s="31"/>
      <c r="C107" s="31"/>
      <c r="D107" s="31"/>
      <c r="E107" s="31"/>
      <c r="F107" s="31"/>
      <c r="G107" s="31"/>
      <c r="H107" s="31"/>
      <c r="I107" s="31"/>
      <c r="J107" s="31"/>
      <c r="K107" s="31"/>
      <c r="L107" s="31"/>
      <c r="M107" s="31"/>
    </row>
    <row r="108" spans="2:13" x14ac:dyDescent="0.25">
      <c r="B108" s="31"/>
      <c r="C108" s="31"/>
      <c r="D108" s="31"/>
      <c r="E108" s="31"/>
      <c r="F108" s="31"/>
      <c r="G108" s="31"/>
      <c r="H108" s="31"/>
      <c r="I108" s="31"/>
      <c r="J108" s="31"/>
      <c r="K108" s="31"/>
      <c r="L108" s="31"/>
      <c r="M108" s="31"/>
    </row>
    <row r="109" spans="2:13" x14ac:dyDescent="0.25">
      <c r="B109" s="31"/>
      <c r="C109" s="31"/>
      <c r="D109" s="31"/>
      <c r="E109" s="31"/>
      <c r="F109" s="31"/>
      <c r="G109" s="31"/>
      <c r="H109" s="31"/>
      <c r="I109" s="31"/>
      <c r="J109" s="31"/>
      <c r="K109" s="31"/>
      <c r="L109" s="31"/>
      <c r="M109" s="31"/>
    </row>
    <row r="110" spans="2:13" x14ac:dyDescent="0.25">
      <c r="B110" s="31"/>
      <c r="C110" s="31"/>
      <c r="D110" s="31"/>
      <c r="E110" s="31"/>
      <c r="F110" s="31"/>
      <c r="G110" s="31"/>
      <c r="H110" s="31"/>
      <c r="I110" s="31"/>
      <c r="J110" s="31"/>
      <c r="K110" s="31"/>
      <c r="L110" s="31"/>
      <c r="M110" s="31"/>
    </row>
    <row r="111" spans="2:13" x14ac:dyDescent="0.25">
      <c r="B111" s="31"/>
      <c r="C111" s="31"/>
      <c r="D111" s="31"/>
      <c r="E111" s="31"/>
      <c r="F111" s="31"/>
      <c r="G111" s="31"/>
      <c r="H111" s="31"/>
      <c r="I111" s="31"/>
      <c r="J111" s="31"/>
      <c r="K111" s="31"/>
      <c r="L111" s="31"/>
      <c r="M111" s="31"/>
    </row>
    <row r="112" spans="2:13" x14ac:dyDescent="0.25">
      <c r="B112" s="31"/>
      <c r="C112" s="31"/>
      <c r="D112" s="31"/>
      <c r="E112" s="31"/>
      <c r="F112" s="31"/>
      <c r="G112" s="31"/>
      <c r="H112" s="31"/>
      <c r="I112" s="31"/>
      <c r="J112" s="31"/>
      <c r="K112" s="31"/>
      <c r="L112" s="31"/>
      <c r="M112" s="31"/>
    </row>
    <row r="113" spans="2:13" x14ac:dyDescent="0.25">
      <c r="B113" s="31"/>
      <c r="C113" s="31"/>
      <c r="D113" s="31"/>
      <c r="E113" s="31"/>
      <c r="F113" s="31"/>
      <c r="G113" s="31"/>
      <c r="H113" s="31"/>
      <c r="I113" s="31"/>
      <c r="J113" s="31"/>
      <c r="K113" s="31"/>
      <c r="L113" s="31"/>
      <c r="M113" s="31"/>
    </row>
  </sheetData>
  <mergeCells count="1">
    <mergeCell ref="B1:M1"/>
  </mergeCells>
  <pageMargins left="0.7" right="0.7" top="0.75" bottom="0.75" header="0.3" footer="0.3"/>
  <pageSetup paperSize="9" scale="55" orientation="portrait" r:id="rId1"/>
  <rowBreaks count="1" manualBreakCount="1">
    <brk id="95"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1"/>
  <sheetViews>
    <sheetView showZeros="0" topLeftCell="A34" zoomScaleNormal="100" workbookViewId="0">
      <selection activeCell="O88" sqref="O88"/>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81</v>
      </c>
      <c r="C1" s="102"/>
      <c r="D1" s="102"/>
      <c r="E1" s="102"/>
      <c r="F1" s="102"/>
      <c r="G1" s="102"/>
      <c r="H1" s="102"/>
      <c r="I1" s="102"/>
      <c r="J1" s="102"/>
      <c r="K1" s="102"/>
      <c r="L1" s="102"/>
      <c r="M1" s="102"/>
    </row>
    <row r="2" spans="2:13" x14ac:dyDescent="0.25">
      <c r="B2" s="51" t="s">
        <v>0</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c r="G5" s="74" t="s">
        <v>52</v>
      </c>
      <c r="H5" s="74"/>
      <c r="I5" s="74" t="s">
        <v>52</v>
      </c>
      <c r="J5" s="74" t="s">
        <v>52</v>
      </c>
      <c r="K5" s="74" t="s">
        <v>68</v>
      </c>
      <c r="L5" s="74" t="s">
        <v>54</v>
      </c>
      <c r="M5" s="74" t="s">
        <v>97</v>
      </c>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125.72200000000004</v>
      </c>
      <c r="G7" s="54">
        <v>141.33600000000001</v>
      </c>
      <c r="H7" s="53">
        <v>382.06900000000002</v>
      </c>
      <c r="I7" s="54">
        <v>426.14699999999999</v>
      </c>
      <c r="J7" s="54">
        <v>561.94500000000005</v>
      </c>
      <c r="K7" s="54">
        <v>535.67100000000005</v>
      </c>
      <c r="L7" s="54">
        <v>412.92099999999999</v>
      </c>
      <c r="M7" s="54">
        <v>336.529</v>
      </c>
    </row>
    <row r="8" spans="2:13" ht="15" customHeight="1" x14ac:dyDescent="0.25">
      <c r="B8" s="59" t="s">
        <v>3</v>
      </c>
      <c r="C8" s="59"/>
      <c r="D8" s="59"/>
      <c r="E8" s="59"/>
      <c r="F8" s="46">
        <v>-113.46100000000003</v>
      </c>
      <c r="G8" s="48">
        <v>-121.55699999999997</v>
      </c>
      <c r="H8" s="46">
        <v>-351.37800000000004</v>
      </c>
      <c r="I8" s="48">
        <v>-380.16199999999998</v>
      </c>
      <c r="J8" s="48">
        <v>-518.76099999999997</v>
      </c>
      <c r="K8" s="48">
        <v>-501.411</v>
      </c>
      <c r="L8" s="48">
        <v>-363.572</v>
      </c>
      <c r="M8" s="48">
        <v>-288.96999999999997</v>
      </c>
    </row>
    <row r="9" spans="2:13" ht="15" customHeight="1" x14ac:dyDescent="0.25">
      <c r="B9" s="59" t="s">
        <v>4</v>
      </c>
      <c r="C9" s="59"/>
      <c r="D9" s="59"/>
      <c r="E9" s="59"/>
      <c r="F9" s="46">
        <v>0</v>
      </c>
      <c r="G9" s="48">
        <v>0</v>
      </c>
      <c r="H9" s="46">
        <v>0</v>
      </c>
      <c r="I9" s="48">
        <v>0</v>
      </c>
      <c r="J9" s="48">
        <v>0</v>
      </c>
      <c r="K9" s="48">
        <v>0</v>
      </c>
      <c r="L9" s="48">
        <v>14.243</v>
      </c>
      <c r="M9" s="48">
        <v>6.8000000000000005E-2</v>
      </c>
    </row>
    <row r="10" spans="2:13" ht="15" customHeight="1" x14ac:dyDescent="0.25">
      <c r="B10" s="59" t="s">
        <v>5</v>
      </c>
      <c r="C10" s="59"/>
      <c r="D10" s="59"/>
      <c r="E10" s="59"/>
      <c r="F10" s="46">
        <v>0</v>
      </c>
      <c r="G10" s="48">
        <v>0</v>
      </c>
      <c r="H10" s="46">
        <v>0</v>
      </c>
      <c r="I10" s="48">
        <v>0</v>
      </c>
      <c r="J10" s="48">
        <v>0</v>
      </c>
      <c r="K10" s="48">
        <v>0</v>
      </c>
      <c r="L10" s="48">
        <v>0</v>
      </c>
      <c r="M10" s="48">
        <v>0</v>
      </c>
    </row>
    <row r="11" spans="2:13" ht="15" customHeight="1" x14ac:dyDescent="0.25">
      <c r="B11" s="50" t="s">
        <v>6</v>
      </c>
      <c r="C11" s="50"/>
      <c r="D11" s="50"/>
      <c r="E11" s="50"/>
      <c r="F11" s="47">
        <v>0</v>
      </c>
      <c r="G11" s="49">
        <v>0</v>
      </c>
      <c r="H11" s="47">
        <v>0</v>
      </c>
      <c r="I11" s="49">
        <v>0</v>
      </c>
      <c r="J11" s="49">
        <v>0</v>
      </c>
      <c r="K11" s="49">
        <v>0</v>
      </c>
      <c r="L11" s="49">
        <v>0</v>
      </c>
      <c r="M11" s="49">
        <v>0</v>
      </c>
    </row>
    <row r="12" spans="2:13" ht="15" customHeight="1" x14ac:dyDescent="0.25">
      <c r="B12" s="58" t="s">
        <v>7</v>
      </c>
      <c r="C12" s="58"/>
      <c r="D12" s="58"/>
      <c r="E12" s="58"/>
      <c r="F12" s="55">
        <f t="shared" ref="F12:M12" si="0">SUM(F7:F11)</f>
        <v>12.26100000000001</v>
      </c>
      <c r="G12" s="54">
        <f t="shared" si="0"/>
        <v>19.779000000000039</v>
      </c>
      <c r="H12" s="55">
        <f t="shared" si="0"/>
        <v>30.690999999999974</v>
      </c>
      <c r="I12" s="54">
        <f t="shared" si="0"/>
        <v>45.985000000000014</v>
      </c>
      <c r="J12" s="54">
        <f t="shared" si="0"/>
        <v>43.184000000000083</v>
      </c>
      <c r="K12" s="54">
        <f t="shared" si="0"/>
        <v>34.260000000000048</v>
      </c>
      <c r="L12" s="54">
        <f t="shared" si="0"/>
        <v>63.591999999999992</v>
      </c>
      <c r="M12" s="54">
        <f t="shared" si="0"/>
        <v>47.627000000000024</v>
      </c>
    </row>
    <row r="13" spans="2:13" ht="15" customHeight="1" x14ac:dyDescent="0.25">
      <c r="B13" s="50" t="s">
        <v>59</v>
      </c>
      <c r="C13" s="50"/>
      <c r="D13" s="50"/>
      <c r="E13" s="50"/>
      <c r="F13" s="47">
        <v>-2.0619999999999998</v>
      </c>
      <c r="G13" s="49">
        <v>-2.2580000000000009</v>
      </c>
      <c r="H13" s="47">
        <v>-6.4489999999999998</v>
      </c>
      <c r="I13" s="49">
        <v>-6.7370000000000001</v>
      </c>
      <c r="J13" s="49">
        <v>-8.9629999999999992</v>
      </c>
      <c r="K13" s="49">
        <v>-8.8160000000000007</v>
      </c>
      <c r="L13" s="49">
        <v>-6.7229999999999999</v>
      </c>
      <c r="M13" s="49">
        <v>-5.8650000000000002</v>
      </c>
    </row>
    <row r="14" spans="2:13" ht="15" customHeight="1" x14ac:dyDescent="0.25">
      <c r="B14" s="58" t="s">
        <v>8</v>
      </c>
      <c r="C14" s="58"/>
      <c r="D14" s="58"/>
      <c r="E14" s="58"/>
      <c r="F14" s="55">
        <f t="shared" ref="F14:M14" si="1">SUM(F12:F13)</f>
        <v>10.199000000000011</v>
      </c>
      <c r="G14" s="54">
        <f t="shared" si="1"/>
        <v>17.521000000000036</v>
      </c>
      <c r="H14" s="55">
        <f t="shared" si="1"/>
        <v>24.241999999999976</v>
      </c>
      <c r="I14" s="54">
        <f t="shared" si="1"/>
        <v>39.248000000000012</v>
      </c>
      <c r="J14" s="54">
        <f t="shared" si="1"/>
        <v>34.221000000000082</v>
      </c>
      <c r="K14" s="54">
        <f t="shared" si="1"/>
        <v>25.444000000000045</v>
      </c>
      <c r="L14" s="54">
        <f t="shared" si="1"/>
        <v>56.868999999999993</v>
      </c>
      <c r="M14" s="54">
        <f t="shared" si="1"/>
        <v>41.762000000000022</v>
      </c>
    </row>
    <row r="15" spans="2:13" ht="15" customHeight="1" x14ac:dyDescent="0.25">
      <c r="B15" s="59" t="s">
        <v>9</v>
      </c>
      <c r="C15" s="59"/>
      <c r="D15" s="59"/>
      <c r="E15" s="59"/>
      <c r="F15" s="46">
        <v>-3.4859999999999998</v>
      </c>
      <c r="G15" s="48">
        <v>-4.141</v>
      </c>
      <c r="H15" s="46">
        <v>-10.458</v>
      </c>
      <c r="I15" s="48">
        <v>-12.423999999999999</v>
      </c>
      <c r="J15" s="48">
        <v>-16.128</v>
      </c>
      <c r="K15" s="48">
        <v>-5.5220000000000002</v>
      </c>
      <c r="L15" s="48">
        <v>0</v>
      </c>
      <c r="M15" s="48">
        <v>0</v>
      </c>
    </row>
    <row r="16" spans="2:13" ht="15" customHeight="1" x14ac:dyDescent="0.25">
      <c r="B16" s="50" t="s">
        <v>10</v>
      </c>
      <c r="C16" s="50"/>
      <c r="D16" s="50"/>
      <c r="E16" s="50"/>
      <c r="F16" s="47">
        <v>0</v>
      </c>
      <c r="G16" s="49">
        <v>0</v>
      </c>
      <c r="H16" s="47">
        <v>0</v>
      </c>
      <c r="I16" s="49">
        <v>0</v>
      </c>
      <c r="J16" s="49">
        <v>0</v>
      </c>
      <c r="K16" s="49">
        <v>0</v>
      </c>
      <c r="L16" s="49">
        <v>0</v>
      </c>
      <c r="M16" s="49">
        <v>0</v>
      </c>
    </row>
    <row r="17" spans="2:13" ht="15" customHeight="1" x14ac:dyDescent="0.25">
      <c r="B17" s="58" t="s">
        <v>11</v>
      </c>
      <c r="C17" s="58"/>
      <c r="D17" s="58"/>
      <c r="E17" s="58"/>
      <c r="F17" s="55">
        <f t="shared" ref="F17:M17" si="2">SUM(F14:F16)</f>
        <v>6.7130000000000107</v>
      </c>
      <c r="G17" s="54">
        <f t="shared" si="2"/>
        <v>13.380000000000036</v>
      </c>
      <c r="H17" s="55">
        <f t="shared" si="2"/>
        <v>13.783999999999976</v>
      </c>
      <c r="I17" s="54">
        <f t="shared" si="2"/>
        <v>26.824000000000012</v>
      </c>
      <c r="J17" s="54">
        <f t="shared" si="2"/>
        <v>18.093000000000082</v>
      </c>
      <c r="K17" s="54">
        <f t="shared" si="2"/>
        <v>19.922000000000047</v>
      </c>
      <c r="L17" s="54">
        <f t="shared" si="2"/>
        <v>56.868999999999993</v>
      </c>
      <c r="M17" s="54">
        <f t="shared" si="2"/>
        <v>41.762000000000022</v>
      </c>
    </row>
    <row r="18" spans="2:13" ht="15" customHeight="1" x14ac:dyDescent="0.25">
      <c r="B18" s="59" t="s">
        <v>12</v>
      </c>
      <c r="C18" s="59"/>
      <c r="D18" s="59"/>
      <c r="E18" s="59"/>
      <c r="F18" s="46">
        <v>0</v>
      </c>
      <c r="G18" s="48">
        <v>7.5999999999999998E-2</v>
      </c>
      <c r="H18" s="46">
        <v>2.5999999999999999E-2</v>
      </c>
      <c r="I18" s="48">
        <v>7.9000000000000001E-2</v>
      </c>
      <c r="J18" s="48">
        <v>0.1</v>
      </c>
      <c r="K18" s="48">
        <v>1.087</v>
      </c>
      <c r="L18" s="48">
        <v>0.56800000000000006</v>
      </c>
      <c r="M18" s="48">
        <v>0.214</v>
      </c>
    </row>
    <row r="19" spans="2:13" ht="15" customHeight="1" x14ac:dyDescent="0.25">
      <c r="B19" s="50" t="s">
        <v>13</v>
      </c>
      <c r="C19" s="50"/>
      <c r="D19" s="50"/>
      <c r="E19" s="50"/>
      <c r="F19" s="47">
        <v>-0.37399999999999989</v>
      </c>
      <c r="G19" s="49">
        <v>-0.65700000000000003</v>
      </c>
      <c r="H19" s="47">
        <v>-1.2989999999999999</v>
      </c>
      <c r="I19" s="49">
        <v>-1.8560000000000001</v>
      </c>
      <c r="J19" s="49">
        <v>-2.1520000000000001</v>
      </c>
      <c r="K19" s="49">
        <v>-1.6949999999999998</v>
      </c>
      <c r="L19" s="49">
        <v>-2.044</v>
      </c>
      <c r="M19" s="49">
        <v>-1.53</v>
      </c>
    </row>
    <row r="20" spans="2:13" ht="15" customHeight="1" x14ac:dyDescent="0.25">
      <c r="B20" s="58" t="s">
        <v>14</v>
      </c>
      <c r="C20" s="58"/>
      <c r="D20" s="58"/>
      <c r="E20" s="58"/>
      <c r="F20" s="55">
        <f t="shared" ref="F20:M20" si="3">SUM(F17:F19)</f>
        <v>6.3390000000000111</v>
      </c>
      <c r="G20" s="54">
        <f t="shared" si="3"/>
        <v>12.799000000000037</v>
      </c>
      <c r="H20" s="55">
        <f t="shared" si="3"/>
        <v>12.510999999999976</v>
      </c>
      <c r="I20" s="54">
        <f t="shared" si="3"/>
        <v>25.047000000000011</v>
      </c>
      <c r="J20" s="54">
        <f t="shared" si="3"/>
        <v>16.041000000000082</v>
      </c>
      <c r="K20" s="54">
        <f t="shared" si="3"/>
        <v>19.314000000000046</v>
      </c>
      <c r="L20" s="54">
        <f t="shared" si="3"/>
        <v>55.392999999999994</v>
      </c>
      <c r="M20" s="54">
        <f t="shared" si="3"/>
        <v>40.446000000000019</v>
      </c>
    </row>
    <row r="21" spans="2:13" ht="15" customHeight="1" x14ac:dyDescent="0.25">
      <c r="B21" s="59" t="s">
        <v>15</v>
      </c>
      <c r="C21" s="59"/>
      <c r="D21" s="59"/>
      <c r="E21" s="59"/>
      <c r="F21" s="46">
        <v>-1.4919999999999993</v>
      </c>
      <c r="G21" s="48">
        <v>-2.8729999999999989</v>
      </c>
      <c r="H21" s="46">
        <v>-2.8839999999999995</v>
      </c>
      <c r="I21" s="48">
        <v>-5.6369999999999987</v>
      </c>
      <c r="J21" s="48">
        <v>-4.0229999999999997</v>
      </c>
      <c r="K21" s="48">
        <v>-5.7309999999999999</v>
      </c>
      <c r="L21" s="48">
        <v>-9.9369999999999994</v>
      </c>
      <c r="M21" s="48">
        <v>-9.0839999999999996</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4.847000000000012</v>
      </c>
      <c r="G23" s="54">
        <f t="shared" si="4"/>
        <v>9.9260000000000375</v>
      </c>
      <c r="H23" s="55">
        <f t="shared" si="4"/>
        <v>9.6269999999999776</v>
      </c>
      <c r="I23" s="54">
        <f t="shared" si="4"/>
        <v>19.410000000000011</v>
      </c>
      <c r="J23" s="54">
        <f t="shared" si="4"/>
        <v>12.018000000000082</v>
      </c>
      <c r="K23" s="54">
        <f t="shared" si="4"/>
        <v>13.583000000000046</v>
      </c>
      <c r="L23" s="54">
        <f t="shared" si="4"/>
        <v>45.455999999999996</v>
      </c>
      <c r="M23" s="54">
        <f t="shared" si="4"/>
        <v>31.36200000000002</v>
      </c>
    </row>
    <row r="24" spans="2:13" ht="15" customHeight="1" x14ac:dyDescent="0.25">
      <c r="B24" s="59" t="s">
        <v>90</v>
      </c>
      <c r="C24" s="59"/>
      <c r="D24" s="59"/>
      <c r="E24" s="59"/>
      <c r="F24" s="46">
        <v>4.8470000000000226</v>
      </c>
      <c r="G24" s="48">
        <v>9.9260000000000446</v>
      </c>
      <c r="H24" s="46">
        <v>9.6270000000000095</v>
      </c>
      <c r="I24" s="48">
        <v>19.410000000000004</v>
      </c>
      <c r="J24" s="48">
        <v>12.018000000000013</v>
      </c>
      <c r="K24" s="48">
        <v>13.58300000000003</v>
      </c>
      <c r="L24" s="48">
        <v>45.456000000000003</v>
      </c>
      <c r="M24" s="48">
        <v>23.962000000000025</v>
      </c>
    </row>
    <row r="25" spans="2:13" ht="15" customHeight="1" x14ac:dyDescent="0.25">
      <c r="B25" s="59" t="s">
        <v>85</v>
      </c>
      <c r="C25" s="59"/>
      <c r="D25" s="59"/>
      <c r="E25" s="59"/>
      <c r="F25" s="46">
        <v>0</v>
      </c>
      <c r="G25" s="48">
        <v>0</v>
      </c>
      <c r="H25" s="46">
        <v>0</v>
      </c>
      <c r="I25" s="48">
        <v>0</v>
      </c>
      <c r="J25" s="48">
        <v>0</v>
      </c>
      <c r="K25" s="48">
        <v>0</v>
      </c>
      <c r="L25" s="48">
        <v>0</v>
      </c>
      <c r="M25" s="48">
        <v>7.4</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0</v>
      </c>
      <c r="G27" s="48">
        <v>0</v>
      </c>
      <c r="H27" s="46">
        <v>0</v>
      </c>
      <c r="I27" s="48">
        <v>0</v>
      </c>
      <c r="J27" s="48">
        <v>-6.7</v>
      </c>
      <c r="K27" s="48">
        <v>-16.463000000000001</v>
      </c>
      <c r="L27" s="48">
        <v>3.33</v>
      </c>
      <c r="M27" s="48">
        <v>0</v>
      </c>
    </row>
    <row r="28" spans="2:13" ht="15" customHeight="1" x14ac:dyDescent="0.25">
      <c r="B28" s="58" t="s">
        <v>123</v>
      </c>
      <c r="C28" s="58"/>
      <c r="D28" s="58"/>
      <c r="E28" s="58"/>
      <c r="F28" s="55">
        <f t="shared" ref="F28:M28" si="5">F14-F27</f>
        <v>10.199000000000011</v>
      </c>
      <c r="G28" s="54">
        <f t="shared" si="5"/>
        <v>17.521000000000036</v>
      </c>
      <c r="H28" s="55">
        <f t="shared" si="5"/>
        <v>24.241999999999976</v>
      </c>
      <c r="I28" s="54">
        <f t="shared" si="5"/>
        <v>39.248000000000012</v>
      </c>
      <c r="J28" s="54">
        <f t="shared" si="5"/>
        <v>40.921000000000085</v>
      </c>
      <c r="K28" s="54">
        <f t="shared" si="5"/>
        <v>41.907000000000046</v>
      </c>
      <c r="L28" s="54">
        <f t="shared" si="5"/>
        <v>53.538999999999994</v>
      </c>
      <c r="M28" s="54">
        <f t="shared" si="5"/>
        <v>41.762000000000022</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288.904</v>
      </c>
      <c r="I34" s="48">
        <v>288.904</v>
      </c>
      <c r="J34" s="48">
        <v>288.904</v>
      </c>
      <c r="K34" s="48">
        <v>289.53899999999999</v>
      </c>
      <c r="L34" s="48">
        <v>0</v>
      </c>
      <c r="M34" s="48">
        <v>0</v>
      </c>
    </row>
    <row r="35" spans="2:13" ht="15" customHeight="1" x14ac:dyDescent="0.25">
      <c r="B35" s="59" t="s">
        <v>18</v>
      </c>
      <c r="C35" s="59"/>
      <c r="D35" s="59"/>
      <c r="E35" s="59"/>
      <c r="F35" s="46"/>
      <c r="G35" s="48"/>
      <c r="H35" s="46">
        <v>39.212999999999994</v>
      </c>
      <c r="I35" s="48">
        <v>54.228000000000002</v>
      </c>
      <c r="J35" s="48">
        <v>50.309999999999995</v>
      </c>
      <c r="K35" s="48">
        <v>64.884</v>
      </c>
      <c r="L35" s="48">
        <v>0</v>
      </c>
      <c r="M35" s="48">
        <v>0</v>
      </c>
    </row>
    <row r="36" spans="2:13" ht="15" customHeight="1" x14ac:dyDescent="0.25">
      <c r="B36" s="59" t="s">
        <v>84</v>
      </c>
      <c r="C36" s="59"/>
      <c r="D36" s="59"/>
      <c r="E36" s="59"/>
      <c r="F36" s="46"/>
      <c r="G36" s="48"/>
      <c r="H36" s="46">
        <v>47.075000000000003</v>
      </c>
      <c r="I36" s="48">
        <v>17.055</v>
      </c>
      <c r="J36" s="48">
        <v>15.477</v>
      </c>
      <c r="K36" s="48">
        <v>20.754000000000001</v>
      </c>
      <c r="L36" s="48">
        <v>0</v>
      </c>
      <c r="M36" s="48">
        <v>41.846999999999994</v>
      </c>
    </row>
    <row r="37" spans="2:13" ht="15" customHeight="1" x14ac:dyDescent="0.25">
      <c r="B37" s="59" t="s">
        <v>19</v>
      </c>
      <c r="C37" s="59"/>
      <c r="D37" s="59"/>
      <c r="E37" s="59"/>
      <c r="F37" s="45"/>
      <c r="G37" s="48"/>
      <c r="H37" s="45">
        <v>0</v>
      </c>
      <c r="I37" s="48">
        <v>0</v>
      </c>
      <c r="J37" s="48">
        <v>0</v>
      </c>
      <c r="K37" s="48">
        <v>0</v>
      </c>
      <c r="L37" s="48">
        <v>0</v>
      </c>
      <c r="M37" s="48">
        <v>0</v>
      </c>
    </row>
    <row r="38" spans="2:13" ht="15" customHeight="1" x14ac:dyDescent="0.25">
      <c r="B38" s="50" t="s">
        <v>20</v>
      </c>
      <c r="C38" s="50"/>
      <c r="D38" s="50"/>
      <c r="E38" s="50"/>
      <c r="F38" s="47"/>
      <c r="G38" s="49"/>
      <c r="H38" s="47">
        <v>0</v>
      </c>
      <c r="I38" s="49">
        <v>0</v>
      </c>
      <c r="J38" s="49">
        <v>0</v>
      </c>
      <c r="K38" s="49">
        <v>0</v>
      </c>
      <c r="L38" s="49">
        <v>0</v>
      </c>
      <c r="M38" s="49">
        <v>0.8</v>
      </c>
    </row>
    <row r="39" spans="2:13" ht="15" customHeight="1" x14ac:dyDescent="0.25">
      <c r="B39" s="58" t="s">
        <v>21</v>
      </c>
      <c r="C39" s="58"/>
      <c r="D39" s="58"/>
      <c r="E39" s="58"/>
      <c r="F39" s="55"/>
      <c r="G39" s="54"/>
      <c r="H39" s="55">
        <f>SUM(H34:H38)</f>
        <v>375.19199999999995</v>
      </c>
      <c r="I39" s="54">
        <f>SUM(I34:I38)</f>
        <v>360.18700000000001</v>
      </c>
      <c r="J39" s="54">
        <f>SUM(J34:J38)</f>
        <v>354.69099999999997</v>
      </c>
      <c r="K39" s="54">
        <f>SUM(K34:K38)</f>
        <v>375.17700000000002</v>
      </c>
      <c r="L39" s="54" t="s">
        <v>53</v>
      </c>
      <c r="M39" s="54">
        <f>SUM(M34:M38)</f>
        <v>42.646999999999991</v>
      </c>
    </row>
    <row r="40" spans="2:13" ht="15" customHeight="1" x14ac:dyDescent="0.25">
      <c r="B40" s="59" t="s">
        <v>22</v>
      </c>
      <c r="C40" s="59"/>
      <c r="D40" s="59"/>
      <c r="E40" s="59"/>
      <c r="F40" s="45"/>
      <c r="G40" s="48"/>
      <c r="H40" s="45">
        <v>11.009</v>
      </c>
      <c r="I40" s="48">
        <v>13.808999999999999</v>
      </c>
      <c r="J40" s="48">
        <v>10.727</v>
      </c>
      <c r="K40" s="48">
        <v>19.687999999999999</v>
      </c>
      <c r="L40" s="48">
        <v>0</v>
      </c>
      <c r="M40" s="48">
        <v>10.522</v>
      </c>
    </row>
    <row r="41" spans="2:13" ht="15" customHeight="1" x14ac:dyDescent="0.25">
      <c r="B41" s="59" t="s">
        <v>23</v>
      </c>
      <c r="C41" s="59"/>
      <c r="D41" s="59"/>
      <c r="E41" s="59"/>
      <c r="F41" s="46"/>
      <c r="G41" s="48"/>
      <c r="H41" s="46">
        <v>0</v>
      </c>
      <c r="I41" s="48">
        <v>0</v>
      </c>
      <c r="J41" s="48">
        <v>0</v>
      </c>
      <c r="K41" s="48">
        <v>0</v>
      </c>
      <c r="L41" s="48">
        <v>0</v>
      </c>
      <c r="M41" s="48">
        <v>0</v>
      </c>
    </row>
    <row r="42" spans="2:13" ht="15" customHeight="1" x14ac:dyDescent="0.25">
      <c r="B42" s="59" t="s">
        <v>24</v>
      </c>
      <c r="C42" s="59"/>
      <c r="D42" s="59"/>
      <c r="E42" s="59"/>
      <c r="F42" s="46"/>
      <c r="G42" s="48"/>
      <c r="H42" s="46">
        <v>131.85399999999998</v>
      </c>
      <c r="I42" s="48">
        <v>99.613</v>
      </c>
      <c r="J42" s="48">
        <v>119.759</v>
      </c>
      <c r="K42" s="48">
        <v>174.17000000000002</v>
      </c>
      <c r="L42" s="48">
        <v>0</v>
      </c>
      <c r="M42" s="48">
        <v>94.652000000000001</v>
      </c>
    </row>
    <row r="43" spans="2:13" ht="15" customHeight="1" x14ac:dyDescent="0.25">
      <c r="B43" s="59" t="s">
        <v>25</v>
      </c>
      <c r="C43" s="59"/>
      <c r="D43" s="59"/>
      <c r="E43" s="59"/>
      <c r="F43" s="45"/>
      <c r="G43" s="48"/>
      <c r="H43" s="45">
        <v>52.853000000000002</v>
      </c>
      <c r="I43" s="48">
        <v>75.227999999999994</v>
      </c>
      <c r="J43" s="48">
        <v>54.707000000000001</v>
      </c>
      <c r="K43" s="48">
        <v>25.259</v>
      </c>
      <c r="L43" s="48">
        <v>0</v>
      </c>
      <c r="M43" s="48">
        <v>32.341999999999999</v>
      </c>
    </row>
    <row r="44" spans="2:13" ht="15" customHeight="1" x14ac:dyDescent="0.25">
      <c r="B44" s="50" t="s">
        <v>26</v>
      </c>
      <c r="C44" s="50"/>
      <c r="D44" s="50"/>
      <c r="E44" s="50"/>
      <c r="F44" s="47"/>
      <c r="G44" s="49"/>
      <c r="H44" s="47">
        <v>0</v>
      </c>
      <c r="I44" s="49">
        <v>0</v>
      </c>
      <c r="J44" s="49">
        <v>0</v>
      </c>
      <c r="K44" s="49">
        <v>0</v>
      </c>
      <c r="L44" s="49">
        <v>0</v>
      </c>
      <c r="M44" s="49">
        <v>0</v>
      </c>
    </row>
    <row r="45" spans="2:13" ht="15" customHeight="1" x14ac:dyDescent="0.25">
      <c r="B45" s="51" t="s">
        <v>27</v>
      </c>
      <c r="C45" s="51"/>
      <c r="D45" s="51"/>
      <c r="E45" s="51"/>
      <c r="F45" s="56"/>
      <c r="G45" s="52"/>
      <c r="H45" s="56">
        <f>SUM(H40:H44)</f>
        <v>195.71600000000001</v>
      </c>
      <c r="I45" s="52">
        <f>SUM(I40:I44)</f>
        <v>188.64999999999998</v>
      </c>
      <c r="J45" s="52">
        <f>SUM(J40:J44)</f>
        <v>185.19299999999998</v>
      </c>
      <c r="K45" s="52">
        <f>SUM(K40:K44)</f>
        <v>219.11700000000002</v>
      </c>
      <c r="L45" s="52" t="s">
        <v>53</v>
      </c>
      <c r="M45" s="52">
        <f>SUM(M40:M44)</f>
        <v>137.51600000000002</v>
      </c>
    </row>
    <row r="46" spans="2:13" ht="15" customHeight="1" x14ac:dyDescent="0.25">
      <c r="B46" s="58" t="s">
        <v>77</v>
      </c>
      <c r="C46" s="58"/>
      <c r="D46" s="58"/>
      <c r="E46" s="58"/>
      <c r="F46" s="53"/>
      <c r="G46" s="54"/>
      <c r="H46" s="53">
        <f>H39+H45</f>
        <v>570.9079999999999</v>
      </c>
      <c r="I46" s="54">
        <f>I39+I45</f>
        <v>548.83699999999999</v>
      </c>
      <c r="J46" s="54">
        <f>J39+J45</f>
        <v>539.88400000000001</v>
      </c>
      <c r="K46" s="54">
        <f>K39+K45</f>
        <v>594.2940000000001</v>
      </c>
      <c r="L46" s="54" t="s">
        <v>53</v>
      </c>
      <c r="M46" s="54">
        <f>M39+M45</f>
        <v>180.16300000000001</v>
      </c>
    </row>
    <row r="47" spans="2:13" ht="15" customHeight="1" x14ac:dyDescent="0.25">
      <c r="B47" s="59" t="s">
        <v>91</v>
      </c>
      <c r="C47" s="59"/>
      <c r="D47" s="59"/>
      <c r="E47" s="59"/>
      <c r="F47" s="46"/>
      <c r="G47" s="48"/>
      <c r="H47" s="46">
        <v>426.18299999999994</v>
      </c>
      <c r="I47" s="48">
        <v>430.59300000000007</v>
      </c>
      <c r="J47" s="48">
        <v>423.08</v>
      </c>
      <c r="K47" s="48">
        <v>411.81899999999996</v>
      </c>
      <c r="L47" s="48"/>
      <c r="M47" s="48">
        <v>33.872000000000028</v>
      </c>
    </row>
    <row r="48" spans="2:13" ht="15" customHeight="1" x14ac:dyDescent="0.25">
      <c r="B48" s="59" t="s">
        <v>86</v>
      </c>
      <c r="C48" s="59"/>
      <c r="D48" s="59"/>
      <c r="E48" s="59"/>
      <c r="F48" s="46"/>
      <c r="G48" s="48"/>
      <c r="H48" s="46">
        <v>0</v>
      </c>
      <c r="I48" s="48">
        <v>0</v>
      </c>
      <c r="J48" s="48">
        <v>0</v>
      </c>
      <c r="K48" s="48">
        <v>0</v>
      </c>
      <c r="L48" s="48">
        <v>0</v>
      </c>
      <c r="M48" s="48">
        <v>8.3170000000000002</v>
      </c>
    </row>
    <row r="49" spans="2:13" ht="15" customHeight="1" x14ac:dyDescent="0.25">
      <c r="B49" s="59" t="s">
        <v>28</v>
      </c>
      <c r="C49" s="59"/>
      <c r="D49" s="59"/>
      <c r="E49" s="59"/>
      <c r="F49" s="45"/>
      <c r="G49" s="48"/>
      <c r="H49" s="45">
        <v>0</v>
      </c>
      <c r="I49" s="48">
        <v>0</v>
      </c>
      <c r="J49" s="48">
        <v>0</v>
      </c>
      <c r="K49" s="48">
        <v>0</v>
      </c>
      <c r="L49" s="48">
        <v>0</v>
      </c>
      <c r="M49" s="48">
        <v>0</v>
      </c>
    </row>
    <row r="50" spans="2:13" ht="15" customHeight="1" x14ac:dyDescent="0.25">
      <c r="B50" s="59" t="s">
        <v>29</v>
      </c>
      <c r="C50" s="59"/>
      <c r="D50" s="59"/>
      <c r="E50" s="59"/>
      <c r="F50" s="46"/>
      <c r="G50" s="48"/>
      <c r="H50" s="46">
        <v>11.942</v>
      </c>
      <c r="I50" s="48">
        <v>11.936999999999999</v>
      </c>
      <c r="J50" s="48">
        <v>14.243</v>
      </c>
      <c r="K50" s="48">
        <v>14.670999999999999</v>
      </c>
      <c r="L50" s="48">
        <v>0</v>
      </c>
      <c r="M50" s="48">
        <v>0.81299999999999994</v>
      </c>
    </row>
    <row r="51" spans="2:13" ht="15" customHeight="1" x14ac:dyDescent="0.25">
      <c r="B51" s="59" t="s">
        <v>30</v>
      </c>
      <c r="C51" s="59"/>
      <c r="D51" s="59"/>
      <c r="E51" s="59"/>
      <c r="F51" s="46"/>
      <c r="G51" s="48"/>
      <c r="H51" s="46">
        <v>35.436</v>
      </c>
      <c r="I51" s="48">
        <v>9</v>
      </c>
      <c r="J51" s="48">
        <v>4.5</v>
      </c>
      <c r="K51" s="48">
        <v>66.694999999999993</v>
      </c>
      <c r="L51" s="48">
        <v>0</v>
      </c>
      <c r="M51" s="48">
        <v>40.667000000000002</v>
      </c>
    </row>
    <row r="52" spans="2:13" ht="15" customHeight="1" x14ac:dyDescent="0.25">
      <c r="B52" s="59" t="s">
        <v>31</v>
      </c>
      <c r="C52" s="59"/>
      <c r="D52" s="59"/>
      <c r="E52" s="59"/>
      <c r="F52" s="45"/>
      <c r="G52" s="48"/>
      <c r="H52" s="45">
        <v>97.346999999999994</v>
      </c>
      <c r="I52" s="48">
        <v>97.307000000000002</v>
      </c>
      <c r="J52" s="48">
        <v>98.061999999999998</v>
      </c>
      <c r="K52" s="48">
        <v>101.10899999999999</v>
      </c>
      <c r="L52" s="48">
        <v>0</v>
      </c>
      <c r="M52" s="48">
        <v>96.494</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SUM(H47:H53)</f>
        <v>570.9079999999999</v>
      </c>
      <c r="I54" s="54">
        <f>SUM(I47:I53)</f>
        <v>548.8370000000001</v>
      </c>
      <c r="J54" s="54">
        <f>SUM(J47:J53)</f>
        <v>539.88499999999999</v>
      </c>
      <c r="K54" s="54">
        <f>SUM(K47:K53)</f>
        <v>594.29399999999998</v>
      </c>
      <c r="L54" s="54" t="s">
        <v>53</v>
      </c>
      <c r="M54" s="54">
        <f>SUM(M47:M53)</f>
        <v>180.16300000000004</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72">
        <f t="shared" si="7"/>
        <v>2015</v>
      </c>
      <c r="L56" s="72">
        <f t="shared" si="7"/>
        <v>2014</v>
      </c>
      <c r="M56" s="72">
        <f t="shared" si="7"/>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121</v>
      </c>
      <c r="G58" s="74"/>
      <c r="H58" s="74" t="s">
        <v>121</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8.0270000000000081</v>
      </c>
      <c r="G60" s="48">
        <v>15.814</v>
      </c>
      <c r="H60" s="46">
        <v>19.656000000000002</v>
      </c>
      <c r="I60" s="48">
        <v>30.835999999999999</v>
      </c>
      <c r="J60" s="48">
        <v>28.091000000000001</v>
      </c>
      <c r="K60" s="48"/>
      <c r="L60" s="48"/>
      <c r="M60" s="48">
        <v>37.758000000000003</v>
      </c>
    </row>
    <row r="61" spans="2:13" ht="15" customHeight="1" x14ac:dyDescent="0.25">
      <c r="B61" s="50" t="s">
        <v>33</v>
      </c>
      <c r="C61" s="50"/>
      <c r="D61" s="50"/>
      <c r="E61" s="50"/>
      <c r="F61" s="47">
        <v>-46.949000000000005</v>
      </c>
      <c r="G61" s="49">
        <v>-15.438000000000001</v>
      </c>
      <c r="H61" s="47">
        <v>-3.694</v>
      </c>
      <c r="I61" s="49">
        <v>81.933999999999997</v>
      </c>
      <c r="J61" s="49">
        <v>67.317999999999998</v>
      </c>
      <c r="K61" s="49"/>
      <c r="L61" s="49"/>
      <c r="M61" s="49">
        <v>-2.7229999999999999</v>
      </c>
    </row>
    <row r="62" spans="2:13" ht="15" customHeight="1" x14ac:dyDescent="0.25">
      <c r="B62" s="65" t="s">
        <v>34</v>
      </c>
      <c r="C62" s="65"/>
      <c r="D62" s="65"/>
      <c r="E62" s="65"/>
      <c r="F62" s="53">
        <f>SUM(F60:F61)</f>
        <v>-38.921999999999997</v>
      </c>
      <c r="G62" s="54">
        <f>SUM(G60:G61)</f>
        <v>0.37599999999999945</v>
      </c>
      <c r="H62" s="53">
        <f>SUM(H60:H61)</f>
        <v>15.962000000000003</v>
      </c>
      <c r="I62" s="54">
        <f>SUM(I60:I61)</f>
        <v>112.77</v>
      </c>
      <c r="J62" s="54">
        <f>SUM(J60:J61)</f>
        <v>95.408999999999992</v>
      </c>
      <c r="K62" s="54" t="s">
        <v>53</v>
      </c>
      <c r="L62" s="54" t="s">
        <v>53</v>
      </c>
      <c r="M62" s="54">
        <f>SUM(M60:M61)</f>
        <v>35.035000000000004</v>
      </c>
    </row>
    <row r="63" spans="2:13" ht="15" customHeight="1" x14ac:dyDescent="0.25">
      <c r="B63" s="64" t="s">
        <v>82</v>
      </c>
      <c r="C63" s="64"/>
      <c r="D63" s="64"/>
      <c r="E63" s="64"/>
      <c r="F63" s="46">
        <v>-35.536000000000001</v>
      </c>
      <c r="G63" s="48">
        <v>-0.34799999999999998</v>
      </c>
      <c r="H63" s="46">
        <v>-37.381999999999998</v>
      </c>
      <c r="I63" s="48">
        <v>-4.806</v>
      </c>
      <c r="J63" s="48">
        <v>-5.2409999999999997</v>
      </c>
      <c r="K63" s="48"/>
      <c r="L63" s="48"/>
      <c r="M63" s="48">
        <v>-13.901</v>
      </c>
    </row>
    <row r="64" spans="2:13" ht="15" customHeight="1" x14ac:dyDescent="0.25">
      <c r="B64" s="50" t="s">
        <v>83</v>
      </c>
      <c r="C64" s="50"/>
      <c r="D64" s="50"/>
      <c r="E64" s="50"/>
      <c r="F64" s="47">
        <v>0</v>
      </c>
      <c r="G64" s="49">
        <v>0</v>
      </c>
      <c r="H64" s="47">
        <v>0</v>
      </c>
      <c r="I64" s="49">
        <v>0</v>
      </c>
      <c r="J64" s="49">
        <v>0</v>
      </c>
      <c r="K64" s="49"/>
      <c r="L64" s="49"/>
      <c r="M64" s="49"/>
    </row>
    <row r="65" spans="2:14" ht="15" customHeight="1" x14ac:dyDescent="0.25">
      <c r="B65" s="65" t="s">
        <v>87</v>
      </c>
      <c r="C65" s="65"/>
      <c r="D65" s="65"/>
      <c r="E65" s="65"/>
      <c r="F65" s="53">
        <f>SUM(F62:F64)</f>
        <v>-74.457999999999998</v>
      </c>
      <c r="G65" s="54">
        <f>SUM(G62:G64)</f>
        <v>2.799999999999947E-2</v>
      </c>
      <c r="H65" s="53">
        <f>SUM(H62:H64)</f>
        <v>-21.419999999999995</v>
      </c>
      <c r="I65" s="54">
        <f>SUM(I62:I64)</f>
        <v>107.964</v>
      </c>
      <c r="J65" s="54">
        <f>SUM(J62:J64)</f>
        <v>90.167999999999992</v>
      </c>
      <c r="K65" s="54" t="s">
        <v>53</v>
      </c>
      <c r="L65" s="54" t="s">
        <v>53</v>
      </c>
      <c r="M65" s="54">
        <f>SUM(M62:M64)</f>
        <v>21.134000000000004</v>
      </c>
    </row>
    <row r="66" spans="2:14" ht="15" customHeight="1" x14ac:dyDescent="0.25">
      <c r="B66" s="50" t="s">
        <v>35</v>
      </c>
      <c r="C66" s="50"/>
      <c r="D66" s="50"/>
      <c r="E66" s="50"/>
      <c r="F66" s="47">
        <v>0</v>
      </c>
      <c r="G66" s="49">
        <v>0</v>
      </c>
      <c r="H66" s="47">
        <v>0</v>
      </c>
      <c r="I66" s="49">
        <v>0</v>
      </c>
      <c r="J66" s="49">
        <v>0</v>
      </c>
      <c r="K66" s="49">
        <v>0</v>
      </c>
      <c r="L66" s="49"/>
      <c r="M66" s="49"/>
    </row>
    <row r="67" spans="2:14" ht="15" customHeight="1" x14ac:dyDescent="0.25">
      <c r="B67" s="65" t="s">
        <v>36</v>
      </c>
      <c r="C67" s="65"/>
      <c r="D67" s="65"/>
      <c r="E67" s="65"/>
      <c r="F67" s="55">
        <f>SUM(F65:F66)</f>
        <v>-74.457999999999998</v>
      </c>
      <c r="G67" s="54">
        <f>SUM(G65:G66)</f>
        <v>2.799999999999947E-2</v>
      </c>
      <c r="H67" s="55">
        <f>SUM(H65:H66)</f>
        <v>-21.419999999999995</v>
      </c>
      <c r="I67" s="54">
        <f>SUM(I65:I66)</f>
        <v>107.964</v>
      </c>
      <c r="J67" s="54">
        <f>SUM(J65:J66)</f>
        <v>90.167999999999992</v>
      </c>
      <c r="K67" s="54" t="s">
        <v>53</v>
      </c>
      <c r="L67" s="54" t="s">
        <v>53</v>
      </c>
      <c r="M67" s="54">
        <f>SUM(M65:M66)</f>
        <v>21.134000000000004</v>
      </c>
    </row>
    <row r="68" spans="2:14" ht="15" customHeight="1" x14ac:dyDescent="0.25">
      <c r="B68" s="64" t="s">
        <v>37</v>
      </c>
      <c r="C68" s="64"/>
      <c r="D68" s="64"/>
      <c r="E68" s="64"/>
      <c r="F68" s="45">
        <v>27.614000000000001</v>
      </c>
      <c r="G68" s="48">
        <v>-0.71500000000000297</v>
      </c>
      <c r="H68" s="45">
        <v>26.088999999999999</v>
      </c>
      <c r="I68" s="48">
        <v>-57.695</v>
      </c>
      <c r="J68" s="48">
        <v>-62.195</v>
      </c>
      <c r="K68" s="48">
        <v>0</v>
      </c>
      <c r="L68" s="48"/>
      <c r="M68" s="48">
        <v>24.686</v>
      </c>
    </row>
    <row r="69" spans="2:14" ht="15" customHeight="1" x14ac:dyDescent="0.25">
      <c r="B69" s="64" t="s">
        <v>38</v>
      </c>
      <c r="C69" s="64"/>
      <c r="D69" s="64"/>
      <c r="E69" s="64"/>
      <c r="F69" s="46">
        <v>0</v>
      </c>
      <c r="G69" s="48">
        <v>0</v>
      </c>
      <c r="H69" s="46">
        <v>0</v>
      </c>
      <c r="I69" s="48">
        <v>0</v>
      </c>
      <c r="J69" s="48"/>
      <c r="K69" s="48"/>
      <c r="L69" s="48"/>
      <c r="M69" s="48"/>
    </row>
    <row r="70" spans="2:14" ht="15" customHeight="1" x14ac:dyDescent="0.25">
      <c r="B70" s="64" t="s">
        <v>39</v>
      </c>
      <c r="C70" s="64"/>
      <c r="D70" s="64"/>
      <c r="E70" s="64"/>
      <c r="F70" s="46">
        <v>0</v>
      </c>
      <c r="G70" s="48">
        <v>0</v>
      </c>
      <c r="H70" s="46">
        <v>-6.5229999999999997</v>
      </c>
      <c r="I70" s="48">
        <v>0</v>
      </c>
      <c r="J70" s="48"/>
      <c r="K70" s="48"/>
      <c r="L70" s="48"/>
      <c r="M70" s="48">
        <v>-24.498999999999999</v>
      </c>
    </row>
    <row r="71" spans="2:14" ht="15" customHeight="1" x14ac:dyDescent="0.25">
      <c r="B71" s="50" t="s">
        <v>40</v>
      </c>
      <c r="C71" s="50"/>
      <c r="D71" s="50"/>
      <c r="E71" s="50"/>
      <c r="F71" s="47">
        <v>0</v>
      </c>
      <c r="G71" s="49">
        <v>0</v>
      </c>
      <c r="H71" s="47">
        <v>0</v>
      </c>
      <c r="I71" s="49">
        <v>-0.3</v>
      </c>
      <c r="J71" s="49">
        <v>1.4750000000000001</v>
      </c>
      <c r="K71" s="49">
        <v>0</v>
      </c>
      <c r="L71" s="49"/>
      <c r="M71" s="49">
        <v>0</v>
      </c>
    </row>
    <row r="72" spans="2:14" ht="15" customHeight="1" x14ac:dyDescent="0.25">
      <c r="B72" s="51" t="s">
        <v>41</v>
      </c>
      <c r="C72" s="51"/>
      <c r="D72" s="51"/>
      <c r="E72" s="51"/>
      <c r="F72" s="56">
        <f>SUM(F68:F71)</f>
        <v>27.614000000000001</v>
      </c>
      <c r="G72" s="52">
        <f>SUM(G68:G71)</f>
        <v>-0.71500000000000297</v>
      </c>
      <c r="H72" s="56">
        <f>SUM(H68:H71)</f>
        <v>19.565999999999999</v>
      </c>
      <c r="I72" s="52">
        <f>SUM(I68:I71)</f>
        <v>-57.994999999999997</v>
      </c>
      <c r="J72" s="52">
        <f>SUM(J68:J71)</f>
        <v>-60.72</v>
      </c>
      <c r="K72" s="52" t="s">
        <v>53</v>
      </c>
      <c r="L72" s="52" t="s">
        <v>53</v>
      </c>
      <c r="M72" s="52">
        <f>SUM(M68:M71)</f>
        <v>0.18700000000000117</v>
      </c>
    </row>
    <row r="73" spans="2:14" ht="15" customHeight="1" x14ac:dyDescent="0.25">
      <c r="B73" s="65" t="s">
        <v>42</v>
      </c>
      <c r="C73" s="65"/>
      <c r="D73" s="65"/>
      <c r="E73" s="65"/>
      <c r="F73" s="55">
        <f>SUM(F72+F67)</f>
        <v>-46.843999999999994</v>
      </c>
      <c r="G73" s="54">
        <f>SUM(G72+G67)</f>
        <v>-0.6870000000000035</v>
      </c>
      <c r="H73" s="55">
        <f>SUM(H72+H67)</f>
        <v>-1.8539999999999957</v>
      </c>
      <c r="I73" s="54">
        <f>SUM(I72+I67)</f>
        <v>49.969000000000001</v>
      </c>
      <c r="J73" s="54">
        <f>SUM(J72+J67)</f>
        <v>29.447999999999993</v>
      </c>
      <c r="K73" s="54" t="s">
        <v>53</v>
      </c>
      <c r="L73" s="54" t="s">
        <v>53</v>
      </c>
      <c r="M73" s="54">
        <f>SUM(M72+M67)</f>
        <v>21.321000000000005</v>
      </c>
    </row>
    <row r="74" spans="2:14" ht="15" customHeight="1" x14ac:dyDescent="0.25">
      <c r="B74" s="50" t="s">
        <v>71</v>
      </c>
      <c r="C74" s="50"/>
      <c r="D74" s="50"/>
      <c r="E74" s="50"/>
      <c r="F74" s="47">
        <v>0</v>
      </c>
      <c r="G74" s="49">
        <v>0</v>
      </c>
      <c r="H74" s="47">
        <v>0</v>
      </c>
      <c r="I74" s="49">
        <v>0</v>
      </c>
      <c r="J74" s="49">
        <v>0</v>
      </c>
      <c r="K74" s="49">
        <v>0</v>
      </c>
      <c r="L74" s="49"/>
      <c r="M74" s="49">
        <v>0</v>
      </c>
      <c r="N74" s="25"/>
    </row>
    <row r="75" spans="2:14" ht="15" customHeight="1" x14ac:dyDescent="0.25">
      <c r="B75" s="65" t="s">
        <v>72</v>
      </c>
      <c r="C75" s="65"/>
      <c r="D75" s="65"/>
      <c r="E75" s="65"/>
      <c r="F75" s="55">
        <f>SUM(F73:F74)</f>
        <v>-46.843999999999994</v>
      </c>
      <c r="G75" s="54">
        <f>SUM(G73:G74)</f>
        <v>-0.6870000000000035</v>
      </c>
      <c r="H75" s="55">
        <f>SUM(H73:H74)</f>
        <v>-1.8539999999999957</v>
      </c>
      <c r="I75" s="54">
        <f>SUM(I73:I74)</f>
        <v>49.969000000000001</v>
      </c>
      <c r="J75" s="54">
        <f>SUM(J73:J74)</f>
        <v>29.447999999999993</v>
      </c>
      <c r="K75" s="54" t="s">
        <v>53</v>
      </c>
      <c r="L75" s="54" t="s">
        <v>53</v>
      </c>
      <c r="M75" s="54">
        <f>SUM(M73:M74)</f>
        <v>21.321000000000005</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8">F$3</f>
        <v>2017</v>
      </c>
      <c r="G77" s="72">
        <f t="shared" si="8"/>
        <v>2016</v>
      </c>
      <c r="H77" s="72">
        <f t="shared" si="8"/>
        <v>2017</v>
      </c>
      <c r="I77" s="72">
        <f t="shared" si="8"/>
        <v>2016</v>
      </c>
      <c r="J77" s="72">
        <f t="shared" si="8"/>
        <v>2016</v>
      </c>
      <c r="K77" s="72">
        <f t="shared" si="8"/>
        <v>2015</v>
      </c>
      <c r="L77" s="72">
        <f t="shared" si="8"/>
        <v>2014</v>
      </c>
      <c r="M77" s="72">
        <f t="shared" si="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8.1123431062185034</v>
      </c>
      <c r="G81" s="90">
        <v>12.396700062262996</v>
      </c>
      <c r="H81" s="89">
        <v>6.3449272251870745</v>
      </c>
      <c r="I81" s="90">
        <v>9.2099674525457207</v>
      </c>
      <c r="J81" s="90">
        <v>6.0897418786536193</v>
      </c>
      <c r="K81" s="90">
        <v>4.7499304610479252</v>
      </c>
      <c r="L81" s="90">
        <v>13.772368080092804</v>
      </c>
      <c r="M81" s="90">
        <v>12.409628887852161</v>
      </c>
    </row>
    <row r="82" spans="2:13" s="91" customFormat="1" ht="15" customHeight="1" x14ac:dyDescent="0.25">
      <c r="B82" s="88" t="s">
        <v>122</v>
      </c>
      <c r="C82" s="88"/>
      <c r="D82" s="88"/>
      <c r="E82" s="88"/>
      <c r="F82" s="92">
        <v>8.1123431062185034</v>
      </c>
      <c r="G82" s="90">
        <v>12.396700062262996</v>
      </c>
      <c r="H82" s="92">
        <v>6.3449272251870745</v>
      </c>
      <c r="I82" s="90">
        <v>9.2099674525457207</v>
      </c>
      <c r="J82" s="90">
        <v>7.2820293800994902</v>
      </c>
      <c r="K82" s="90">
        <v>7.8232721203873323</v>
      </c>
      <c r="L82" s="90">
        <v>12.965918420230507</v>
      </c>
      <c r="M82" s="90">
        <v>12.409628887852161</v>
      </c>
    </row>
    <row r="83" spans="2:13" s="91" customFormat="1" ht="15" customHeight="1" x14ac:dyDescent="0.25">
      <c r="B83" s="88" t="s">
        <v>44</v>
      </c>
      <c r="C83" s="88"/>
      <c r="D83" s="88"/>
      <c r="E83" s="88"/>
      <c r="F83" s="92">
        <v>5.0420769634590812</v>
      </c>
      <c r="G83" s="90">
        <v>9.055725363672428</v>
      </c>
      <c r="H83" s="92">
        <v>3.2745394156552936</v>
      </c>
      <c r="I83" s="90">
        <v>5.8775492963695672</v>
      </c>
      <c r="J83" s="90">
        <v>2.8545498224915367</v>
      </c>
      <c r="K83" s="90">
        <v>3.6055713301634893</v>
      </c>
      <c r="L83" s="90">
        <v>13.414914717343022</v>
      </c>
      <c r="M83" s="90">
        <v>12.018577893732788</v>
      </c>
    </row>
    <row r="84" spans="2:13" s="91" customFormat="1" ht="15" customHeight="1" x14ac:dyDescent="0.25">
      <c r="B84" s="88" t="s">
        <v>45</v>
      </c>
      <c r="C84" s="88"/>
      <c r="D84" s="88"/>
      <c r="E84" s="88"/>
      <c r="F84" s="89" t="s">
        <v>53</v>
      </c>
      <c r="G84" s="90" t="s">
        <v>53</v>
      </c>
      <c r="H84" s="89" t="s">
        <v>53</v>
      </c>
      <c r="I84" s="90" t="s">
        <v>53</v>
      </c>
      <c r="J84" s="90">
        <v>2.8532357088930453</v>
      </c>
      <c r="K84" s="90" t="s">
        <v>53</v>
      </c>
      <c r="L84" s="90" t="s">
        <v>53</v>
      </c>
      <c r="M84" s="90">
        <v>75.821915640920182</v>
      </c>
    </row>
    <row r="85" spans="2:13" s="91" customFormat="1" ht="15" customHeight="1" x14ac:dyDescent="0.25">
      <c r="B85" s="88" t="s">
        <v>46</v>
      </c>
      <c r="C85" s="88"/>
      <c r="D85" s="88"/>
      <c r="E85" s="88"/>
      <c r="F85" s="92" t="s">
        <v>53</v>
      </c>
      <c r="G85" s="90" t="s">
        <v>53</v>
      </c>
      <c r="H85" s="92" t="s">
        <v>53</v>
      </c>
      <c r="I85" s="90" t="s">
        <v>53</v>
      </c>
      <c r="J85" s="90">
        <v>3.9631546214112294</v>
      </c>
      <c r="K85" s="90" t="s">
        <v>53</v>
      </c>
      <c r="L85" s="90" t="s">
        <v>53</v>
      </c>
      <c r="M85" s="90">
        <v>66.505588871372737</v>
      </c>
    </row>
    <row r="86" spans="2:13" ht="15" customHeight="1" x14ac:dyDescent="0.25">
      <c r="B86" s="64" t="s">
        <v>47</v>
      </c>
      <c r="C86" s="64"/>
      <c r="D86" s="64"/>
      <c r="E86" s="64"/>
      <c r="F86" s="46" t="s">
        <v>53</v>
      </c>
      <c r="G86" s="48" t="s">
        <v>53</v>
      </c>
      <c r="H86" s="46">
        <v>74.650031178403495</v>
      </c>
      <c r="I86" s="48" t="s">
        <v>53</v>
      </c>
      <c r="J86" s="48">
        <v>78.364836956018408</v>
      </c>
      <c r="K86" s="48">
        <v>69.295500206968256</v>
      </c>
      <c r="L86" s="48" t="s">
        <v>53</v>
      </c>
      <c r="M86" s="48">
        <v>23.41712782313795</v>
      </c>
    </row>
    <row r="87" spans="2:13" ht="15" customHeight="1" x14ac:dyDescent="0.25">
      <c r="B87" s="64" t="s">
        <v>48</v>
      </c>
      <c r="C87" s="64"/>
      <c r="D87" s="64"/>
      <c r="E87" s="64"/>
      <c r="F87" s="45" t="s">
        <v>53</v>
      </c>
      <c r="G87" s="48" t="s">
        <v>53</v>
      </c>
      <c r="H87" s="45">
        <v>-17.417000000000002</v>
      </c>
      <c r="I87" s="48">
        <v>-66.227999999999994</v>
      </c>
      <c r="J87" s="48">
        <v>-50.207000000000001</v>
      </c>
      <c r="K87" s="48">
        <v>41.436</v>
      </c>
      <c r="L87" s="48" t="s">
        <v>53</v>
      </c>
      <c r="M87" s="48">
        <v>8.3250000000000028</v>
      </c>
    </row>
    <row r="88" spans="2:13" ht="15" customHeight="1" x14ac:dyDescent="0.25">
      <c r="B88" s="64" t="s">
        <v>49</v>
      </c>
      <c r="C88" s="64"/>
      <c r="D88" s="64"/>
      <c r="E88" s="64"/>
      <c r="F88" s="46" t="s">
        <v>53</v>
      </c>
      <c r="G88" s="48" t="s">
        <v>53</v>
      </c>
      <c r="H88" s="46">
        <v>8.3147380350694439E-2</v>
      </c>
      <c r="I88" s="48">
        <v>2.0901408058189526E-2</v>
      </c>
      <c r="J88" s="48">
        <v>1.0636286281554315E-2</v>
      </c>
      <c r="K88" s="48">
        <v>0.16195221687197531</v>
      </c>
      <c r="L88" s="48" t="s">
        <v>53</v>
      </c>
      <c r="M88" s="48">
        <v>0.96392424565645007</v>
      </c>
    </row>
    <row r="89" spans="2:13" ht="15" customHeight="1" x14ac:dyDescent="0.25">
      <c r="B89" s="64" t="s">
        <v>113</v>
      </c>
      <c r="C89" s="64"/>
      <c r="D89" s="64"/>
      <c r="E89" s="64"/>
      <c r="F89" s="46">
        <v>-70.223999999999947</v>
      </c>
      <c r="G89" s="48" t="s">
        <v>53</v>
      </c>
      <c r="H89" s="46">
        <v>-10.411000000000016</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752</v>
      </c>
      <c r="K90" s="49">
        <v>706</v>
      </c>
      <c r="L90" s="49">
        <v>637</v>
      </c>
      <c r="M90" s="49">
        <v>573</v>
      </c>
    </row>
    <row r="91" spans="2:13" ht="15" customHeight="1" x14ac:dyDescent="0.25">
      <c r="B91" s="35" t="s">
        <v>109</v>
      </c>
      <c r="C91" s="40"/>
      <c r="D91" s="40"/>
      <c r="E91" s="40"/>
      <c r="F91" s="40"/>
      <c r="G91" s="40"/>
      <c r="H91" s="40"/>
      <c r="I91" s="40"/>
      <c r="J91" s="40"/>
      <c r="K91" s="40"/>
      <c r="L91" s="40"/>
      <c r="M91" s="40"/>
    </row>
    <row r="92" spans="2:13" ht="15" customHeight="1" x14ac:dyDescent="0.25">
      <c r="B92" s="35" t="s">
        <v>103</v>
      </c>
      <c r="C92" s="40"/>
      <c r="D92" s="40"/>
      <c r="E92" s="40"/>
      <c r="F92" s="40"/>
      <c r="G92" s="40"/>
      <c r="H92" s="40"/>
      <c r="I92" s="40"/>
      <c r="J92" s="40"/>
      <c r="K92" s="40"/>
      <c r="L92" s="34"/>
      <c r="M92" s="40"/>
    </row>
    <row r="93" spans="2:13" ht="15" customHeight="1" x14ac:dyDescent="0.25">
      <c r="B93" s="35" t="s">
        <v>108</v>
      </c>
      <c r="C93" s="35"/>
      <c r="D93" s="35"/>
      <c r="E93" s="35"/>
      <c r="F93" s="35"/>
      <c r="G93" s="35"/>
      <c r="H93" s="35"/>
      <c r="I93" s="35"/>
      <c r="J93" s="35"/>
      <c r="K93" s="35"/>
      <c r="L93" s="35"/>
      <c r="M93" s="35"/>
    </row>
    <row r="94" spans="2:13" ht="15" customHeight="1" x14ac:dyDescent="0.25">
      <c r="B94" s="35" t="s">
        <v>120</v>
      </c>
      <c r="C94" s="35"/>
      <c r="D94" s="35"/>
      <c r="E94" s="35"/>
      <c r="F94" s="35"/>
      <c r="G94" s="35"/>
      <c r="H94" s="35"/>
      <c r="I94" s="35"/>
      <c r="J94" s="35"/>
      <c r="K94" s="35"/>
      <c r="L94" s="35"/>
      <c r="M94" s="35"/>
    </row>
    <row r="95" spans="2:13" ht="15" customHeight="1" x14ac:dyDescent="0.25">
      <c r="B95" s="35" t="s">
        <v>115</v>
      </c>
      <c r="C95" s="35"/>
      <c r="D95" s="35"/>
      <c r="E95" s="35"/>
      <c r="F95" s="35"/>
      <c r="G95" s="35"/>
      <c r="H95" s="35"/>
      <c r="I95" s="35"/>
      <c r="J95" s="35"/>
      <c r="K95" s="35"/>
      <c r="L95" s="35"/>
      <c r="M95" s="35"/>
    </row>
    <row r="96" spans="2:13" ht="16.5" x14ac:dyDescent="0.35">
      <c r="B96" s="20"/>
      <c r="C96" s="20"/>
      <c r="D96" s="20"/>
      <c r="E96" s="20"/>
      <c r="F96" s="20"/>
      <c r="G96" s="20"/>
      <c r="H96" s="20"/>
      <c r="I96" s="20"/>
      <c r="J96" s="20"/>
      <c r="K96" s="20"/>
      <c r="L96" s="20"/>
      <c r="M96" s="20"/>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17"/>
      <c r="C99" s="17"/>
      <c r="D99" s="17"/>
      <c r="E99" s="17"/>
      <c r="F99" s="17"/>
      <c r="G99" s="17"/>
      <c r="H99" s="17"/>
      <c r="I99" s="17"/>
      <c r="J99" s="17"/>
      <c r="K99" s="17"/>
      <c r="L99" s="17"/>
      <c r="M99" s="17"/>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sheetData>
  <mergeCells count="1">
    <mergeCell ref="B1:M1"/>
  </mergeCells>
  <pageMargins left="0.7" right="0.7" top="0.75" bottom="0.75" header="0.3" footer="0.3"/>
  <pageSetup paperSize="9" scale="54" orientation="portrait" r:id="rId1"/>
  <rowBreaks count="1" manualBreakCount="1">
    <brk id="95"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4"/>
  <sheetViews>
    <sheetView showZeros="0" zoomScaleNormal="100" workbookViewId="0">
      <selection activeCell="R85" sqref="R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0" width="9.7109375" style="13" customWidth="1"/>
    <col min="11" max="11" width="9.7109375" style="71" customWidth="1"/>
    <col min="12" max="13" width="9.7109375" style="13" customWidth="1"/>
    <col min="14" max="16384" width="9.140625" style="13"/>
  </cols>
  <sheetData>
    <row r="1" spans="2:15" ht="27.75" x14ac:dyDescent="0.4">
      <c r="B1" s="102" t="s">
        <v>92</v>
      </c>
      <c r="C1" s="102"/>
      <c r="D1" s="102"/>
      <c r="E1" s="102"/>
      <c r="F1" s="102"/>
      <c r="G1" s="102"/>
      <c r="H1" s="102"/>
      <c r="I1" s="102"/>
      <c r="J1" s="102"/>
      <c r="K1" s="102"/>
      <c r="L1" s="102"/>
      <c r="M1" s="102"/>
    </row>
    <row r="2" spans="2:15" x14ac:dyDescent="0.25">
      <c r="B2" s="51" t="s">
        <v>57</v>
      </c>
      <c r="C2" s="49"/>
      <c r="D2" s="49"/>
      <c r="E2" s="49"/>
      <c r="F2" s="49"/>
      <c r="G2" s="49"/>
      <c r="H2" s="49"/>
      <c r="I2" s="49"/>
      <c r="J2" s="49"/>
      <c r="K2" s="49"/>
      <c r="L2" s="49"/>
      <c r="M2" s="49"/>
    </row>
    <row r="3" spans="2:15" s="75" customFormat="1" ht="15.75" x14ac:dyDescent="0.25">
      <c r="B3" s="72"/>
      <c r="C3" s="72"/>
      <c r="D3" s="72"/>
      <c r="E3" s="72"/>
      <c r="F3" s="72">
        <v>2017</v>
      </c>
      <c r="G3" s="72">
        <v>2016</v>
      </c>
      <c r="H3" s="72">
        <v>2017</v>
      </c>
      <c r="I3" s="72">
        <v>2016</v>
      </c>
      <c r="J3" s="72">
        <v>2016</v>
      </c>
      <c r="K3" s="72">
        <v>2015</v>
      </c>
      <c r="L3" s="72">
        <v>2014</v>
      </c>
      <c r="M3" s="72">
        <v>2013</v>
      </c>
    </row>
    <row r="4" spans="2:15" s="75" customFormat="1" ht="15.75" x14ac:dyDescent="0.25">
      <c r="B4" s="72"/>
      <c r="C4" s="72"/>
      <c r="D4" s="72"/>
      <c r="E4" s="72"/>
      <c r="F4" s="72" t="s">
        <v>64</v>
      </c>
      <c r="G4" s="72" t="s">
        <v>64</v>
      </c>
      <c r="H4" s="72" t="s">
        <v>129</v>
      </c>
      <c r="I4" s="72" t="s">
        <v>129</v>
      </c>
      <c r="J4" s="72"/>
      <c r="K4" s="72"/>
      <c r="L4" s="72"/>
      <c r="M4" s="72"/>
    </row>
    <row r="5" spans="2:15" s="75" customFormat="1" ht="15.75" x14ac:dyDescent="0.25">
      <c r="B5" s="73" t="s">
        <v>1</v>
      </c>
      <c r="C5" s="74"/>
      <c r="D5" s="74"/>
      <c r="E5" s="74" t="s">
        <v>66</v>
      </c>
      <c r="F5" s="74"/>
      <c r="G5" s="74"/>
      <c r="H5" s="74"/>
      <c r="I5" s="74"/>
      <c r="J5" s="74"/>
      <c r="K5" s="74" t="s">
        <v>52</v>
      </c>
      <c r="L5" s="74" t="s">
        <v>52</v>
      </c>
      <c r="M5" s="74" t="s">
        <v>54</v>
      </c>
    </row>
    <row r="6" spans="2:15" ht="3" customHeight="1" x14ac:dyDescent="0.25">
      <c r="B6" s="32"/>
      <c r="C6" s="32"/>
      <c r="D6" s="32"/>
      <c r="E6" s="32"/>
      <c r="F6" s="32"/>
      <c r="G6" s="32"/>
      <c r="H6" s="32"/>
      <c r="I6" s="32"/>
      <c r="J6" s="32"/>
      <c r="K6" s="66"/>
      <c r="L6" s="32"/>
      <c r="M6" s="32"/>
    </row>
    <row r="7" spans="2:15" ht="15" customHeight="1" x14ac:dyDescent="0.25">
      <c r="B7" s="58" t="s">
        <v>2</v>
      </c>
      <c r="C7" s="58"/>
      <c r="D7" s="58"/>
      <c r="E7" s="58"/>
      <c r="F7" s="95">
        <v>22.896000000000001</v>
      </c>
      <c r="G7" s="96">
        <v>20.075183399999997</v>
      </c>
      <c r="H7" s="95">
        <v>66.238</v>
      </c>
      <c r="I7" s="96">
        <v>59.022183399999996</v>
      </c>
      <c r="J7" s="96">
        <v>83.710999999999999</v>
      </c>
      <c r="K7" s="96">
        <v>73.661960300000004</v>
      </c>
      <c r="L7" s="96">
        <v>58.76</v>
      </c>
      <c r="M7" s="96">
        <v>56.192</v>
      </c>
    </row>
    <row r="8" spans="2:15" ht="15" customHeight="1" x14ac:dyDescent="0.25">
      <c r="B8" s="59" t="s">
        <v>94</v>
      </c>
      <c r="C8" s="59"/>
      <c r="D8" s="59"/>
      <c r="E8" s="59"/>
      <c r="F8" s="92">
        <v>13.932000000000002</v>
      </c>
      <c r="G8" s="90">
        <v>13.949563199999996</v>
      </c>
      <c r="H8" s="92">
        <v>44.646000000000001</v>
      </c>
      <c r="I8" s="90">
        <v>43.706563199999998</v>
      </c>
      <c r="J8" s="90">
        <v>60.194000000000003</v>
      </c>
      <c r="K8" s="90">
        <v>52.932000000000002</v>
      </c>
      <c r="L8" s="90">
        <v>45.106999999999999</v>
      </c>
      <c r="M8" s="90">
        <v>41.01</v>
      </c>
    </row>
    <row r="9" spans="2:15" ht="15" customHeight="1" x14ac:dyDescent="0.25">
      <c r="B9" s="59" t="s">
        <v>95</v>
      </c>
      <c r="C9" s="59"/>
      <c r="D9" s="59"/>
      <c r="E9" s="59"/>
      <c r="F9" s="92">
        <v>8.9639999999999986</v>
      </c>
      <c r="G9" s="90">
        <v>6.1256202000000002</v>
      </c>
      <c r="H9" s="92">
        <v>21.591999999999999</v>
      </c>
      <c r="I9" s="90">
        <v>15.3156202</v>
      </c>
      <c r="J9" s="90">
        <v>23.516999999999999</v>
      </c>
      <c r="K9" s="90">
        <v>20.729960299999998</v>
      </c>
      <c r="L9" s="90">
        <v>13.653</v>
      </c>
      <c r="M9" s="90">
        <v>15.182</v>
      </c>
    </row>
    <row r="10" spans="2:15" ht="15" customHeight="1" x14ac:dyDescent="0.25">
      <c r="B10" s="59" t="s">
        <v>3</v>
      </c>
      <c r="C10" s="59"/>
      <c r="D10" s="59"/>
      <c r="E10" s="59"/>
      <c r="F10" s="92">
        <v>-23.581000000000003</v>
      </c>
      <c r="G10" s="90">
        <v>-18.2990599</v>
      </c>
      <c r="H10" s="92">
        <v>-64.680999999999997</v>
      </c>
      <c r="I10" s="90">
        <v>-54.649059899999997</v>
      </c>
      <c r="J10" s="90">
        <v>-76.957549900000004</v>
      </c>
      <c r="K10" s="90">
        <v>-69.247648900000002</v>
      </c>
      <c r="L10" s="90">
        <v>-57.225999999999999</v>
      </c>
      <c r="M10" s="90">
        <v>-53.761000000000003</v>
      </c>
    </row>
    <row r="11" spans="2:15" ht="15" customHeight="1" x14ac:dyDescent="0.25">
      <c r="B11" s="59" t="s">
        <v>4</v>
      </c>
      <c r="C11" s="59"/>
      <c r="D11" s="59"/>
      <c r="E11" s="59"/>
      <c r="F11" s="92">
        <v>-0.13399999999999995</v>
      </c>
      <c r="G11" s="90">
        <v>-9.4653700000000007E-2</v>
      </c>
      <c r="H11" s="92">
        <v>-0.752</v>
      </c>
      <c r="I11" s="90">
        <v>0.10734630000000001</v>
      </c>
      <c r="J11" s="90">
        <v>0.25660290000000002</v>
      </c>
      <c r="K11" s="90">
        <v>0.65109830000000002</v>
      </c>
      <c r="L11" s="90">
        <v>0</v>
      </c>
      <c r="M11" s="90">
        <v>0</v>
      </c>
      <c r="O11" s="28"/>
    </row>
    <row r="12" spans="2:15" ht="15" customHeight="1" x14ac:dyDescent="0.25">
      <c r="B12" s="59" t="s">
        <v>5</v>
      </c>
      <c r="C12" s="59"/>
      <c r="D12" s="59"/>
      <c r="E12" s="59"/>
      <c r="F12" s="92">
        <v>0</v>
      </c>
      <c r="G12" s="90">
        <v>0</v>
      </c>
      <c r="H12" s="92">
        <v>0</v>
      </c>
      <c r="I12" s="90">
        <v>0</v>
      </c>
      <c r="J12" s="90">
        <v>0</v>
      </c>
      <c r="K12" s="90">
        <v>0</v>
      </c>
      <c r="L12" s="90">
        <v>0</v>
      </c>
      <c r="M12" s="90">
        <v>0</v>
      </c>
    </row>
    <row r="13" spans="2:15" ht="15" customHeight="1" x14ac:dyDescent="0.25">
      <c r="B13" s="50" t="s">
        <v>6</v>
      </c>
      <c r="C13" s="50"/>
      <c r="D13" s="50"/>
      <c r="E13" s="50"/>
      <c r="F13" s="97">
        <v>0</v>
      </c>
      <c r="G13" s="98">
        <v>0</v>
      </c>
      <c r="H13" s="97">
        <v>0</v>
      </c>
      <c r="I13" s="98">
        <v>0</v>
      </c>
      <c r="J13" s="98">
        <v>0</v>
      </c>
      <c r="K13" s="98">
        <v>0</v>
      </c>
      <c r="L13" s="98">
        <v>0</v>
      </c>
      <c r="M13" s="98">
        <v>0</v>
      </c>
      <c r="O13" s="27"/>
    </row>
    <row r="14" spans="2:15" ht="15" customHeight="1" x14ac:dyDescent="0.25">
      <c r="B14" s="58" t="s">
        <v>7</v>
      </c>
      <c r="C14" s="58"/>
      <c r="D14" s="58"/>
      <c r="E14" s="58"/>
      <c r="F14" s="99">
        <f t="shared" ref="F14:M14" si="0">F7+F10+F11+F12+F13</f>
        <v>-0.81900000000000217</v>
      </c>
      <c r="G14" s="96">
        <f t="shared" si="0"/>
        <v>1.681469799999997</v>
      </c>
      <c r="H14" s="99">
        <f t="shared" si="0"/>
        <v>0.80500000000000216</v>
      </c>
      <c r="I14" s="96">
        <f t="shared" si="0"/>
        <v>4.4804697999999981</v>
      </c>
      <c r="J14" s="96">
        <f t="shared" si="0"/>
        <v>7.0100529999999948</v>
      </c>
      <c r="K14" s="96">
        <f t="shared" si="0"/>
        <v>5.0654097000000027</v>
      </c>
      <c r="L14" s="96">
        <f t="shared" si="0"/>
        <v>1.5339999999999989</v>
      </c>
      <c r="M14" s="96">
        <f t="shared" si="0"/>
        <v>2.4309999999999974</v>
      </c>
    </row>
    <row r="15" spans="2:15" ht="15" customHeight="1" x14ac:dyDescent="0.25">
      <c r="B15" s="50" t="s">
        <v>59</v>
      </c>
      <c r="C15" s="50"/>
      <c r="D15" s="50"/>
      <c r="E15" s="50"/>
      <c r="F15" s="97">
        <v>-0.19999999999999998</v>
      </c>
      <c r="G15" s="98">
        <v>-7.9385000000000025E-2</v>
      </c>
      <c r="H15" s="97">
        <v>-0.55699999999999994</v>
      </c>
      <c r="I15" s="98">
        <v>-0.22538500000000003</v>
      </c>
      <c r="J15" s="98">
        <v>-0.3160153</v>
      </c>
      <c r="K15" s="98">
        <v>-0.25</v>
      </c>
      <c r="L15" s="98">
        <v>-0.247</v>
      </c>
      <c r="M15" s="98">
        <v>-0.24299999999999999</v>
      </c>
    </row>
    <row r="16" spans="2:15" ht="15" customHeight="1" x14ac:dyDescent="0.25">
      <c r="B16" s="58" t="s">
        <v>8</v>
      </c>
      <c r="C16" s="58"/>
      <c r="D16" s="58"/>
      <c r="E16" s="58"/>
      <c r="F16" s="99">
        <f t="shared" ref="F16:M16" si="1">SUM(F14:F15)</f>
        <v>-1.0190000000000021</v>
      </c>
      <c r="G16" s="96">
        <f t="shared" si="1"/>
        <v>1.602084799999997</v>
      </c>
      <c r="H16" s="99">
        <f t="shared" si="1"/>
        <v>0.24800000000000222</v>
      </c>
      <c r="I16" s="96">
        <f t="shared" si="1"/>
        <v>4.2550847999999979</v>
      </c>
      <c r="J16" s="96">
        <f t="shared" si="1"/>
        <v>6.6940376999999947</v>
      </c>
      <c r="K16" s="96">
        <f t="shared" si="1"/>
        <v>4.8154097000000027</v>
      </c>
      <c r="L16" s="96">
        <f t="shared" si="1"/>
        <v>1.286999999999999</v>
      </c>
      <c r="M16" s="96">
        <f t="shared" si="1"/>
        <v>2.1879999999999975</v>
      </c>
    </row>
    <row r="17" spans="2:14" ht="15" customHeight="1" x14ac:dyDescent="0.25">
      <c r="B17" s="59" t="s">
        <v>9</v>
      </c>
      <c r="C17" s="59"/>
      <c r="D17" s="59"/>
      <c r="E17" s="59"/>
      <c r="F17" s="92">
        <v>0</v>
      </c>
      <c r="G17" s="90">
        <v>0</v>
      </c>
      <c r="H17" s="92">
        <v>0</v>
      </c>
      <c r="I17" s="90">
        <v>0</v>
      </c>
      <c r="J17" s="90">
        <v>0</v>
      </c>
      <c r="K17" s="90">
        <v>0</v>
      </c>
      <c r="L17" s="90">
        <v>0</v>
      </c>
      <c r="M17" s="90">
        <v>0</v>
      </c>
    </row>
    <row r="18" spans="2:14" ht="15" customHeight="1" x14ac:dyDescent="0.25">
      <c r="B18" s="50" t="s">
        <v>10</v>
      </c>
      <c r="C18" s="50"/>
      <c r="D18" s="50"/>
      <c r="E18" s="50"/>
      <c r="F18" s="97">
        <v>0</v>
      </c>
      <c r="G18" s="98">
        <v>0</v>
      </c>
      <c r="H18" s="97">
        <v>0</v>
      </c>
      <c r="I18" s="98">
        <v>0</v>
      </c>
      <c r="J18" s="98">
        <v>0</v>
      </c>
      <c r="K18" s="98">
        <v>0</v>
      </c>
      <c r="L18" s="98">
        <v>0</v>
      </c>
      <c r="M18" s="98">
        <v>0</v>
      </c>
    </row>
    <row r="19" spans="2:14" ht="15" customHeight="1" x14ac:dyDescent="0.25">
      <c r="B19" s="58" t="s">
        <v>11</v>
      </c>
      <c r="C19" s="58"/>
      <c r="D19" s="58"/>
      <c r="E19" s="58"/>
      <c r="F19" s="99">
        <f t="shared" ref="F19:M19" si="2">SUM(F16:F18)</f>
        <v>-1.0190000000000021</v>
      </c>
      <c r="G19" s="96">
        <f t="shared" si="2"/>
        <v>1.602084799999997</v>
      </c>
      <c r="H19" s="99">
        <f t="shared" si="2"/>
        <v>0.24800000000000222</v>
      </c>
      <c r="I19" s="96">
        <f t="shared" si="2"/>
        <v>4.2550847999999979</v>
      </c>
      <c r="J19" s="96">
        <f t="shared" si="2"/>
        <v>6.6940376999999947</v>
      </c>
      <c r="K19" s="96">
        <f t="shared" si="2"/>
        <v>4.8154097000000027</v>
      </c>
      <c r="L19" s="96">
        <f t="shared" si="2"/>
        <v>1.286999999999999</v>
      </c>
      <c r="M19" s="96">
        <f t="shared" si="2"/>
        <v>2.1879999999999975</v>
      </c>
    </row>
    <row r="20" spans="2:14" ht="15" customHeight="1" x14ac:dyDescent="0.25">
      <c r="B20" s="59" t="s">
        <v>12</v>
      </c>
      <c r="C20" s="59"/>
      <c r="D20" s="59"/>
      <c r="E20" s="59"/>
      <c r="F20" s="92">
        <v>1.4E-2</v>
      </c>
      <c r="G20" s="90">
        <v>3.1292000000000056E-3</v>
      </c>
      <c r="H20" s="92">
        <v>1.4999999999999999E-2</v>
      </c>
      <c r="I20" s="90">
        <v>4.8129200000000004E-2</v>
      </c>
      <c r="J20" s="90">
        <v>0.13552809999999998</v>
      </c>
      <c r="K20" s="90">
        <v>0.1247125</v>
      </c>
      <c r="L20" s="90">
        <v>1.37</v>
      </c>
      <c r="M20" s="90">
        <v>0.45100000000000001</v>
      </c>
    </row>
    <row r="21" spans="2:14" ht="15" customHeight="1" x14ac:dyDescent="0.25">
      <c r="B21" s="50" t="s">
        <v>13</v>
      </c>
      <c r="C21" s="50"/>
      <c r="D21" s="50"/>
      <c r="E21" s="50"/>
      <c r="F21" s="97">
        <v>-6.9999999999999993E-2</v>
      </c>
      <c r="G21" s="98">
        <v>-9.051579999999998E-2</v>
      </c>
      <c r="H21" s="97">
        <v>-0.23799999999999999</v>
      </c>
      <c r="I21" s="98">
        <v>-0.33851579999999998</v>
      </c>
      <c r="J21" s="98">
        <v>-0.71020220000000001</v>
      </c>
      <c r="K21" s="98">
        <v>-0.29194619999999999</v>
      </c>
      <c r="L21" s="98">
        <v>-1.47</v>
      </c>
      <c r="M21" s="98">
        <v>-1.04</v>
      </c>
    </row>
    <row r="22" spans="2:14" ht="15" customHeight="1" x14ac:dyDescent="0.25">
      <c r="B22" s="58" t="s">
        <v>14</v>
      </c>
      <c r="C22" s="58"/>
      <c r="D22" s="58"/>
      <c r="E22" s="58"/>
      <c r="F22" s="99">
        <f t="shared" ref="F22:M22" si="3">SUM(F19:F21)</f>
        <v>-1.0750000000000022</v>
      </c>
      <c r="G22" s="96">
        <f t="shared" si="3"/>
        <v>1.5146981999999971</v>
      </c>
      <c r="H22" s="99">
        <f t="shared" si="3"/>
        <v>2.5000000000002243E-2</v>
      </c>
      <c r="I22" s="96">
        <f t="shared" si="3"/>
        <v>3.9646981999999977</v>
      </c>
      <c r="J22" s="96">
        <f t="shared" si="3"/>
        <v>6.1193635999999945</v>
      </c>
      <c r="K22" s="96">
        <f t="shared" si="3"/>
        <v>4.648176000000003</v>
      </c>
      <c r="L22" s="96">
        <f t="shared" si="3"/>
        <v>1.1869999999999992</v>
      </c>
      <c r="M22" s="96">
        <f t="shared" si="3"/>
        <v>1.5989999999999975</v>
      </c>
    </row>
    <row r="23" spans="2:14" ht="15" customHeight="1" x14ac:dyDescent="0.25">
      <c r="B23" s="59" t="s">
        <v>15</v>
      </c>
      <c r="C23" s="59"/>
      <c r="D23" s="59"/>
      <c r="E23" s="59"/>
      <c r="F23" s="92">
        <v>-0.43500000000000005</v>
      </c>
      <c r="G23" s="90">
        <v>-0.14711119999999994</v>
      </c>
      <c r="H23" s="92">
        <v>-0.53100000000000003</v>
      </c>
      <c r="I23" s="90">
        <v>-0.61711119999999997</v>
      </c>
      <c r="J23" s="90">
        <v>-1.5675876999999998</v>
      </c>
      <c r="K23" s="90">
        <v>2.6464099999999879E-2</v>
      </c>
      <c r="L23" s="90">
        <v>-0.22</v>
      </c>
      <c r="M23" s="90">
        <v>-0.27200000000000002</v>
      </c>
    </row>
    <row r="24" spans="2:14" ht="15" customHeight="1" x14ac:dyDescent="0.25">
      <c r="B24" s="50" t="s">
        <v>16</v>
      </c>
      <c r="C24" s="50"/>
      <c r="D24" s="50"/>
      <c r="E24" s="50"/>
      <c r="F24" s="97">
        <v>0</v>
      </c>
      <c r="G24" s="98">
        <v>0</v>
      </c>
      <c r="H24" s="97">
        <v>0</v>
      </c>
      <c r="I24" s="98">
        <v>0</v>
      </c>
      <c r="J24" s="98">
        <v>0</v>
      </c>
      <c r="K24" s="98">
        <v>0</v>
      </c>
      <c r="L24" s="98">
        <v>0</v>
      </c>
      <c r="M24" s="98">
        <v>0</v>
      </c>
    </row>
    <row r="25" spans="2:14" ht="15" customHeight="1" x14ac:dyDescent="0.25">
      <c r="B25" s="58" t="s">
        <v>79</v>
      </c>
      <c r="C25" s="58"/>
      <c r="D25" s="58"/>
      <c r="E25" s="58"/>
      <c r="F25" s="99">
        <f t="shared" ref="F25:M25" si="4">SUM(F22:F24)</f>
        <v>-1.5100000000000022</v>
      </c>
      <c r="G25" s="96">
        <f t="shared" si="4"/>
        <v>1.3675869999999972</v>
      </c>
      <c r="H25" s="99">
        <f t="shared" si="4"/>
        <v>-0.50599999999999778</v>
      </c>
      <c r="I25" s="96">
        <f t="shared" si="4"/>
        <v>3.3475869999999976</v>
      </c>
      <c r="J25" s="96">
        <f t="shared" si="4"/>
        <v>4.5517758999999947</v>
      </c>
      <c r="K25" s="96">
        <f t="shared" si="4"/>
        <v>4.6746401000000031</v>
      </c>
      <c r="L25" s="96">
        <f t="shared" si="4"/>
        <v>0.96699999999999919</v>
      </c>
      <c r="M25" s="96">
        <f t="shared" si="4"/>
        <v>1.3269999999999975</v>
      </c>
    </row>
    <row r="26" spans="2:14" ht="15" customHeight="1" x14ac:dyDescent="0.25">
      <c r="B26" s="59" t="s">
        <v>90</v>
      </c>
      <c r="C26" s="59"/>
      <c r="D26" s="59"/>
      <c r="E26" s="59"/>
      <c r="F26" s="92">
        <v>-1.5099999999999991</v>
      </c>
      <c r="G26" s="90">
        <v>1.3675869999999941</v>
      </c>
      <c r="H26" s="92">
        <v>-0.506000000000001</v>
      </c>
      <c r="I26" s="90">
        <v>3.347586999999999</v>
      </c>
      <c r="J26" s="90">
        <v>4.5517759000000044</v>
      </c>
      <c r="K26" s="90">
        <v>4.6746400999999942</v>
      </c>
      <c r="L26" s="90">
        <v>0.96699999999999875</v>
      </c>
      <c r="M26" s="90">
        <v>1.3269999999999973</v>
      </c>
      <c r="N26" s="8"/>
    </row>
    <row r="27" spans="2:14" ht="15" customHeight="1" x14ac:dyDescent="0.25">
      <c r="B27" s="59" t="s">
        <v>85</v>
      </c>
      <c r="C27" s="59"/>
      <c r="D27" s="59"/>
      <c r="E27" s="59"/>
      <c r="F27" s="92">
        <v>0</v>
      </c>
      <c r="G27" s="90">
        <v>0</v>
      </c>
      <c r="H27" s="92">
        <v>0</v>
      </c>
      <c r="I27" s="90">
        <v>0</v>
      </c>
      <c r="J27" s="90">
        <v>0</v>
      </c>
      <c r="K27" s="90">
        <v>0</v>
      </c>
      <c r="L27" s="90">
        <v>0</v>
      </c>
      <c r="M27" s="90">
        <v>0</v>
      </c>
      <c r="N27" s="26"/>
    </row>
    <row r="28" spans="2:14" ht="15" customHeight="1" x14ac:dyDescent="0.25">
      <c r="B28" s="50"/>
      <c r="C28" s="50"/>
      <c r="D28" s="50"/>
      <c r="E28" s="50"/>
      <c r="F28" s="97"/>
      <c r="G28" s="98"/>
      <c r="H28" s="97"/>
      <c r="I28" s="98"/>
      <c r="J28" s="98"/>
      <c r="K28" s="98"/>
      <c r="L28" s="98"/>
      <c r="M28" s="98"/>
    </row>
    <row r="29" spans="2:14" ht="15" customHeight="1" x14ac:dyDescent="0.25">
      <c r="B29" s="59" t="s">
        <v>60</v>
      </c>
      <c r="C29" s="59"/>
      <c r="D29" s="59"/>
      <c r="E29" s="59"/>
      <c r="F29" s="92">
        <v>-0.72100000000000009</v>
      </c>
      <c r="G29" s="90">
        <v>-5.6000000000000008E-2</v>
      </c>
      <c r="H29" s="92">
        <v>-0.72100000000000009</v>
      </c>
      <c r="I29" s="90">
        <v>-7.7000000000000013E-2</v>
      </c>
      <c r="J29" s="90">
        <v>-0.30200000000000005</v>
      </c>
      <c r="K29" s="90">
        <v>2.23E-2</v>
      </c>
      <c r="L29" s="90">
        <v>-0.48199999999999998</v>
      </c>
      <c r="M29" s="90">
        <v>-0.23</v>
      </c>
    </row>
    <row r="30" spans="2:14" x14ac:dyDescent="0.25">
      <c r="B30" s="58" t="s">
        <v>123</v>
      </c>
      <c r="C30" s="58"/>
      <c r="D30" s="58"/>
      <c r="E30" s="58"/>
      <c r="F30" s="99">
        <f t="shared" ref="F30:M30" si="5">F16-F29</f>
        <v>-0.29800000000000204</v>
      </c>
      <c r="G30" s="96">
        <f t="shared" si="5"/>
        <v>1.658084799999997</v>
      </c>
      <c r="H30" s="99">
        <f t="shared" si="5"/>
        <v>0.9690000000000023</v>
      </c>
      <c r="I30" s="96">
        <f t="shared" si="5"/>
        <v>4.3320847999999978</v>
      </c>
      <c r="J30" s="96">
        <f t="shared" si="5"/>
        <v>6.9960376999999951</v>
      </c>
      <c r="K30" s="96">
        <f t="shared" si="5"/>
        <v>4.7931097000000022</v>
      </c>
      <c r="L30" s="96">
        <f t="shared" si="5"/>
        <v>1.768999999999999</v>
      </c>
      <c r="M30" s="96">
        <f t="shared" si="5"/>
        <v>2.4179999999999975</v>
      </c>
    </row>
    <row r="31" spans="2:14" x14ac:dyDescent="0.25">
      <c r="B31" s="51"/>
      <c r="C31" s="49"/>
      <c r="D31" s="49"/>
      <c r="E31" s="49"/>
      <c r="F31" s="49"/>
      <c r="G31" s="49"/>
      <c r="H31" s="49"/>
      <c r="I31" s="49"/>
      <c r="J31" s="49"/>
      <c r="K31" s="49"/>
      <c r="L31" s="49"/>
      <c r="M31" s="49"/>
    </row>
    <row r="32" spans="2:14" s="75" customFormat="1" ht="15.75" x14ac:dyDescent="0.25">
      <c r="B32" s="72"/>
      <c r="C32" s="72"/>
      <c r="D32" s="72"/>
      <c r="E32" s="72"/>
      <c r="F32" s="72">
        <f t="shared" ref="F32:M32" si="6">F$3</f>
        <v>2017</v>
      </c>
      <c r="G32" s="72">
        <f t="shared" si="6"/>
        <v>2016</v>
      </c>
      <c r="H32" s="72">
        <f t="shared" si="6"/>
        <v>2017</v>
      </c>
      <c r="I32" s="72">
        <f t="shared" si="6"/>
        <v>2016</v>
      </c>
      <c r="J32" s="72">
        <f t="shared" si="6"/>
        <v>2016</v>
      </c>
      <c r="K32" s="72">
        <f t="shared" si="6"/>
        <v>2015</v>
      </c>
      <c r="L32" s="72">
        <f t="shared" si="6"/>
        <v>2014</v>
      </c>
      <c r="M32" s="72">
        <f t="shared" si="6"/>
        <v>2013</v>
      </c>
    </row>
    <row r="33" spans="2:13" s="75" customFormat="1" ht="15.75" x14ac:dyDescent="0.25">
      <c r="B33" s="72"/>
      <c r="C33" s="72"/>
      <c r="D33" s="72"/>
      <c r="E33" s="72"/>
      <c r="F33" s="72" t="str">
        <f>F$4</f>
        <v>Q3</v>
      </c>
      <c r="G33" s="72" t="str">
        <f>G$4</f>
        <v>Q3</v>
      </c>
      <c r="H33" s="72" t="str">
        <f>H$4</f>
        <v>Q1-3</v>
      </c>
      <c r="I33" s="72" t="str">
        <f>I$4</f>
        <v>Q1-3</v>
      </c>
      <c r="J33" s="72"/>
      <c r="K33" s="72"/>
      <c r="L33" s="72"/>
      <c r="M33" s="72"/>
    </row>
    <row r="34" spans="2:13" s="75" customFormat="1" ht="15" customHeight="1" x14ac:dyDescent="0.25">
      <c r="B34" s="73" t="s">
        <v>76</v>
      </c>
      <c r="C34" s="74"/>
      <c r="D34" s="74"/>
      <c r="E34" s="74"/>
      <c r="F34" s="74"/>
      <c r="G34" s="74"/>
      <c r="H34" s="74"/>
      <c r="I34" s="74"/>
      <c r="J34" s="74"/>
      <c r="K34" s="74"/>
      <c r="L34" s="74"/>
      <c r="M34" s="74"/>
    </row>
    <row r="35" spans="2:13" ht="3" customHeight="1" x14ac:dyDescent="0.25">
      <c r="B35" s="33"/>
      <c r="C35" s="32"/>
      <c r="D35" s="32"/>
      <c r="E35" s="32"/>
      <c r="F35" s="36"/>
      <c r="G35" s="36"/>
      <c r="H35" s="36"/>
      <c r="I35" s="36"/>
      <c r="J35" s="36"/>
      <c r="K35" s="67"/>
      <c r="L35" s="36"/>
      <c r="M35" s="36"/>
    </row>
    <row r="36" spans="2:13" s="16" customFormat="1" ht="15" customHeight="1" x14ac:dyDescent="0.25">
      <c r="B36" s="59" t="s">
        <v>17</v>
      </c>
      <c r="C36" s="59"/>
      <c r="D36" s="59"/>
      <c r="E36" s="59"/>
      <c r="F36" s="89"/>
      <c r="G36" s="90"/>
      <c r="H36" s="89">
        <v>4.2990000000000004</v>
      </c>
      <c r="I36" s="90">
        <v>1.4910000000000001</v>
      </c>
      <c r="J36" s="90">
        <v>4.3959999999999999</v>
      </c>
      <c r="K36" s="90">
        <v>1.5573607999999999</v>
      </c>
      <c r="L36" s="90">
        <v>2.5449999999999999</v>
      </c>
      <c r="M36" s="90">
        <v>2.3929999999999998</v>
      </c>
    </row>
    <row r="37" spans="2:13" ht="15" customHeight="1" x14ac:dyDescent="0.25">
      <c r="B37" s="59" t="s">
        <v>18</v>
      </c>
      <c r="C37" s="59"/>
      <c r="D37" s="59"/>
      <c r="E37" s="59"/>
      <c r="F37" s="92"/>
      <c r="G37" s="90"/>
      <c r="H37" s="92">
        <v>1.7360000000000002</v>
      </c>
      <c r="I37" s="90">
        <v>0.501</v>
      </c>
      <c r="J37" s="90">
        <v>1.264</v>
      </c>
      <c r="K37" s="90">
        <v>0</v>
      </c>
      <c r="L37" s="90">
        <v>0</v>
      </c>
      <c r="M37" s="90">
        <v>0</v>
      </c>
    </row>
    <row r="38" spans="2:13" ht="15" customHeight="1" x14ac:dyDescent="0.25">
      <c r="B38" s="59" t="s">
        <v>84</v>
      </c>
      <c r="C38" s="59"/>
      <c r="D38" s="59"/>
      <c r="E38" s="59"/>
      <c r="F38" s="92"/>
      <c r="G38" s="90"/>
      <c r="H38" s="92">
        <v>1.0576416000000002</v>
      </c>
      <c r="I38" s="90">
        <v>0.69499999999999995</v>
      </c>
      <c r="J38" s="90">
        <v>1.1326415999999999</v>
      </c>
      <c r="K38" s="90">
        <v>0.68164160000000007</v>
      </c>
      <c r="L38" s="90">
        <v>0.57399999999999995</v>
      </c>
      <c r="M38" s="90">
        <v>0.61099999999999999</v>
      </c>
    </row>
    <row r="39" spans="2:13" ht="15" customHeight="1" x14ac:dyDescent="0.25">
      <c r="B39" s="59" t="s">
        <v>19</v>
      </c>
      <c r="C39" s="59"/>
      <c r="D39" s="59"/>
      <c r="E39" s="59"/>
      <c r="F39" s="89"/>
      <c r="G39" s="90"/>
      <c r="H39" s="89">
        <v>0</v>
      </c>
      <c r="I39" s="90">
        <v>1.16E-4</v>
      </c>
      <c r="J39" s="90">
        <v>3.6840000000000002E-3</v>
      </c>
      <c r="K39" s="90">
        <v>0</v>
      </c>
      <c r="L39" s="90">
        <v>0</v>
      </c>
      <c r="M39" s="90">
        <v>0</v>
      </c>
    </row>
    <row r="40" spans="2:13" ht="15" customHeight="1" x14ac:dyDescent="0.25">
      <c r="B40" s="50" t="s">
        <v>20</v>
      </c>
      <c r="C40" s="50"/>
      <c r="D40" s="50"/>
      <c r="E40" s="50"/>
      <c r="F40" s="97"/>
      <c r="G40" s="98"/>
      <c r="H40" s="97">
        <v>1.1981768000000002</v>
      </c>
      <c r="I40" s="98">
        <v>0.89001260000000004</v>
      </c>
      <c r="J40" s="98">
        <v>1.0781734999999999</v>
      </c>
      <c r="K40" s="98">
        <v>1.1035545</v>
      </c>
      <c r="L40" s="98">
        <v>0.35099999999999998</v>
      </c>
      <c r="M40" s="98">
        <v>0.312</v>
      </c>
    </row>
    <row r="41" spans="2:13" ht="15" customHeight="1" x14ac:dyDescent="0.25">
      <c r="B41" s="58" t="s">
        <v>21</v>
      </c>
      <c r="C41" s="58"/>
      <c r="D41" s="58"/>
      <c r="E41" s="58"/>
      <c r="F41" s="99"/>
      <c r="G41" s="96"/>
      <c r="H41" s="99">
        <f t="shared" ref="H41:M41" si="7">SUM(H36:H40)</f>
        <v>8.2908184000000009</v>
      </c>
      <c r="I41" s="96">
        <f t="shared" si="7"/>
        <v>3.5771285999999995</v>
      </c>
      <c r="J41" s="96">
        <f t="shared" si="7"/>
        <v>7.8744990999999995</v>
      </c>
      <c r="K41" s="96">
        <f t="shared" si="7"/>
        <v>3.3425568999999999</v>
      </c>
      <c r="L41" s="96">
        <f t="shared" si="7"/>
        <v>3.4699999999999998</v>
      </c>
      <c r="M41" s="96">
        <f t="shared" si="7"/>
        <v>3.3159999999999994</v>
      </c>
    </row>
    <row r="42" spans="2:13" ht="15" customHeight="1" x14ac:dyDescent="0.25">
      <c r="B42" s="59" t="s">
        <v>22</v>
      </c>
      <c r="C42" s="59"/>
      <c r="D42" s="59"/>
      <c r="E42" s="59"/>
      <c r="F42" s="89"/>
      <c r="G42" s="90"/>
      <c r="H42" s="89">
        <v>0</v>
      </c>
      <c r="I42" s="90">
        <v>0</v>
      </c>
      <c r="J42" s="90">
        <v>0</v>
      </c>
      <c r="K42" s="90">
        <v>0</v>
      </c>
      <c r="L42" s="90">
        <v>0</v>
      </c>
      <c r="M42" s="90">
        <v>0</v>
      </c>
    </row>
    <row r="43" spans="2:13" ht="15" customHeight="1" x14ac:dyDescent="0.25">
      <c r="B43" s="59" t="s">
        <v>23</v>
      </c>
      <c r="C43" s="59"/>
      <c r="D43" s="59"/>
      <c r="E43" s="59"/>
      <c r="F43" s="92"/>
      <c r="G43" s="90"/>
      <c r="H43" s="92">
        <v>0</v>
      </c>
      <c r="I43" s="90">
        <v>0</v>
      </c>
      <c r="J43" s="90">
        <v>0</v>
      </c>
      <c r="K43" s="90">
        <v>0</v>
      </c>
      <c r="L43" s="90">
        <v>0</v>
      </c>
      <c r="M43" s="90">
        <v>0</v>
      </c>
    </row>
    <row r="44" spans="2:13" ht="15" customHeight="1" x14ac:dyDescent="0.25">
      <c r="B44" s="59" t="s">
        <v>24</v>
      </c>
      <c r="C44" s="59"/>
      <c r="D44" s="59"/>
      <c r="E44" s="59"/>
      <c r="F44" s="92"/>
      <c r="G44" s="90"/>
      <c r="H44" s="92">
        <v>18.167000000000002</v>
      </c>
      <c r="I44" s="90">
        <v>21.672000000000001</v>
      </c>
      <c r="J44" s="90">
        <v>22.768719800000003</v>
      </c>
      <c r="K44" s="90">
        <v>22.926655700000001</v>
      </c>
      <c r="L44" s="90">
        <v>15.351999999999999</v>
      </c>
      <c r="M44" s="90">
        <v>15.468</v>
      </c>
    </row>
    <row r="45" spans="2:13" ht="15" customHeight="1" x14ac:dyDescent="0.25">
      <c r="B45" s="59" t="s">
        <v>25</v>
      </c>
      <c r="C45" s="59"/>
      <c r="D45" s="59"/>
      <c r="E45" s="59"/>
      <c r="F45" s="89"/>
      <c r="G45" s="90"/>
      <c r="H45" s="89">
        <v>3.59</v>
      </c>
      <c r="I45" s="90">
        <v>2.5529999999999999</v>
      </c>
      <c r="J45" s="90">
        <v>4.7588907000000003</v>
      </c>
      <c r="K45" s="90">
        <v>4.9766830999999998</v>
      </c>
      <c r="L45" s="90">
        <v>2.9980000000000002</v>
      </c>
      <c r="M45" s="90">
        <v>2.371</v>
      </c>
    </row>
    <row r="46" spans="2:13" ht="15" customHeight="1" x14ac:dyDescent="0.25">
      <c r="B46" s="50" t="s">
        <v>26</v>
      </c>
      <c r="C46" s="50"/>
      <c r="D46" s="50"/>
      <c r="E46" s="50"/>
      <c r="F46" s="97"/>
      <c r="G46" s="98"/>
      <c r="H46" s="97">
        <v>0</v>
      </c>
      <c r="I46" s="98">
        <v>0</v>
      </c>
      <c r="J46" s="98">
        <v>0</v>
      </c>
      <c r="K46" s="98">
        <v>0</v>
      </c>
      <c r="L46" s="98">
        <v>0</v>
      </c>
      <c r="M46" s="98">
        <v>0</v>
      </c>
    </row>
    <row r="47" spans="2:13" ht="15" customHeight="1" x14ac:dyDescent="0.25">
      <c r="B47" s="51" t="s">
        <v>27</v>
      </c>
      <c r="C47" s="51"/>
      <c r="D47" s="51"/>
      <c r="E47" s="51"/>
      <c r="F47" s="100"/>
      <c r="G47" s="101"/>
      <c r="H47" s="100">
        <f t="shared" ref="H47:M47" si="8">SUM(H42:H46)</f>
        <v>21.757000000000001</v>
      </c>
      <c r="I47" s="101">
        <f t="shared" si="8"/>
        <v>24.225000000000001</v>
      </c>
      <c r="J47" s="101">
        <f t="shared" si="8"/>
        <v>27.527610500000002</v>
      </c>
      <c r="K47" s="101">
        <f t="shared" si="8"/>
        <v>27.9033388</v>
      </c>
      <c r="L47" s="101">
        <f t="shared" si="8"/>
        <v>18.349999999999998</v>
      </c>
      <c r="M47" s="101">
        <f t="shared" si="8"/>
        <v>17.838999999999999</v>
      </c>
    </row>
    <row r="48" spans="2:13" ht="15" customHeight="1" x14ac:dyDescent="0.25">
      <c r="B48" s="58" t="s">
        <v>77</v>
      </c>
      <c r="C48" s="58"/>
      <c r="D48" s="58"/>
      <c r="E48" s="58"/>
      <c r="F48" s="95"/>
      <c r="G48" s="96"/>
      <c r="H48" s="95">
        <f t="shared" ref="H48:M48" si="9">H41+H47</f>
        <v>30.047818400000004</v>
      </c>
      <c r="I48" s="96">
        <f t="shared" si="9"/>
        <v>27.8021286</v>
      </c>
      <c r="J48" s="96">
        <f t="shared" si="9"/>
        <v>35.402109600000003</v>
      </c>
      <c r="K48" s="96">
        <f t="shared" si="9"/>
        <v>31.245895699999998</v>
      </c>
      <c r="L48" s="96">
        <f t="shared" si="9"/>
        <v>21.819999999999997</v>
      </c>
      <c r="M48" s="96">
        <f t="shared" si="9"/>
        <v>21.154999999999998</v>
      </c>
    </row>
    <row r="49" spans="2:13" ht="15" customHeight="1" x14ac:dyDescent="0.25">
      <c r="B49" s="59" t="s">
        <v>91</v>
      </c>
      <c r="C49" s="59"/>
      <c r="D49" s="59"/>
      <c r="E49" s="59"/>
      <c r="F49" s="92"/>
      <c r="G49" s="90"/>
      <c r="H49" s="92">
        <v>7.3680036999999912</v>
      </c>
      <c r="I49" s="90">
        <v>6.8565869999999993</v>
      </c>
      <c r="J49" s="90">
        <v>8.0854160000000057</v>
      </c>
      <c r="K49" s="90">
        <v>3.6223961000000053</v>
      </c>
      <c r="L49" s="90">
        <v>0.71299999999999852</v>
      </c>
      <c r="M49" s="90">
        <v>-0.14600000000000285</v>
      </c>
    </row>
    <row r="50" spans="2:13" ht="15" customHeight="1" x14ac:dyDescent="0.25">
      <c r="B50" s="59" t="s">
        <v>86</v>
      </c>
      <c r="C50" s="59"/>
      <c r="D50" s="59"/>
      <c r="E50" s="59"/>
      <c r="F50" s="92"/>
      <c r="G50" s="90"/>
      <c r="H50" s="92">
        <v>0</v>
      </c>
      <c r="I50" s="90">
        <v>0</v>
      </c>
      <c r="J50" s="90">
        <v>0</v>
      </c>
      <c r="K50" s="90">
        <v>0</v>
      </c>
      <c r="L50" s="90">
        <v>0</v>
      </c>
      <c r="M50" s="90">
        <v>0</v>
      </c>
    </row>
    <row r="51" spans="2:13" ht="15" customHeight="1" x14ac:dyDescent="0.25">
      <c r="B51" s="59" t="s">
        <v>28</v>
      </c>
      <c r="C51" s="59"/>
      <c r="D51" s="59"/>
      <c r="E51" s="59"/>
      <c r="F51" s="89"/>
      <c r="G51" s="90"/>
      <c r="H51" s="89">
        <v>0.44400000000000001</v>
      </c>
      <c r="I51" s="90">
        <v>0.29799999999999999</v>
      </c>
      <c r="J51" s="90">
        <v>0.31615550000000003</v>
      </c>
      <c r="K51" s="90">
        <v>0.31813830000000004</v>
      </c>
      <c r="L51" s="90">
        <v>0.28799999999999998</v>
      </c>
      <c r="M51" s="90">
        <v>0.23899999999999999</v>
      </c>
    </row>
    <row r="52" spans="2:13" ht="15" customHeight="1" x14ac:dyDescent="0.25">
      <c r="B52" s="59" t="s">
        <v>29</v>
      </c>
      <c r="C52" s="59"/>
      <c r="D52" s="59"/>
      <c r="E52" s="59"/>
      <c r="F52" s="92"/>
      <c r="G52" s="90"/>
      <c r="H52" s="92">
        <v>0.6399999999999999</v>
      </c>
      <c r="I52" s="90">
        <v>1E-3</v>
      </c>
      <c r="J52" s="90">
        <v>0.486174</v>
      </c>
      <c r="K52" s="90">
        <v>0</v>
      </c>
      <c r="L52" s="90">
        <v>7.3999999999999996E-2</v>
      </c>
      <c r="M52" s="90">
        <v>7.1999999999999995E-2</v>
      </c>
    </row>
    <row r="53" spans="2:13" ht="15" customHeight="1" x14ac:dyDescent="0.25">
      <c r="B53" s="59" t="s">
        <v>30</v>
      </c>
      <c r="C53" s="59"/>
      <c r="D53" s="59"/>
      <c r="E53" s="59"/>
      <c r="F53" s="92"/>
      <c r="G53" s="90"/>
      <c r="H53" s="92">
        <v>7.9770000000000003</v>
      </c>
      <c r="I53" s="90">
        <v>3.7669999999999999</v>
      </c>
      <c r="J53" s="90">
        <v>4.8248315999999996</v>
      </c>
      <c r="K53" s="90">
        <v>2.7606999999999995</v>
      </c>
      <c r="L53" s="90">
        <v>2.9249999999999998</v>
      </c>
      <c r="M53" s="90">
        <v>4.3950000000000005</v>
      </c>
    </row>
    <row r="54" spans="2:13" ht="15" customHeight="1" x14ac:dyDescent="0.25">
      <c r="B54" s="59" t="s">
        <v>31</v>
      </c>
      <c r="C54" s="59"/>
      <c r="D54" s="59"/>
      <c r="E54" s="59"/>
      <c r="F54" s="89"/>
      <c r="G54" s="90"/>
      <c r="H54" s="89">
        <v>13.619000000000002</v>
      </c>
      <c r="I54" s="90">
        <v>16.880000000000003</v>
      </c>
      <c r="J54" s="90">
        <v>21.6886808</v>
      </c>
      <c r="K54" s="90">
        <v>24.544812899999997</v>
      </c>
      <c r="L54" s="90">
        <v>17.82</v>
      </c>
      <c r="M54" s="90">
        <v>16.594999999999999</v>
      </c>
    </row>
    <row r="55" spans="2:13" ht="15" customHeight="1" x14ac:dyDescent="0.25">
      <c r="B55" s="50" t="s">
        <v>89</v>
      </c>
      <c r="C55" s="50"/>
      <c r="D55" s="50"/>
      <c r="E55" s="50"/>
      <c r="F55" s="97"/>
      <c r="G55" s="98"/>
      <c r="H55" s="97">
        <v>0</v>
      </c>
      <c r="I55" s="98">
        <v>0</v>
      </c>
      <c r="J55" s="98">
        <v>0</v>
      </c>
      <c r="K55" s="98">
        <v>0</v>
      </c>
      <c r="L55" s="98">
        <v>0</v>
      </c>
      <c r="M55" s="98">
        <v>0</v>
      </c>
    </row>
    <row r="56" spans="2:13" ht="15" customHeight="1" x14ac:dyDescent="0.25">
      <c r="B56" s="58" t="s">
        <v>78</v>
      </c>
      <c r="C56" s="58"/>
      <c r="D56" s="58"/>
      <c r="E56" s="58"/>
      <c r="F56" s="99"/>
      <c r="G56" s="96"/>
      <c r="H56" s="99">
        <f t="shared" ref="H56:M56" si="10">SUM(H49:H55)</f>
        <v>30.048003699999995</v>
      </c>
      <c r="I56" s="96">
        <f t="shared" si="10"/>
        <v>27.802587000000003</v>
      </c>
      <c r="J56" s="96">
        <f t="shared" si="10"/>
        <v>35.401257900000004</v>
      </c>
      <c r="K56" s="96">
        <f t="shared" si="10"/>
        <v>31.246047300000001</v>
      </c>
      <c r="L56" s="96">
        <f t="shared" si="10"/>
        <v>21.82</v>
      </c>
      <c r="M56" s="96">
        <f t="shared" si="10"/>
        <v>21.154999999999998</v>
      </c>
    </row>
    <row r="57" spans="2:13" x14ac:dyDescent="0.25">
      <c r="B57" s="51"/>
      <c r="C57" s="49"/>
      <c r="D57" s="49"/>
      <c r="E57" s="49"/>
      <c r="F57" s="49"/>
      <c r="G57" s="49"/>
      <c r="H57" s="49"/>
      <c r="I57" s="49"/>
      <c r="J57" s="49"/>
      <c r="K57" s="49"/>
      <c r="L57" s="49"/>
      <c r="M57" s="49"/>
    </row>
    <row r="58" spans="2:13" s="75" customFormat="1" ht="15.75" x14ac:dyDescent="0.25">
      <c r="B58" s="72"/>
      <c r="C58" s="72"/>
      <c r="D58" s="72"/>
      <c r="E58" s="72"/>
      <c r="F58" s="72">
        <f t="shared" ref="F58:M58" si="11">F$3</f>
        <v>2017</v>
      </c>
      <c r="G58" s="72">
        <f t="shared" si="11"/>
        <v>2016</v>
      </c>
      <c r="H58" s="72">
        <f t="shared" si="11"/>
        <v>2017</v>
      </c>
      <c r="I58" s="72">
        <f t="shared" si="11"/>
        <v>2016</v>
      </c>
      <c r="J58" s="72">
        <f t="shared" si="11"/>
        <v>2016</v>
      </c>
      <c r="K58" s="72">
        <f t="shared" si="11"/>
        <v>2015</v>
      </c>
      <c r="L58" s="72">
        <f t="shared" si="11"/>
        <v>2014</v>
      </c>
      <c r="M58" s="72">
        <f t="shared" si="11"/>
        <v>2013</v>
      </c>
    </row>
    <row r="59" spans="2:13" s="75" customFormat="1" ht="15.75" x14ac:dyDescent="0.25">
      <c r="B59" s="72"/>
      <c r="C59" s="72"/>
      <c r="D59" s="72"/>
      <c r="E59" s="72"/>
      <c r="F59" s="72" t="str">
        <f>F$4</f>
        <v>Q3</v>
      </c>
      <c r="G59" s="72" t="str">
        <f>G$4</f>
        <v>Q3</v>
      </c>
      <c r="H59" s="72" t="str">
        <f>H$4</f>
        <v>Q1-3</v>
      </c>
      <c r="I59" s="72" t="str">
        <f>I$4</f>
        <v>Q1-3</v>
      </c>
      <c r="J59" s="72"/>
      <c r="K59" s="72"/>
      <c r="L59" s="72"/>
      <c r="M59" s="72"/>
    </row>
    <row r="60" spans="2:13" s="75" customFormat="1" ht="15.75" x14ac:dyDescent="0.25">
      <c r="B60" s="73" t="s">
        <v>88</v>
      </c>
      <c r="C60" s="74"/>
      <c r="D60" s="74"/>
      <c r="E60" s="74"/>
      <c r="F60" s="74" t="s">
        <v>97</v>
      </c>
      <c r="G60" s="74"/>
      <c r="H60" s="74" t="s">
        <v>97</v>
      </c>
      <c r="I60" s="74"/>
      <c r="J60" s="74"/>
      <c r="K60" s="74"/>
      <c r="L60" s="74"/>
      <c r="M60" s="74"/>
    </row>
    <row r="61" spans="2:13" ht="3" customHeight="1" x14ac:dyDescent="0.25">
      <c r="B61" s="33"/>
      <c r="C61" s="32"/>
      <c r="D61" s="32"/>
      <c r="E61" s="32"/>
      <c r="F61" s="36"/>
      <c r="G61" s="36"/>
      <c r="H61" s="36"/>
      <c r="I61" s="36"/>
      <c r="J61" s="36"/>
      <c r="K61" s="67"/>
      <c r="L61" s="36"/>
      <c r="M61" s="36"/>
    </row>
    <row r="62" spans="2:13" x14ac:dyDescent="0.25">
      <c r="B62" s="64" t="s">
        <v>32</v>
      </c>
      <c r="C62" s="64"/>
      <c r="D62" s="64"/>
      <c r="E62" s="64"/>
      <c r="F62" s="92">
        <v>-0.89700000000000168</v>
      </c>
      <c r="G62" s="90">
        <v>1.1098519999999901</v>
      </c>
      <c r="H62" s="92">
        <v>-0.36100000000000476</v>
      </c>
      <c r="I62" s="90">
        <v>3.2608519999999999</v>
      </c>
      <c r="J62" s="90">
        <v>4.6769999999999996</v>
      </c>
      <c r="K62" s="90">
        <v>4.0449999999999999</v>
      </c>
      <c r="L62" s="90">
        <v>1.292</v>
      </c>
      <c r="M62" s="90">
        <v>1.6619999999999999</v>
      </c>
    </row>
    <row r="63" spans="2:13" ht="15" customHeight="1" x14ac:dyDescent="0.25">
      <c r="B63" s="50" t="s">
        <v>33</v>
      </c>
      <c r="C63" s="50"/>
      <c r="D63" s="50"/>
      <c r="E63" s="50"/>
      <c r="F63" s="97">
        <v>0.64900000000000047</v>
      </c>
      <c r="G63" s="98">
        <v>-4.5928288999999998</v>
      </c>
      <c r="H63" s="97">
        <v>0.65600000000000014</v>
      </c>
      <c r="I63" s="98">
        <v>-6.6638289000000004</v>
      </c>
      <c r="J63" s="98">
        <v>-4.4649999999999999</v>
      </c>
      <c r="K63" s="98">
        <v>-1.2450000000000001</v>
      </c>
      <c r="L63" s="98">
        <v>0.84299999999999997</v>
      </c>
      <c r="M63" s="98">
        <v>-2.6989999999999998</v>
      </c>
    </row>
    <row r="64" spans="2:13" ht="15" customHeight="1" x14ac:dyDescent="0.25">
      <c r="B64" s="65" t="s">
        <v>34</v>
      </c>
      <c r="C64" s="65"/>
      <c r="D64" s="65"/>
      <c r="E64" s="65"/>
      <c r="F64" s="95">
        <f t="shared" ref="F64:M64" si="12">SUM(F62:F63)</f>
        <v>-0.24800000000000122</v>
      </c>
      <c r="G64" s="96">
        <f t="shared" si="12"/>
        <v>-3.4829769000000095</v>
      </c>
      <c r="H64" s="95">
        <f t="shared" si="12"/>
        <v>0.29499999999999538</v>
      </c>
      <c r="I64" s="96">
        <f t="shared" si="12"/>
        <v>-3.4029769000000005</v>
      </c>
      <c r="J64" s="96">
        <f t="shared" si="12"/>
        <v>0.21199999999999974</v>
      </c>
      <c r="K64" s="96">
        <f t="shared" si="12"/>
        <v>2.8</v>
      </c>
      <c r="L64" s="96">
        <f t="shared" si="12"/>
        <v>2.1349999999999998</v>
      </c>
      <c r="M64" s="96">
        <f t="shared" si="12"/>
        <v>-1.0369999999999999</v>
      </c>
    </row>
    <row r="65" spans="2:14" ht="15" customHeight="1" x14ac:dyDescent="0.25">
      <c r="B65" s="64" t="s">
        <v>82</v>
      </c>
      <c r="C65" s="64"/>
      <c r="D65" s="64"/>
      <c r="E65" s="64"/>
      <c r="F65" s="92">
        <v>-6.199999999999993E-2</v>
      </c>
      <c r="G65" s="90">
        <v>-0.42899999999999999</v>
      </c>
      <c r="H65" s="92">
        <v>-1.0840000000000001</v>
      </c>
      <c r="I65" s="90">
        <v>-0.85899999999999999</v>
      </c>
      <c r="J65" s="90">
        <v>-1.373</v>
      </c>
      <c r="K65" s="90">
        <v>-0.34200000000000003</v>
      </c>
      <c r="L65" s="90">
        <v>-0.39200000000000002</v>
      </c>
      <c r="M65" s="90">
        <v>-0.46400000000000002</v>
      </c>
    </row>
    <row r="66" spans="2:14" ht="15" customHeight="1" x14ac:dyDescent="0.25">
      <c r="B66" s="50" t="s">
        <v>83</v>
      </c>
      <c r="C66" s="50"/>
      <c r="D66" s="50"/>
      <c r="E66" s="50"/>
      <c r="F66" s="97">
        <v>0</v>
      </c>
      <c r="G66" s="98">
        <v>0</v>
      </c>
      <c r="H66" s="97">
        <v>0</v>
      </c>
      <c r="I66" s="98">
        <v>0</v>
      </c>
      <c r="J66" s="98">
        <v>0</v>
      </c>
      <c r="K66" s="98">
        <v>9.5000000000000001E-2</v>
      </c>
      <c r="L66" s="98">
        <v>0</v>
      </c>
      <c r="M66" s="98">
        <v>0</v>
      </c>
    </row>
    <row r="67" spans="2:14" ht="15" customHeight="1" x14ac:dyDescent="0.25">
      <c r="B67" s="65" t="s">
        <v>87</v>
      </c>
      <c r="C67" s="65"/>
      <c r="D67" s="65"/>
      <c r="E67" s="65"/>
      <c r="F67" s="95">
        <f t="shared" ref="F67:M67" si="13">SUM(F64:F66)</f>
        <v>-0.31000000000000116</v>
      </c>
      <c r="G67" s="96">
        <f t="shared" si="13"/>
        <v>-3.9119769000000093</v>
      </c>
      <c r="H67" s="95">
        <f t="shared" si="13"/>
        <v>-0.7890000000000047</v>
      </c>
      <c r="I67" s="96">
        <f t="shared" si="13"/>
        <v>-4.2619769000000005</v>
      </c>
      <c r="J67" s="96">
        <f t="shared" si="13"/>
        <v>-1.1610000000000003</v>
      </c>
      <c r="K67" s="96">
        <f t="shared" si="13"/>
        <v>2.5529999999999999</v>
      </c>
      <c r="L67" s="96">
        <f t="shared" si="13"/>
        <v>1.7429999999999999</v>
      </c>
      <c r="M67" s="96">
        <f t="shared" si="13"/>
        <v>-1.5009999999999999</v>
      </c>
    </row>
    <row r="68" spans="2:14" ht="15" customHeight="1" x14ac:dyDescent="0.25">
      <c r="B68" s="50" t="s">
        <v>35</v>
      </c>
      <c r="C68" s="50"/>
      <c r="D68" s="50"/>
      <c r="E68" s="50"/>
      <c r="F68" s="97">
        <v>0</v>
      </c>
      <c r="G68" s="98">
        <v>0</v>
      </c>
      <c r="H68" s="97">
        <v>-2.3079999999999998</v>
      </c>
      <c r="I68" s="98">
        <v>0</v>
      </c>
      <c r="J68" s="98">
        <v>-1.9870000000000001</v>
      </c>
      <c r="K68" s="98">
        <v>0</v>
      </c>
      <c r="L68" s="98">
        <v>0</v>
      </c>
      <c r="M68" s="98">
        <v>-0.84099999999999997</v>
      </c>
    </row>
    <row r="69" spans="2:14" ht="15" customHeight="1" x14ac:dyDescent="0.25">
      <c r="B69" s="65" t="s">
        <v>36</v>
      </c>
      <c r="C69" s="65"/>
      <c r="D69" s="65"/>
      <c r="E69" s="65"/>
      <c r="F69" s="99">
        <f t="shared" ref="F69:M69" si="14">SUM(F67:F68)</f>
        <v>-0.31000000000000116</v>
      </c>
      <c r="G69" s="96">
        <f t="shared" si="14"/>
        <v>-3.9119769000000093</v>
      </c>
      <c r="H69" s="99">
        <f t="shared" si="14"/>
        <v>-3.0970000000000044</v>
      </c>
      <c r="I69" s="96">
        <f t="shared" si="14"/>
        <v>-4.2619769000000005</v>
      </c>
      <c r="J69" s="96">
        <f t="shared" si="14"/>
        <v>-3.1480000000000006</v>
      </c>
      <c r="K69" s="96">
        <f t="shared" si="14"/>
        <v>2.5529999999999999</v>
      </c>
      <c r="L69" s="96">
        <f t="shared" si="14"/>
        <v>1.7429999999999999</v>
      </c>
      <c r="M69" s="96">
        <f t="shared" si="14"/>
        <v>-2.3419999999999996</v>
      </c>
    </row>
    <row r="70" spans="2:14" ht="15" customHeight="1" x14ac:dyDescent="0.25">
      <c r="B70" s="64" t="s">
        <v>37</v>
      </c>
      <c r="C70" s="64"/>
      <c r="D70" s="64"/>
      <c r="E70" s="64"/>
      <c r="F70" s="89">
        <v>-7.9000000000000126E-2</v>
      </c>
      <c r="G70" s="90">
        <v>1.1180000000000001</v>
      </c>
      <c r="H70" s="89">
        <v>1.75</v>
      </c>
      <c r="I70" s="90">
        <v>1.18</v>
      </c>
      <c r="J70" s="90">
        <v>2.2719999999999998</v>
      </c>
      <c r="K70" s="90">
        <v>-0.21909999999999999</v>
      </c>
      <c r="L70" s="90">
        <v>-0.75800000000000001</v>
      </c>
      <c r="M70" s="90">
        <v>3.03</v>
      </c>
    </row>
    <row r="71" spans="2:14" ht="15" customHeight="1" x14ac:dyDescent="0.25">
      <c r="B71" s="64" t="s">
        <v>38</v>
      </c>
      <c r="C71" s="64"/>
      <c r="D71" s="64"/>
      <c r="E71" s="64"/>
      <c r="F71" s="92">
        <v>0</v>
      </c>
      <c r="G71" s="90">
        <v>0</v>
      </c>
      <c r="H71" s="92">
        <v>0</v>
      </c>
      <c r="I71" s="90">
        <v>0</v>
      </c>
      <c r="J71" s="90">
        <v>0</v>
      </c>
      <c r="K71" s="90">
        <v>0</v>
      </c>
      <c r="L71" s="90">
        <v>0</v>
      </c>
      <c r="M71" s="90">
        <v>0</v>
      </c>
    </row>
    <row r="72" spans="2:14" ht="15" customHeight="1" x14ac:dyDescent="0.25">
      <c r="B72" s="64" t="s">
        <v>39</v>
      </c>
      <c r="C72" s="64"/>
      <c r="D72" s="64"/>
      <c r="E72" s="64"/>
      <c r="F72" s="92">
        <v>0</v>
      </c>
      <c r="G72" s="90">
        <v>0</v>
      </c>
      <c r="H72" s="92">
        <v>0</v>
      </c>
      <c r="I72" s="90">
        <v>0</v>
      </c>
      <c r="J72" s="90">
        <v>0</v>
      </c>
      <c r="K72" s="90">
        <v>-0.38300000000000001</v>
      </c>
      <c r="L72" s="90">
        <v>-0.27500000000000002</v>
      </c>
      <c r="M72" s="90">
        <v>-0.19700000000000001</v>
      </c>
    </row>
    <row r="73" spans="2:14" ht="15" customHeight="1" x14ac:dyDescent="0.25">
      <c r="B73" s="50" t="s">
        <v>40</v>
      </c>
      <c r="C73" s="50"/>
      <c r="D73" s="50"/>
      <c r="E73" s="50"/>
      <c r="F73" s="97">
        <v>0.11399999999999999</v>
      </c>
      <c r="G73" s="98">
        <v>0</v>
      </c>
      <c r="H73" s="97">
        <v>0</v>
      </c>
      <c r="I73" s="98">
        <v>0.65800000000000003</v>
      </c>
      <c r="J73" s="98">
        <v>0.65800000000000003</v>
      </c>
      <c r="K73" s="98">
        <v>0</v>
      </c>
      <c r="L73" s="98">
        <v>0</v>
      </c>
      <c r="M73" s="98">
        <v>0</v>
      </c>
    </row>
    <row r="74" spans="2:14" ht="15" customHeight="1" x14ac:dyDescent="0.25">
      <c r="B74" s="51" t="s">
        <v>41</v>
      </c>
      <c r="C74" s="51"/>
      <c r="D74" s="51"/>
      <c r="E74" s="51"/>
      <c r="F74" s="100">
        <f t="shared" ref="F74:M74" si="15">SUM(F70:F73)</f>
        <v>3.4999999999999865E-2</v>
      </c>
      <c r="G74" s="101">
        <f t="shared" si="15"/>
        <v>1.1180000000000001</v>
      </c>
      <c r="H74" s="100">
        <f t="shared" si="15"/>
        <v>1.75</v>
      </c>
      <c r="I74" s="101">
        <f t="shared" si="15"/>
        <v>1.8380000000000001</v>
      </c>
      <c r="J74" s="101">
        <f t="shared" si="15"/>
        <v>2.9299999999999997</v>
      </c>
      <c r="K74" s="101">
        <f t="shared" si="15"/>
        <v>-0.60209999999999997</v>
      </c>
      <c r="L74" s="101">
        <f t="shared" si="15"/>
        <v>-1.0329999999999999</v>
      </c>
      <c r="M74" s="101">
        <f t="shared" si="15"/>
        <v>2.8329999999999997</v>
      </c>
    </row>
    <row r="75" spans="2:14" ht="15" customHeight="1" x14ac:dyDescent="0.25">
      <c r="B75" s="65" t="s">
        <v>42</v>
      </c>
      <c r="C75" s="65"/>
      <c r="D75" s="65"/>
      <c r="E75" s="65"/>
      <c r="F75" s="99">
        <f t="shared" ref="F75:M75" si="16">SUM(F74+F69)</f>
        <v>-0.2750000000000013</v>
      </c>
      <c r="G75" s="96">
        <f t="shared" si="16"/>
        <v>-2.7939769000000094</v>
      </c>
      <c r="H75" s="99">
        <f t="shared" si="16"/>
        <v>-1.3470000000000044</v>
      </c>
      <c r="I75" s="96">
        <f t="shared" si="16"/>
        <v>-2.4239769000000004</v>
      </c>
      <c r="J75" s="96">
        <f t="shared" si="16"/>
        <v>-0.21800000000000086</v>
      </c>
      <c r="K75" s="96">
        <f t="shared" si="16"/>
        <v>1.9508999999999999</v>
      </c>
      <c r="L75" s="96">
        <f t="shared" si="16"/>
        <v>0.71</v>
      </c>
      <c r="M75" s="96">
        <f t="shared" si="16"/>
        <v>0.4910000000000001</v>
      </c>
    </row>
    <row r="76" spans="2:14" ht="15" customHeight="1" x14ac:dyDescent="0.25">
      <c r="B76" s="50" t="s">
        <v>71</v>
      </c>
      <c r="C76" s="50"/>
      <c r="D76" s="50"/>
      <c r="E76" s="50"/>
      <c r="F76" s="97">
        <v>0</v>
      </c>
      <c r="G76" s="98">
        <v>0</v>
      </c>
      <c r="H76" s="97">
        <v>0</v>
      </c>
      <c r="I76" s="98">
        <v>0</v>
      </c>
      <c r="J76" s="98">
        <v>0</v>
      </c>
      <c r="K76" s="98">
        <v>0</v>
      </c>
      <c r="L76" s="98">
        <v>0</v>
      </c>
      <c r="M76" s="98">
        <v>0</v>
      </c>
      <c r="N76" s="25"/>
    </row>
    <row r="77" spans="2:14" ht="15" customHeight="1" x14ac:dyDescent="0.25">
      <c r="B77" s="65" t="s">
        <v>72</v>
      </c>
      <c r="C77" s="65"/>
      <c r="D77" s="65"/>
      <c r="E77" s="65"/>
      <c r="F77" s="99">
        <f>SUM(F75:F76)</f>
        <v>-0.2750000000000013</v>
      </c>
      <c r="G77" s="96">
        <v>-2.7939769000000099</v>
      </c>
      <c r="H77" s="99">
        <f>SUM(H75:H76)</f>
        <v>-1.3470000000000044</v>
      </c>
      <c r="I77" s="96">
        <v>-2.4239769</v>
      </c>
      <c r="J77" s="96">
        <f>SUM(J75:J76)</f>
        <v>-0.21800000000000086</v>
      </c>
      <c r="K77" s="96">
        <f>SUM(K75:K76)</f>
        <v>1.9508999999999999</v>
      </c>
      <c r="L77" s="96">
        <f>SUM(L75:L76)</f>
        <v>0.71</v>
      </c>
      <c r="M77" s="96">
        <f>SUM(M75:M76)</f>
        <v>0.4910000000000001</v>
      </c>
    </row>
    <row r="78" spans="2:14" x14ac:dyDescent="0.25">
      <c r="B78" s="51"/>
      <c r="C78" s="49"/>
      <c r="D78" s="49"/>
      <c r="E78" s="49"/>
      <c r="F78" s="49"/>
      <c r="G78" s="49"/>
      <c r="H78" s="49"/>
      <c r="I78" s="49"/>
      <c r="J78" s="49"/>
      <c r="K78" s="49"/>
      <c r="L78" s="49"/>
      <c r="M78" s="49"/>
    </row>
    <row r="79" spans="2:14" s="75" customFormat="1" ht="15.75" x14ac:dyDescent="0.25">
      <c r="B79" s="72"/>
      <c r="C79" s="72"/>
      <c r="D79" s="72"/>
      <c r="E79" s="72"/>
      <c r="F79" s="72">
        <f t="shared" ref="F79:M79" si="17">F$3</f>
        <v>2017</v>
      </c>
      <c r="G79" s="72">
        <f t="shared" si="17"/>
        <v>2016</v>
      </c>
      <c r="H79" s="72">
        <f t="shared" si="17"/>
        <v>2017</v>
      </c>
      <c r="I79" s="72">
        <f t="shared" si="17"/>
        <v>2016</v>
      </c>
      <c r="J79" s="72">
        <f t="shared" si="17"/>
        <v>2016</v>
      </c>
      <c r="K79" s="72">
        <f t="shared" si="17"/>
        <v>2015</v>
      </c>
      <c r="L79" s="72">
        <f t="shared" si="17"/>
        <v>2014</v>
      </c>
      <c r="M79" s="72">
        <f t="shared" si="17"/>
        <v>2013</v>
      </c>
    </row>
    <row r="80" spans="2:14" s="75" customFormat="1" ht="15.75" x14ac:dyDescent="0.25">
      <c r="B80" s="72"/>
      <c r="C80" s="72"/>
      <c r="D80" s="72"/>
      <c r="E80" s="72"/>
      <c r="F80" s="72" t="str">
        <f>F$4</f>
        <v>Q3</v>
      </c>
      <c r="G80" s="72" t="str">
        <f>G$4</f>
        <v>Q3</v>
      </c>
      <c r="H80" s="72" t="str">
        <f>H$4</f>
        <v>Q1-3</v>
      </c>
      <c r="I80" s="72" t="str">
        <f>I$4</f>
        <v>Q1-3</v>
      </c>
      <c r="J80" s="72"/>
      <c r="K80" s="72"/>
      <c r="L80" s="72"/>
      <c r="M80" s="72"/>
    </row>
    <row r="81" spans="2:13" s="75" customFormat="1" ht="15" customHeight="1" x14ac:dyDescent="0.25">
      <c r="B81" s="73" t="s">
        <v>67</v>
      </c>
      <c r="C81" s="74"/>
      <c r="D81" s="74"/>
      <c r="E81" s="74"/>
      <c r="F81" s="74"/>
      <c r="G81" s="74"/>
      <c r="H81" s="74"/>
      <c r="I81" s="74"/>
      <c r="J81" s="74"/>
      <c r="K81" s="74"/>
      <c r="L81" s="74"/>
      <c r="M81" s="74"/>
    </row>
    <row r="82" spans="2:13" hidden="1" x14ac:dyDescent="0.25">
      <c r="B82" s="33"/>
      <c r="C82" s="32"/>
      <c r="D82" s="32"/>
      <c r="E82" s="32"/>
      <c r="F82" s="32"/>
      <c r="G82" s="32"/>
      <c r="H82" s="32"/>
      <c r="I82" s="32"/>
      <c r="J82" s="32"/>
      <c r="K82" s="66"/>
      <c r="L82" s="32"/>
      <c r="M82" s="32"/>
    </row>
    <row r="83" spans="2:13" s="91" customFormat="1" ht="15" customHeight="1" x14ac:dyDescent="0.25">
      <c r="B83" s="88" t="s">
        <v>43</v>
      </c>
      <c r="C83" s="88"/>
      <c r="D83" s="88"/>
      <c r="E83" s="88"/>
      <c r="F83" s="89">
        <v>-4.4505590496156735</v>
      </c>
      <c r="G83" s="90">
        <v>7.9804242286523479</v>
      </c>
      <c r="H83" s="89">
        <v>0.37440743983815572</v>
      </c>
      <c r="I83" s="90">
        <v>7.2092975130431984</v>
      </c>
      <c r="J83" s="90">
        <v>7.9966046278267005</v>
      </c>
      <c r="K83" s="90">
        <v>6.537172891392629</v>
      </c>
      <c r="L83" s="90">
        <v>2.1902654867256652</v>
      </c>
      <c r="M83" s="90">
        <v>3.8937927107061463</v>
      </c>
    </row>
    <row r="84" spans="2:13" s="91" customFormat="1" ht="15" customHeight="1" x14ac:dyDescent="0.25">
      <c r="B84" s="88" t="s">
        <v>122</v>
      </c>
      <c r="C84" s="88"/>
      <c r="D84" s="88"/>
      <c r="E84" s="88"/>
      <c r="F84" s="92">
        <v>-1.3015373864430679</v>
      </c>
      <c r="G84" s="90">
        <v>8.2593756030143872</v>
      </c>
      <c r="H84" s="92">
        <v>1.4629064887224767</v>
      </c>
      <c r="I84" s="90">
        <v>7.3397569362030648</v>
      </c>
      <c r="J84" s="90">
        <v>8.3573696407879616</v>
      </c>
      <c r="K84" s="90">
        <v>6.5068994640915063</v>
      </c>
      <c r="L84" s="90">
        <v>3.0105513955071479</v>
      </c>
      <c r="M84" s="90">
        <v>4.3031036446469146</v>
      </c>
    </row>
    <row r="85" spans="2:13" s="91" customFormat="1" ht="15" customHeight="1" x14ac:dyDescent="0.25">
      <c r="B85" s="88" t="s">
        <v>105</v>
      </c>
      <c r="C85" s="88"/>
      <c r="D85" s="88"/>
      <c r="E85" s="88"/>
      <c r="F85" s="92">
        <f t="shared" ref="F85:M85" si="18">(F30/F8)*100</f>
        <v>-2.1389606660924634</v>
      </c>
      <c r="G85" s="90">
        <f t="shared" si="18"/>
        <v>11.886284726105242</v>
      </c>
      <c r="H85" s="92">
        <f t="shared" si="18"/>
        <v>2.1704072033328905</v>
      </c>
      <c r="I85" s="90">
        <f t="shared" si="18"/>
        <v>9.9117489063976514</v>
      </c>
      <c r="J85" s="90">
        <f t="shared" si="18"/>
        <v>11.622483470113291</v>
      </c>
      <c r="K85" s="90">
        <f t="shared" si="18"/>
        <v>9.0552212272349468</v>
      </c>
      <c r="L85" s="90">
        <f t="shared" si="18"/>
        <v>3.9217859755692004</v>
      </c>
      <c r="M85" s="90">
        <f t="shared" si="18"/>
        <v>5.8961228968544201</v>
      </c>
    </row>
    <row r="86" spans="2:13" s="91" customFormat="1" ht="15" customHeight="1" x14ac:dyDescent="0.25">
      <c r="B86" s="88" t="s">
        <v>44</v>
      </c>
      <c r="C86" s="88"/>
      <c r="D86" s="88"/>
      <c r="E86" s="88"/>
      <c r="F86" s="89">
        <v>-4.6951432564640223</v>
      </c>
      <c r="G86" s="90">
        <v>7.5451275827447439</v>
      </c>
      <c r="H86" s="89">
        <v>3.7742685467551329E-2</v>
      </c>
      <c r="I86" s="90">
        <v>6.7173018204541703</v>
      </c>
      <c r="J86" s="90">
        <v>7.3101069154591398</v>
      </c>
      <c r="K86" s="90">
        <v>6.3101443147447647</v>
      </c>
      <c r="L86" s="90">
        <v>2.0200816882232799</v>
      </c>
      <c r="M86" s="90">
        <v>2.8456007972665129</v>
      </c>
    </row>
    <row r="87" spans="2:13" s="91" customFormat="1" ht="15" customHeight="1" x14ac:dyDescent="0.25">
      <c r="B87" s="88" t="s">
        <v>45</v>
      </c>
      <c r="C87" s="88"/>
      <c r="D87" s="88"/>
      <c r="E87" s="88"/>
      <c r="F87" s="92" t="s">
        <v>53</v>
      </c>
      <c r="G87" s="90" t="s">
        <v>53</v>
      </c>
      <c r="H87" s="92" t="s">
        <v>53</v>
      </c>
      <c r="I87" s="90" t="s">
        <v>53</v>
      </c>
      <c r="J87" s="90">
        <v>86.874381923566716</v>
      </c>
      <c r="K87" s="90">
        <v>215.64996563981774</v>
      </c>
      <c r="L87" s="90">
        <v>341.09347442680644</v>
      </c>
      <c r="M87" s="90">
        <v>-165.87499999999972</v>
      </c>
    </row>
    <row r="88" spans="2:13" s="91" customFormat="1" ht="15" customHeight="1" x14ac:dyDescent="0.25">
      <c r="B88" s="88" t="s">
        <v>46</v>
      </c>
      <c r="C88" s="88"/>
      <c r="D88" s="88"/>
      <c r="E88" s="88"/>
      <c r="F88" s="92" t="s">
        <v>53</v>
      </c>
      <c r="G88" s="90" t="s">
        <v>53</v>
      </c>
      <c r="H88" s="92" t="s">
        <v>53</v>
      </c>
      <c r="I88" s="90" t="s">
        <v>53</v>
      </c>
      <c r="J88" s="90">
        <v>77.508199680217089</v>
      </c>
      <c r="K88" s="90">
        <v>92.970984059596915</v>
      </c>
      <c r="L88" s="90">
        <v>63.156643689089606</v>
      </c>
      <c r="M88" s="90">
        <v>109.91253644314882</v>
      </c>
    </row>
    <row r="89" spans="2:13" ht="15" customHeight="1" x14ac:dyDescent="0.25">
      <c r="B89" s="64" t="s">
        <v>47</v>
      </c>
      <c r="C89" s="64"/>
      <c r="D89" s="64"/>
      <c r="E89" s="64"/>
      <c r="F89" s="45" t="s">
        <v>53</v>
      </c>
      <c r="G89" s="48" t="s">
        <v>53</v>
      </c>
      <c r="H89" s="45">
        <v>24.520776067396433</v>
      </c>
      <c r="I89" s="48">
        <v>24.661687058114428</v>
      </c>
      <c r="J89" s="48">
        <v>22.839346621070224</v>
      </c>
      <c r="K89" s="48">
        <v>11.593133893770968</v>
      </c>
      <c r="L89" s="48">
        <v>3.2676443629697571</v>
      </c>
      <c r="M89" s="48">
        <v>-0.69014417395418948</v>
      </c>
    </row>
    <row r="90" spans="2:13" ht="15" customHeight="1" x14ac:dyDescent="0.25">
      <c r="B90" s="64" t="s">
        <v>48</v>
      </c>
      <c r="C90" s="64"/>
      <c r="D90" s="64"/>
      <c r="E90" s="64"/>
      <c r="F90" s="46" t="s">
        <v>53</v>
      </c>
      <c r="G90" s="48" t="s">
        <v>53</v>
      </c>
      <c r="H90" s="46">
        <v>4.8310000000000004</v>
      </c>
      <c r="I90" s="48">
        <v>1.5118840000000002</v>
      </c>
      <c r="J90" s="48">
        <v>0.3784124000000002</v>
      </c>
      <c r="K90" s="48">
        <v>-1.8978448000000001</v>
      </c>
      <c r="L90" s="48">
        <v>0.2149999999999998</v>
      </c>
      <c r="M90" s="48">
        <v>2.2630000000000003</v>
      </c>
    </row>
    <row r="91" spans="2:13" ht="15" customHeight="1" x14ac:dyDescent="0.25">
      <c r="B91" s="64" t="s">
        <v>49</v>
      </c>
      <c r="C91" s="64"/>
      <c r="D91" s="64"/>
      <c r="E91" s="64"/>
      <c r="F91" s="46" t="s">
        <v>53</v>
      </c>
      <c r="G91" s="48" t="s">
        <v>53</v>
      </c>
      <c r="H91" s="46">
        <v>1.1429147355069884</v>
      </c>
      <c r="I91" s="48">
        <v>0.59286055875904442</v>
      </c>
      <c r="J91" s="48">
        <v>0.63583458167149309</v>
      </c>
      <c r="K91" s="48">
        <v>0.84994523376391495</v>
      </c>
      <c r="L91" s="48">
        <v>4.5063113604488017</v>
      </c>
      <c r="M91" s="48">
        <v>-31.739726027395363</v>
      </c>
    </row>
    <row r="92" spans="2:13" ht="15" customHeight="1" x14ac:dyDescent="0.25">
      <c r="B92" s="64" t="s">
        <v>113</v>
      </c>
      <c r="C92" s="64"/>
      <c r="D92" s="64"/>
      <c r="E92" s="64"/>
      <c r="F92" s="46">
        <v>-0.41200000000000286</v>
      </c>
      <c r="G92" s="48" t="s">
        <v>53</v>
      </c>
      <c r="H92" s="46">
        <v>0.495999999999991</v>
      </c>
      <c r="I92" s="48" t="s">
        <v>53</v>
      </c>
      <c r="J92" s="48" t="s">
        <v>53</v>
      </c>
      <c r="K92" s="48" t="s">
        <v>53</v>
      </c>
      <c r="L92" s="48" t="s">
        <v>53</v>
      </c>
      <c r="M92" s="48" t="s">
        <v>53</v>
      </c>
    </row>
    <row r="93" spans="2:13" ht="15" customHeight="1" x14ac:dyDescent="0.25">
      <c r="B93" s="50" t="s">
        <v>50</v>
      </c>
      <c r="C93" s="50"/>
      <c r="D93" s="50"/>
      <c r="E93" s="50"/>
      <c r="F93" s="47" t="s">
        <v>53</v>
      </c>
      <c r="G93" s="49" t="s">
        <v>53</v>
      </c>
      <c r="H93" s="47" t="s">
        <v>53</v>
      </c>
      <c r="I93" s="49" t="s">
        <v>53</v>
      </c>
      <c r="J93" s="49">
        <v>729</v>
      </c>
      <c r="K93" s="49">
        <v>646</v>
      </c>
      <c r="L93" s="49">
        <v>550</v>
      </c>
      <c r="M93" s="49">
        <v>494</v>
      </c>
    </row>
    <row r="94" spans="2:13" ht="15" customHeight="1" x14ac:dyDescent="0.25">
      <c r="B94" s="35" t="s">
        <v>93</v>
      </c>
      <c r="C94" s="40"/>
      <c r="D94" s="40"/>
      <c r="E94" s="40"/>
      <c r="F94" s="40"/>
      <c r="G94" s="40"/>
      <c r="H94" s="40"/>
      <c r="I94" s="40"/>
      <c r="J94" s="40"/>
      <c r="K94" s="68"/>
      <c r="L94" s="34"/>
      <c r="M94" s="40"/>
    </row>
    <row r="95" spans="2:13" ht="15" customHeight="1" x14ac:dyDescent="0.25">
      <c r="B95" s="35" t="s">
        <v>114</v>
      </c>
      <c r="C95" s="35"/>
      <c r="D95" s="35"/>
      <c r="E95" s="35"/>
      <c r="F95" s="35"/>
      <c r="G95" s="35"/>
      <c r="H95" s="35"/>
      <c r="I95" s="35"/>
      <c r="J95" s="35"/>
      <c r="K95" s="68"/>
      <c r="L95" s="35"/>
      <c r="M95" s="35"/>
    </row>
    <row r="96" spans="2:13" ht="15" customHeight="1" x14ac:dyDescent="0.25">
      <c r="B96" s="35" t="s">
        <v>117</v>
      </c>
      <c r="C96" s="35"/>
      <c r="D96" s="35"/>
      <c r="E96" s="35"/>
      <c r="F96" s="35"/>
      <c r="G96" s="35"/>
      <c r="H96" s="35"/>
      <c r="I96" s="35"/>
      <c r="J96" s="35"/>
      <c r="K96" s="68"/>
      <c r="L96" s="35"/>
      <c r="M96" s="35"/>
    </row>
    <row r="97" spans="2:13" ht="15" customHeight="1" x14ac:dyDescent="0.25">
      <c r="B97" s="35" t="s">
        <v>115</v>
      </c>
      <c r="C97" s="35"/>
      <c r="D97" s="35"/>
      <c r="E97" s="35"/>
      <c r="F97" s="35"/>
      <c r="G97" s="35"/>
      <c r="H97" s="35"/>
      <c r="I97" s="35"/>
      <c r="J97" s="35"/>
      <c r="K97" s="68"/>
      <c r="L97" s="35"/>
      <c r="M97" s="35"/>
    </row>
    <row r="98" spans="2:13" ht="16.5" x14ac:dyDescent="0.35">
      <c r="B98" s="18"/>
      <c r="C98" s="20"/>
      <c r="D98" s="20"/>
      <c r="E98" s="20"/>
      <c r="F98" s="20"/>
      <c r="G98" s="20"/>
      <c r="H98" s="20"/>
      <c r="I98" s="20"/>
      <c r="J98" s="20"/>
      <c r="K98" s="69"/>
      <c r="L98" s="20"/>
      <c r="M98" s="20"/>
    </row>
    <row r="99" spans="2:13" x14ac:dyDescent="0.25">
      <c r="B99" s="21"/>
      <c r="C99" s="21"/>
      <c r="D99" s="21"/>
      <c r="E99" s="21"/>
      <c r="F99" s="21"/>
      <c r="G99" s="21"/>
      <c r="H99" s="21"/>
      <c r="I99" s="21"/>
      <c r="J99" s="21"/>
      <c r="K99" s="70"/>
      <c r="L99" s="21"/>
      <c r="M99" s="21"/>
    </row>
    <row r="100" spans="2:13" x14ac:dyDescent="0.25">
      <c r="B100" s="21"/>
      <c r="C100" s="21"/>
      <c r="D100" s="21"/>
      <c r="E100" s="21"/>
      <c r="F100" s="21"/>
      <c r="G100" s="21"/>
      <c r="H100" s="21"/>
      <c r="I100" s="21"/>
      <c r="J100" s="21"/>
      <c r="K100" s="70"/>
      <c r="L100" s="21"/>
      <c r="M100" s="21"/>
    </row>
    <row r="101" spans="2:13" x14ac:dyDescent="0.25">
      <c r="B101" s="21"/>
      <c r="C101" s="21"/>
      <c r="D101" s="21"/>
      <c r="E101" s="21"/>
      <c r="F101" s="21"/>
      <c r="G101" s="21"/>
      <c r="H101" s="21"/>
      <c r="I101" s="21"/>
      <c r="J101" s="21"/>
      <c r="K101" s="70"/>
      <c r="L101" s="21"/>
      <c r="M101" s="21"/>
    </row>
    <row r="102" spans="2:13" x14ac:dyDescent="0.25">
      <c r="B102" s="17"/>
      <c r="C102" s="17"/>
      <c r="D102" s="17"/>
      <c r="E102" s="17"/>
      <c r="F102" s="17"/>
      <c r="G102" s="17"/>
      <c r="H102" s="17"/>
      <c r="I102" s="17"/>
      <c r="J102" s="17"/>
      <c r="K102" s="70"/>
      <c r="L102" s="17"/>
      <c r="M102" s="17"/>
    </row>
    <row r="103" spans="2:13" x14ac:dyDescent="0.25">
      <c r="B103" s="17"/>
      <c r="C103" s="17"/>
      <c r="D103" s="17"/>
      <c r="E103" s="17"/>
      <c r="F103" s="17"/>
      <c r="G103" s="17"/>
      <c r="H103" s="17"/>
      <c r="I103" s="17"/>
      <c r="J103" s="17"/>
      <c r="K103" s="70"/>
      <c r="L103" s="17"/>
      <c r="M103" s="17"/>
    </row>
    <row r="104" spans="2:13" x14ac:dyDescent="0.25">
      <c r="B104" s="17"/>
      <c r="C104" s="17"/>
      <c r="D104" s="17"/>
      <c r="E104" s="17"/>
      <c r="F104" s="17"/>
      <c r="G104" s="17"/>
      <c r="H104" s="17"/>
      <c r="I104" s="17"/>
      <c r="J104" s="17"/>
      <c r="K104" s="70"/>
      <c r="L104" s="17"/>
      <c r="M104" s="17"/>
    </row>
    <row r="105" spans="2:13" x14ac:dyDescent="0.25">
      <c r="B105" s="17"/>
      <c r="C105" s="17"/>
      <c r="D105" s="17"/>
      <c r="E105" s="17"/>
      <c r="F105" s="17"/>
      <c r="G105" s="17"/>
      <c r="H105" s="17"/>
      <c r="I105" s="17"/>
      <c r="J105" s="17"/>
      <c r="K105" s="70"/>
      <c r="L105" s="17"/>
      <c r="M105" s="17"/>
    </row>
    <row r="106" spans="2:13" x14ac:dyDescent="0.25">
      <c r="B106" s="17"/>
      <c r="C106" s="17"/>
      <c r="D106" s="17"/>
      <c r="E106" s="17"/>
      <c r="F106" s="17"/>
      <c r="G106" s="17"/>
      <c r="H106" s="17"/>
      <c r="I106" s="17"/>
      <c r="J106" s="17"/>
      <c r="K106" s="70"/>
      <c r="L106" s="17"/>
      <c r="M106" s="17"/>
    </row>
    <row r="107" spans="2:13" x14ac:dyDescent="0.25">
      <c r="B107" s="17"/>
      <c r="C107" s="17"/>
      <c r="D107" s="17"/>
      <c r="E107" s="17"/>
      <c r="F107" s="17"/>
      <c r="G107" s="17"/>
      <c r="H107" s="17"/>
      <c r="I107" s="17"/>
      <c r="J107" s="17"/>
      <c r="K107" s="70"/>
      <c r="L107" s="17"/>
      <c r="M107" s="17"/>
    </row>
    <row r="108" spans="2:13" x14ac:dyDescent="0.25">
      <c r="B108" s="17"/>
      <c r="C108" s="17"/>
      <c r="D108" s="17"/>
      <c r="E108" s="17"/>
      <c r="F108" s="17"/>
      <c r="G108" s="17"/>
      <c r="H108" s="17"/>
      <c r="I108" s="17"/>
      <c r="J108" s="17"/>
      <c r="K108" s="70"/>
      <c r="L108" s="17"/>
      <c r="M108" s="17"/>
    </row>
    <row r="109" spans="2:13" x14ac:dyDescent="0.25">
      <c r="B109" s="17"/>
      <c r="C109" s="17"/>
      <c r="D109" s="17"/>
      <c r="E109" s="17"/>
      <c r="F109" s="17"/>
      <c r="G109" s="17"/>
      <c r="H109" s="17"/>
      <c r="I109" s="17"/>
      <c r="J109" s="17"/>
      <c r="K109" s="70"/>
      <c r="L109" s="17"/>
      <c r="M109" s="17"/>
    </row>
    <row r="110" spans="2:13" x14ac:dyDescent="0.25">
      <c r="B110" s="17"/>
      <c r="C110" s="17"/>
      <c r="D110" s="17"/>
      <c r="E110" s="17"/>
      <c r="F110" s="17"/>
      <c r="G110" s="17"/>
      <c r="H110" s="17"/>
      <c r="I110" s="17"/>
      <c r="J110" s="17"/>
      <c r="K110" s="70"/>
      <c r="L110" s="17"/>
      <c r="M110" s="17"/>
    </row>
    <row r="111" spans="2:13" x14ac:dyDescent="0.25">
      <c r="B111" s="17"/>
      <c r="C111" s="17"/>
      <c r="D111" s="17"/>
      <c r="E111" s="17"/>
      <c r="F111" s="17"/>
      <c r="G111" s="17"/>
      <c r="H111" s="17"/>
      <c r="I111" s="17"/>
      <c r="J111" s="17"/>
      <c r="K111" s="70"/>
      <c r="L111" s="17"/>
      <c r="M111" s="17"/>
    </row>
    <row r="112" spans="2:13" x14ac:dyDescent="0.25">
      <c r="B112" s="17"/>
      <c r="C112" s="17"/>
      <c r="D112" s="17"/>
      <c r="E112" s="17"/>
      <c r="F112" s="17"/>
      <c r="G112" s="17"/>
      <c r="H112" s="17"/>
      <c r="I112" s="17"/>
      <c r="J112" s="17"/>
      <c r="K112" s="70"/>
      <c r="L112" s="17"/>
      <c r="M112" s="17"/>
    </row>
    <row r="113" spans="2:13" x14ac:dyDescent="0.25">
      <c r="B113" s="17"/>
      <c r="C113" s="17"/>
      <c r="D113" s="17"/>
      <c r="E113" s="17"/>
      <c r="F113" s="17"/>
      <c r="G113" s="17"/>
      <c r="H113" s="17"/>
      <c r="I113" s="17"/>
      <c r="J113" s="17"/>
      <c r="K113" s="70"/>
      <c r="L113" s="17"/>
      <c r="M113" s="17"/>
    </row>
    <row r="114" spans="2:13" x14ac:dyDescent="0.25">
      <c r="B114" s="17"/>
      <c r="C114" s="17"/>
      <c r="D114" s="17"/>
      <c r="E114" s="17"/>
      <c r="F114" s="17"/>
      <c r="G114" s="17"/>
      <c r="H114" s="17"/>
      <c r="I114" s="17"/>
      <c r="J114" s="17"/>
      <c r="K114" s="70"/>
      <c r="L114" s="17"/>
      <c r="M114" s="17"/>
    </row>
  </sheetData>
  <mergeCells count="1">
    <mergeCell ref="B1:M1"/>
  </mergeCells>
  <pageMargins left="0.7" right="0.7" top="0.75" bottom="0.75" header="0.3" footer="0.3"/>
  <pageSetup paperSize="9" scale="53" orientation="portrait" r:id="rId1"/>
  <rowBreaks count="1" manualBreakCount="1">
    <brk id="96"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3"/>
  <sheetViews>
    <sheetView showZeros="0" topLeftCell="A4" zoomScaleNormal="100" workbookViewId="0">
      <selection activeCell="S18" sqref="S18"/>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98</v>
      </c>
      <c r="C1" s="102"/>
      <c r="D1" s="102"/>
      <c r="E1" s="102"/>
      <c r="F1" s="102"/>
      <c r="G1" s="102"/>
      <c r="H1" s="102"/>
      <c r="I1" s="102"/>
      <c r="J1" s="102"/>
      <c r="K1" s="102"/>
      <c r="L1" s="102"/>
      <c r="M1" s="102"/>
    </row>
    <row r="2" spans="2:13" x14ac:dyDescent="0.25">
      <c r="B2" s="51" t="s">
        <v>55</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c r="G5" s="74" t="s">
        <v>52</v>
      </c>
      <c r="H5" s="74"/>
      <c r="I5" s="74" t="s">
        <v>52</v>
      </c>
      <c r="J5" s="74" t="s">
        <v>52</v>
      </c>
      <c r="K5" s="74" t="s">
        <v>52</v>
      </c>
      <c r="L5" s="74" t="s">
        <v>54</v>
      </c>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157.58100000000002</v>
      </c>
      <c r="G7" s="54">
        <v>149.29499999999996</v>
      </c>
      <c r="H7" s="53">
        <v>467.27800000000002</v>
      </c>
      <c r="I7" s="54">
        <v>420.70299999999997</v>
      </c>
      <c r="J7" s="54">
        <v>604.15300000000002</v>
      </c>
      <c r="K7" s="54">
        <v>501.18900000000002</v>
      </c>
      <c r="L7" s="54">
        <v>322.14999999999998</v>
      </c>
      <c r="M7" s="54"/>
    </row>
    <row r="8" spans="2:13" ht="15" customHeight="1" x14ac:dyDescent="0.25">
      <c r="B8" s="59" t="s">
        <v>3</v>
      </c>
      <c r="C8" s="59"/>
      <c r="D8" s="59"/>
      <c r="E8" s="59"/>
      <c r="F8" s="46">
        <v>-140.20800000000003</v>
      </c>
      <c r="G8" s="48">
        <v>-139.30800000000002</v>
      </c>
      <c r="H8" s="46">
        <v>-427.65299999999996</v>
      </c>
      <c r="I8" s="48">
        <v>-398.84100000000007</v>
      </c>
      <c r="J8" s="48">
        <v>-566.29100000000005</v>
      </c>
      <c r="K8" s="48">
        <v>-425.37899999999996</v>
      </c>
      <c r="L8" s="48">
        <v>-279.18</v>
      </c>
      <c r="M8" s="48"/>
    </row>
    <row r="9" spans="2:13" ht="15" customHeight="1" x14ac:dyDescent="0.25">
      <c r="B9" s="59" t="s">
        <v>4</v>
      </c>
      <c r="C9" s="59"/>
      <c r="D9" s="59"/>
      <c r="E9" s="59"/>
      <c r="F9" s="46">
        <v>-2.1999999999999999E-2</v>
      </c>
      <c r="G9" s="48">
        <v>0</v>
      </c>
      <c r="H9" s="46">
        <v>-2.1999999999999999E-2</v>
      </c>
      <c r="I9" s="48">
        <v>-0.23699999999999999</v>
      </c>
      <c r="J9" s="48">
        <v>-0.23699999999999999</v>
      </c>
      <c r="K9" s="48">
        <v>0</v>
      </c>
      <c r="L9" s="48">
        <v>0</v>
      </c>
      <c r="M9" s="48"/>
    </row>
    <row r="10" spans="2:13" ht="15" customHeight="1" x14ac:dyDescent="0.25">
      <c r="B10" s="59" t="s">
        <v>5</v>
      </c>
      <c r="C10" s="59"/>
      <c r="D10" s="59"/>
      <c r="E10" s="59"/>
      <c r="F10" s="46">
        <v>0</v>
      </c>
      <c r="G10" s="48">
        <v>0</v>
      </c>
      <c r="H10" s="46">
        <v>0</v>
      </c>
      <c r="I10" s="48">
        <v>0</v>
      </c>
      <c r="J10" s="48">
        <v>0</v>
      </c>
      <c r="K10" s="48">
        <v>0</v>
      </c>
      <c r="L10" s="48">
        <v>0</v>
      </c>
      <c r="M10" s="48"/>
    </row>
    <row r="11" spans="2:13" ht="15" customHeight="1" x14ac:dyDescent="0.25">
      <c r="B11" s="50" t="s">
        <v>6</v>
      </c>
      <c r="C11" s="50"/>
      <c r="D11" s="50"/>
      <c r="E11" s="50"/>
      <c r="F11" s="47">
        <v>0</v>
      </c>
      <c r="G11" s="49">
        <v>0</v>
      </c>
      <c r="H11" s="47">
        <v>0</v>
      </c>
      <c r="I11" s="49">
        <v>0</v>
      </c>
      <c r="J11" s="49">
        <v>0</v>
      </c>
      <c r="K11" s="49">
        <v>0</v>
      </c>
      <c r="L11" s="49">
        <v>0</v>
      </c>
      <c r="M11" s="49"/>
    </row>
    <row r="12" spans="2:13" ht="15" customHeight="1" x14ac:dyDescent="0.25">
      <c r="B12" s="58" t="s">
        <v>7</v>
      </c>
      <c r="C12" s="58"/>
      <c r="D12" s="58"/>
      <c r="E12" s="58"/>
      <c r="F12" s="55">
        <f t="shared" ref="F12:L12" si="0">SUM(F7:F11)</f>
        <v>17.350999999999992</v>
      </c>
      <c r="G12" s="54">
        <f t="shared" si="0"/>
        <v>9.9869999999999379</v>
      </c>
      <c r="H12" s="55">
        <f t="shared" si="0"/>
        <v>39.603000000000058</v>
      </c>
      <c r="I12" s="54">
        <f t="shared" si="0"/>
        <v>21.624999999999911</v>
      </c>
      <c r="J12" s="54">
        <f t="shared" si="0"/>
        <v>37.624999999999964</v>
      </c>
      <c r="K12" s="54">
        <f t="shared" si="0"/>
        <v>75.810000000000059</v>
      </c>
      <c r="L12" s="54">
        <f t="shared" si="0"/>
        <v>42.96999999999997</v>
      </c>
      <c r="M12" s="54"/>
    </row>
    <row r="13" spans="2:13" ht="15" customHeight="1" x14ac:dyDescent="0.25">
      <c r="B13" s="50" t="s">
        <v>59</v>
      </c>
      <c r="C13" s="50"/>
      <c r="D13" s="50"/>
      <c r="E13" s="50"/>
      <c r="F13" s="47">
        <v>-0.33899999999999997</v>
      </c>
      <c r="G13" s="49">
        <v>-0.29200000000000004</v>
      </c>
      <c r="H13" s="47">
        <v>-0.999</v>
      </c>
      <c r="I13" s="49">
        <v>-0.64600000000000002</v>
      </c>
      <c r="J13" s="49">
        <v>-1.004</v>
      </c>
      <c r="K13" s="49">
        <v>-0.61299999999999999</v>
      </c>
      <c r="L13" s="49">
        <v>-0.47499999999999998</v>
      </c>
      <c r="M13" s="49"/>
    </row>
    <row r="14" spans="2:13" ht="15" customHeight="1" x14ac:dyDescent="0.25">
      <c r="B14" s="58" t="s">
        <v>8</v>
      </c>
      <c r="C14" s="58"/>
      <c r="D14" s="58"/>
      <c r="E14" s="58"/>
      <c r="F14" s="55">
        <f t="shared" ref="F14:L14" si="1">SUM(F12:F13)</f>
        <v>17.011999999999993</v>
      </c>
      <c r="G14" s="54">
        <f t="shared" si="1"/>
        <v>9.6949999999999381</v>
      </c>
      <c r="H14" s="55">
        <f t="shared" si="1"/>
        <v>38.604000000000056</v>
      </c>
      <c r="I14" s="54">
        <f t="shared" si="1"/>
        <v>20.97899999999991</v>
      </c>
      <c r="J14" s="54">
        <f t="shared" si="1"/>
        <v>36.620999999999967</v>
      </c>
      <c r="K14" s="54">
        <f t="shared" si="1"/>
        <v>75.19700000000006</v>
      </c>
      <c r="L14" s="54">
        <f t="shared" si="1"/>
        <v>42.494999999999969</v>
      </c>
      <c r="M14" s="54"/>
    </row>
    <row r="15" spans="2:13" ht="15" customHeight="1" x14ac:dyDescent="0.25">
      <c r="B15" s="59" t="s">
        <v>9</v>
      </c>
      <c r="C15" s="59"/>
      <c r="D15" s="59"/>
      <c r="E15" s="59"/>
      <c r="F15" s="46">
        <v>-6.570999999999998</v>
      </c>
      <c r="G15" s="48">
        <v>-6.285000000000001</v>
      </c>
      <c r="H15" s="46">
        <v>-19.713999999999999</v>
      </c>
      <c r="I15" s="48">
        <v>-13.143000000000001</v>
      </c>
      <c r="J15" s="48">
        <v>-19.713999999999999</v>
      </c>
      <c r="K15" s="48">
        <v>0</v>
      </c>
      <c r="L15" s="48">
        <v>0</v>
      </c>
      <c r="M15" s="48"/>
    </row>
    <row r="16" spans="2:13" ht="15" customHeight="1" x14ac:dyDescent="0.25">
      <c r="B16" s="50" t="s">
        <v>10</v>
      </c>
      <c r="C16" s="50"/>
      <c r="D16" s="50"/>
      <c r="E16" s="50"/>
      <c r="F16" s="47">
        <v>0</v>
      </c>
      <c r="G16" s="49">
        <v>0</v>
      </c>
      <c r="H16" s="47">
        <v>0</v>
      </c>
      <c r="I16" s="49">
        <v>0</v>
      </c>
      <c r="J16" s="49">
        <v>0</v>
      </c>
      <c r="K16" s="49">
        <v>0</v>
      </c>
      <c r="L16" s="49">
        <v>0</v>
      </c>
      <c r="M16" s="49"/>
    </row>
    <row r="17" spans="2:13" ht="15" customHeight="1" x14ac:dyDescent="0.25">
      <c r="B17" s="58" t="s">
        <v>11</v>
      </c>
      <c r="C17" s="58"/>
      <c r="D17" s="58"/>
      <c r="E17" s="58"/>
      <c r="F17" s="55">
        <f t="shared" ref="F17:L17" si="2">SUM(F14:F16)</f>
        <v>10.440999999999995</v>
      </c>
      <c r="G17" s="54">
        <f t="shared" si="2"/>
        <v>3.4099999999999371</v>
      </c>
      <c r="H17" s="55">
        <f t="shared" si="2"/>
        <v>18.890000000000057</v>
      </c>
      <c r="I17" s="54">
        <f t="shared" si="2"/>
        <v>7.8359999999999097</v>
      </c>
      <c r="J17" s="54">
        <f t="shared" si="2"/>
        <v>16.906999999999968</v>
      </c>
      <c r="K17" s="54">
        <f t="shared" si="2"/>
        <v>75.19700000000006</v>
      </c>
      <c r="L17" s="54">
        <f t="shared" si="2"/>
        <v>42.494999999999969</v>
      </c>
      <c r="M17" s="54"/>
    </row>
    <row r="18" spans="2:13" ht="15" customHeight="1" x14ac:dyDescent="0.25">
      <c r="B18" s="59" t="s">
        <v>12</v>
      </c>
      <c r="C18" s="59"/>
      <c r="D18" s="59"/>
      <c r="E18" s="59"/>
      <c r="F18" s="46">
        <v>4.3000000000000003E-2</v>
      </c>
      <c r="G18" s="48">
        <v>7.2999999999999995E-2</v>
      </c>
      <c r="H18" s="46">
        <v>5.2999999999999999E-2</v>
      </c>
      <c r="I18" s="48">
        <v>0.17099999999999999</v>
      </c>
      <c r="J18" s="48">
        <v>0.17699999999999999</v>
      </c>
      <c r="K18" s="48">
        <v>1.109</v>
      </c>
      <c r="L18" s="48">
        <v>2.1640000000000001</v>
      </c>
      <c r="M18" s="48"/>
    </row>
    <row r="19" spans="2:13" ht="15" customHeight="1" x14ac:dyDescent="0.25">
      <c r="B19" s="50" t="s">
        <v>13</v>
      </c>
      <c r="C19" s="50"/>
      <c r="D19" s="50"/>
      <c r="E19" s="50"/>
      <c r="F19" s="47">
        <v>-1.125</v>
      </c>
      <c r="G19" s="49">
        <v>-1.4090000000000003</v>
      </c>
      <c r="H19" s="47">
        <v>-3.798</v>
      </c>
      <c r="I19" s="49">
        <v>-4.6390000000000002</v>
      </c>
      <c r="J19" s="49">
        <v>-5.9340000000000002</v>
      </c>
      <c r="K19" s="49">
        <v>-4.9460000000000006</v>
      </c>
      <c r="L19" s="49">
        <v>-8.8999999999999996E-2</v>
      </c>
      <c r="M19" s="49"/>
    </row>
    <row r="20" spans="2:13" ht="15" customHeight="1" x14ac:dyDescent="0.25">
      <c r="B20" s="58" t="s">
        <v>14</v>
      </c>
      <c r="C20" s="58"/>
      <c r="D20" s="58"/>
      <c r="E20" s="58"/>
      <c r="F20" s="55">
        <f t="shared" ref="F20:M20" si="3">SUM(F17:F19)</f>
        <v>9.3589999999999947</v>
      </c>
      <c r="G20" s="54">
        <f t="shared" si="3"/>
        <v>2.0739999999999368</v>
      </c>
      <c r="H20" s="55">
        <f t="shared" si="3"/>
        <v>15.145000000000058</v>
      </c>
      <c r="I20" s="54">
        <f t="shared" si="3"/>
        <v>3.3679999999999088</v>
      </c>
      <c r="J20" s="54">
        <f t="shared" si="3"/>
        <v>11.149999999999967</v>
      </c>
      <c r="K20" s="54">
        <f t="shared" si="3"/>
        <v>71.360000000000056</v>
      </c>
      <c r="L20" s="54">
        <f t="shared" si="3"/>
        <v>44.569999999999972</v>
      </c>
      <c r="M20" s="54">
        <f t="shared" si="3"/>
        <v>0</v>
      </c>
    </row>
    <row r="21" spans="2:13" ht="15" customHeight="1" x14ac:dyDescent="0.25">
      <c r="B21" s="59" t="s">
        <v>15</v>
      </c>
      <c r="C21" s="59"/>
      <c r="D21" s="59"/>
      <c r="E21" s="59"/>
      <c r="F21" s="46">
        <v>-1.9820000000000002</v>
      </c>
      <c r="G21" s="48">
        <v>-1.0180000000000002</v>
      </c>
      <c r="H21" s="46">
        <v>-3.2250000000000001</v>
      </c>
      <c r="I21" s="48">
        <v>-2.0060000000000002</v>
      </c>
      <c r="J21" s="48">
        <v>-3.7869999999999995</v>
      </c>
      <c r="K21" s="48">
        <v>-15.259</v>
      </c>
      <c r="L21" s="48">
        <v>-10.109</v>
      </c>
      <c r="M21" s="48"/>
    </row>
    <row r="22" spans="2:13" ht="15" customHeight="1" x14ac:dyDescent="0.25">
      <c r="B22" s="50" t="s">
        <v>16</v>
      </c>
      <c r="C22" s="50"/>
      <c r="D22" s="50"/>
      <c r="E22" s="50"/>
      <c r="F22" s="47">
        <v>0</v>
      </c>
      <c r="G22" s="49">
        <v>0</v>
      </c>
      <c r="H22" s="47">
        <v>0</v>
      </c>
      <c r="I22" s="49">
        <v>0</v>
      </c>
      <c r="J22" s="49">
        <v>0</v>
      </c>
      <c r="K22" s="49">
        <v>0</v>
      </c>
      <c r="L22" s="49">
        <v>0</v>
      </c>
      <c r="M22" s="49"/>
    </row>
    <row r="23" spans="2:13" ht="15" customHeight="1" x14ac:dyDescent="0.25">
      <c r="B23" s="58" t="s">
        <v>79</v>
      </c>
      <c r="C23" s="58"/>
      <c r="D23" s="58"/>
      <c r="E23" s="58"/>
      <c r="F23" s="55">
        <f t="shared" ref="F23:L23" si="4">SUM(F20:F22)</f>
        <v>7.3769999999999945</v>
      </c>
      <c r="G23" s="54">
        <f t="shared" si="4"/>
        <v>1.0559999999999365</v>
      </c>
      <c r="H23" s="55">
        <f t="shared" si="4"/>
        <v>11.920000000000059</v>
      </c>
      <c r="I23" s="54">
        <f t="shared" si="4"/>
        <v>1.3619999999999086</v>
      </c>
      <c r="J23" s="54">
        <f t="shared" si="4"/>
        <v>7.3629999999999676</v>
      </c>
      <c r="K23" s="54">
        <f t="shared" si="4"/>
        <v>56.101000000000056</v>
      </c>
      <c r="L23" s="54">
        <f t="shared" si="4"/>
        <v>34.46099999999997</v>
      </c>
      <c r="M23" s="54"/>
    </row>
    <row r="24" spans="2:13" ht="15" customHeight="1" x14ac:dyDescent="0.25">
      <c r="B24" s="59" t="s">
        <v>90</v>
      </c>
      <c r="C24" s="59"/>
      <c r="D24" s="59"/>
      <c r="E24" s="59"/>
      <c r="F24" s="46">
        <v>7.3769999999999971</v>
      </c>
      <c r="G24" s="48">
        <v>1.0559999999999388</v>
      </c>
      <c r="H24" s="46">
        <v>11.920000000000016</v>
      </c>
      <c r="I24" s="48">
        <v>1.3619999999999775</v>
      </c>
      <c r="J24" s="48">
        <v>7.3630000000000315</v>
      </c>
      <c r="K24" s="48">
        <v>56.101000000000056</v>
      </c>
      <c r="L24" s="48">
        <v>34.460999999999956</v>
      </c>
      <c r="M24" s="48"/>
    </row>
    <row r="25" spans="2:13" ht="15" customHeight="1" x14ac:dyDescent="0.25">
      <c r="B25" s="59" t="s">
        <v>85</v>
      </c>
      <c r="C25" s="59"/>
      <c r="D25" s="59"/>
      <c r="E25" s="59"/>
      <c r="F25" s="46">
        <v>0</v>
      </c>
      <c r="G25" s="48">
        <v>0</v>
      </c>
      <c r="H25" s="46">
        <v>0</v>
      </c>
      <c r="I25" s="48">
        <v>0</v>
      </c>
      <c r="J25" s="48">
        <v>0</v>
      </c>
      <c r="K25" s="48">
        <v>0</v>
      </c>
      <c r="L25" s="48">
        <v>0</v>
      </c>
      <c r="M25" s="48"/>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0</v>
      </c>
      <c r="G27" s="48">
        <v>-2.5070000000000014</v>
      </c>
      <c r="H27" s="46">
        <v>0</v>
      </c>
      <c r="I27" s="48">
        <v>-21.629000000000001</v>
      </c>
      <c r="J27" s="48">
        <v>-21.79</v>
      </c>
      <c r="K27" s="48">
        <v>0</v>
      </c>
      <c r="L27" s="48">
        <v>0</v>
      </c>
      <c r="M27" s="48"/>
    </row>
    <row r="28" spans="2:13" ht="15" customHeight="1" x14ac:dyDescent="0.25">
      <c r="B28" s="58" t="s">
        <v>123</v>
      </c>
      <c r="C28" s="58"/>
      <c r="D28" s="58"/>
      <c r="E28" s="58"/>
      <c r="F28" s="55">
        <f t="shared" ref="F28:L28" si="5">F14-F27</f>
        <v>17.011999999999993</v>
      </c>
      <c r="G28" s="54">
        <f t="shared" si="5"/>
        <v>12.20199999999994</v>
      </c>
      <c r="H28" s="55">
        <f t="shared" si="5"/>
        <v>38.604000000000056</v>
      </c>
      <c r="I28" s="54">
        <f t="shared" si="5"/>
        <v>42.607999999999912</v>
      </c>
      <c r="J28" s="54">
        <f t="shared" si="5"/>
        <v>58.410999999999966</v>
      </c>
      <c r="K28" s="54">
        <f t="shared" si="5"/>
        <v>75.19700000000006</v>
      </c>
      <c r="L28" s="54">
        <f t="shared" si="5"/>
        <v>42.494999999999969</v>
      </c>
      <c r="M28" s="54"/>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544.29700000000003</v>
      </c>
      <c r="I34" s="48">
        <v>534.77099999999996</v>
      </c>
      <c r="J34" s="48">
        <v>544.29700000000003</v>
      </c>
      <c r="K34" s="48">
        <v>0</v>
      </c>
      <c r="L34" s="48">
        <v>0</v>
      </c>
      <c r="M34" s="48"/>
    </row>
    <row r="35" spans="2:13" ht="15" customHeight="1" x14ac:dyDescent="0.25">
      <c r="B35" s="59" t="s">
        <v>18</v>
      </c>
      <c r="C35" s="59"/>
      <c r="D35" s="59"/>
      <c r="E35" s="59"/>
      <c r="F35" s="46"/>
      <c r="G35" s="48"/>
      <c r="H35" s="46">
        <v>18.571999999999999</v>
      </c>
      <c r="I35" s="48">
        <v>44.856999999999999</v>
      </c>
      <c r="J35" s="48">
        <v>38.286000000000001</v>
      </c>
      <c r="K35" s="48">
        <v>0</v>
      </c>
      <c r="L35" s="48">
        <v>0</v>
      </c>
      <c r="M35" s="48"/>
    </row>
    <row r="36" spans="2:13" ht="15" customHeight="1" x14ac:dyDescent="0.25">
      <c r="B36" s="59" t="s">
        <v>84</v>
      </c>
      <c r="C36" s="59"/>
      <c r="D36" s="59"/>
      <c r="E36" s="59"/>
      <c r="F36" s="46"/>
      <c r="G36" s="48"/>
      <c r="H36" s="46">
        <v>2.31</v>
      </c>
      <c r="I36" s="48">
        <v>2.246</v>
      </c>
      <c r="J36" s="48">
        <v>2.7600000000000002</v>
      </c>
      <c r="K36" s="48">
        <v>0</v>
      </c>
      <c r="L36" s="48">
        <v>1.224</v>
      </c>
      <c r="M36" s="48"/>
    </row>
    <row r="37" spans="2:13" ht="15" customHeight="1" x14ac:dyDescent="0.25">
      <c r="B37" s="59" t="s">
        <v>19</v>
      </c>
      <c r="C37" s="59"/>
      <c r="D37" s="59"/>
      <c r="E37" s="59"/>
      <c r="F37" s="45"/>
      <c r="G37" s="48"/>
      <c r="H37" s="45">
        <v>1</v>
      </c>
      <c r="I37" s="48">
        <v>1</v>
      </c>
      <c r="J37" s="48">
        <v>1</v>
      </c>
      <c r="K37" s="48">
        <v>0</v>
      </c>
      <c r="L37" s="48">
        <v>0</v>
      </c>
      <c r="M37" s="48"/>
    </row>
    <row r="38" spans="2:13" ht="15" customHeight="1" x14ac:dyDescent="0.25">
      <c r="B38" s="50" t="s">
        <v>20</v>
      </c>
      <c r="C38" s="50"/>
      <c r="D38" s="50"/>
      <c r="E38" s="50"/>
      <c r="F38" s="47"/>
      <c r="G38" s="49"/>
      <c r="H38" s="47">
        <v>1.6910000000000001</v>
      </c>
      <c r="I38" s="49">
        <v>13.76</v>
      </c>
      <c r="J38" s="49">
        <v>1.885</v>
      </c>
      <c r="K38" s="49">
        <v>0</v>
      </c>
      <c r="L38" s="49">
        <v>1.762</v>
      </c>
      <c r="M38" s="49"/>
    </row>
    <row r="39" spans="2:13" ht="15" customHeight="1" x14ac:dyDescent="0.25">
      <c r="B39" s="58" t="s">
        <v>21</v>
      </c>
      <c r="C39" s="58"/>
      <c r="D39" s="58"/>
      <c r="E39" s="58"/>
      <c r="F39" s="55"/>
      <c r="G39" s="54"/>
      <c r="H39" s="55">
        <f>SUM(H34:H38)</f>
        <v>567.87</v>
      </c>
      <c r="I39" s="54">
        <f>SUM(I34:I38)</f>
        <v>596.6339999999999</v>
      </c>
      <c r="J39" s="54">
        <f>SUM(J34:J38)</f>
        <v>588.22800000000007</v>
      </c>
      <c r="K39" s="54">
        <f>SUM(K34:K38)</f>
        <v>0</v>
      </c>
      <c r="L39" s="54">
        <f>SUM(L34:L38)</f>
        <v>2.9859999999999998</v>
      </c>
      <c r="M39" s="54"/>
    </row>
    <row r="40" spans="2:13" ht="15" customHeight="1" x14ac:dyDescent="0.25">
      <c r="B40" s="59" t="s">
        <v>22</v>
      </c>
      <c r="C40" s="59"/>
      <c r="D40" s="59"/>
      <c r="E40" s="59"/>
      <c r="F40" s="45"/>
      <c r="G40" s="48"/>
      <c r="H40" s="45">
        <v>0</v>
      </c>
      <c r="I40" s="48">
        <v>0</v>
      </c>
      <c r="J40" s="48">
        <v>0</v>
      </c>
      <c r="K40" s="48">
        <v>0</v>
      </c>
      <c r="L40" s="48">
        <v>0</v>
      </c>
      <c r="M40" s="48"/>
    </row>
    <row r="41" spans="2:13" ht="15" customHeight="1" x14ac:dyDescent="0.25">
      <c r="B41" s="59" t="s">
        <v>23</v>
      </c>
      <c r="C41" s="59"/>
      <c r="D41" s="59"/>
      <c r="E41" s="59"/>
      <c r="F41" s="46"/>
      <c r="G41" s="48"/>
      <c r="H41" s="46">
        <v>0.03</v>
      </c>
      <c r="I41" s="48">
        <v>0</v>
      </c>
      <c r="J41" s="48">
        <v>0</v>
      </c>
      <c r="K41" s="48">
        <v>0</v>
      </c>
      <c r="L41" s="48">
        <v>0</v>
      </c>
      <c r="M41" s="48"/>
    </row>
    <row r="42" spans="2:13" ht="15" customHeight="1" x14ac:dyDescent="0.25">
      <c r="B42" s="59" t="s">
        <v>24</v>
      </c>
      <c r="C42" s="59"/>
      <c r="D42" s="59"/>
      <c r="E42" s="59"/>
      <c r="F42" s="46"/>
      <c r="G42" s="48"/>
      <c r="H42" s="46">
        <v>169.61399999999998</v>
      </c>
      <c r="I42" s="48">
        <v>202.06799999999998</v>
      </c>
      <c r="J42" s="48">
        <v>182.17500000000001</v>
      </c>
      <c r="K42" s="48">
        <v>0</v>
      </c>
      <c r="L42" s="48">
        <v>67.471000000000004</v>
      </c>
      <c r="M42" s="48"/>
    </row>
    <row r="43" spans="2:13" ht="15" customHeight="1" x14ac:dyDescent="0.25">
      <c r="B43" s="59" t="s">
        <v>25</v>
      </c>
      <c r="C43" s="59"/>
      <c r="D43" s="59"/>
      <c r="E43" s="59"/>
      <c r="F43" s="45"/>
      <c r="G43" s="48"/>
      <c r="H43" s="45">
        <v>87.140999999999991</v>
      </c>
      <c r="I43" s="48">
        <v>25.821000000000002</v>
      </c>
      <c r="J43" s="48">
        <v>54.274000000000001</v>
      </c>
      <c r="K43" s="48">
        <v>0</v>
      </c>
      <c r="L43" s="48">
        <v>52.596000000000004</v>
      </c>
      <c r="M43" s="48"/>
    </row>
    <row r="44" spans="2:13" ht="15" customHeight="1" x14ac:dyDescent="0.25">
      <c r="B44" s="50" t="s">
        <v>26</v>
      </c>
      <c r="C44" s="50"/>
      <c r="D44" s="50"/>
      <c r="E44" s="50"/>
      <c r="F44" s="47"/>
      <c r="G44" s="49"/>
      <c r="H44" s="47">
        <v>0</v>
      </c>
      <c r="I44" s="49">
        <v>0</v>
      </c>
      <c r="J44" s="49">
        <v>0</v>
      </c>
      <c r="K44" s="49">
        <v>0</v>
      </c>
      <c r="L44" s="49">
        <v>0</v>
      </c>
      <c r="M44" s="49"/>
    </row>
    <row r="45" spans="2:13" ht="15" customHeight="1" x14ac:dyDescent="0.25">
      <c r="B45" s="51" t="s">
        <v>27</v>
      </c>
      <c r="C45" s="51"/>
      <c r="D45" s="51"/>
      <c r="E45" s="51"/>
      <c r="F45" s="56"/>
      <c r="G45" s="52"/>
      <c r="H45" s="56">
        <f>SUM(H40:H44)</f>
        <v>256.78499999999997</v>
      </c>
      <c r="I45" s="52">
        <f>SUM(I40:I44)</f>
        <v>227.88899999999998</v>
      </c>
      <c r="J45" s="52">
        <f>SUM(J40:J44)</f>
        <v>236.44900000000001</v>
      </c>
      <c r="K45" s="52">
        <f>SUM(K40:K44)</f>
        <v>0</v>
      </c>
      <c r="L45" s="52">
        <f>SUM(L40:L44)</f>
        <v>120.06700000000001</v>
      </c>
      <c r="M45" s="52"/>
    </row>
    <row r="46" spans="2:13" ht="15" customHeight="1" x14ac:dyDescent="0.25">
      <c r="B46" s="58" t="s">
        <v>77</v>
      </c>
      <c r="C46" s="58"/>
      <c r="D46" s="58"/>
      <c r="E46" s="58"/>
      <c r="F46" s="53"/>
      <c r="G46" s="54"/>
      <c r="H46" s="53">
        <f>H39+H45</f>
        <v>824.65499999999997</v>
      </c>
      <c r="I46" s="54">
        <f>I39+I45</f>
        <v>824.52299999999991</v>
      </c>
      <c r="J46" s="54">
        <f>J39+J45</f>
        <v>824.67700000000013</v>
      </c>
      <c r="K46" s="54">
        <f>K39+K45</f>
        <v>0</v>
      </c>
      <c r="L46" s="54">
        <f>L39+L45</f>
        <v>123.05300000000001</v>
      </c>
      <c r="M46" s="54"/>
    </row>
    <row r="47" spans="2:13" ht="15" customHeight="1" x14ac:dyDescent="0.25">
      <c r="B47" s="59" t="s">
        <v>91</v>
      </c>
      <c r="C47" s="59"/>
      <c r="D47" s="59"/>
      <c r="E47" s="59"/>
      <c r="F47" s="46"/>
      <c r="G47" s="48"/>
      <c r="H47" s="46">
        <v>409.86199999999997</v>
      </c>
      <c r="I47" s="48">
        <v>392.27899999999988</v>
      </c>
      <c r="J47" s="48">
        <v>398.01699999999994</v>
      </c>
      <c r="K47" s="48"/>
      <c r="L47" s="48">
        <v>32.842999999999932</v>
      </c>
      <c r="M47" s="48"/>
    </row>
    <row r="48" spans="2:13" ht="15" customHeight="1" x14ac:dyDescent="0.25">
      <c r="B48" s="59" t="s">
        <v>86</v>
      </c>
      <c r="C48" s="59"/>
      <c r="D48" s="59"/>
      <c r="E48" s="59"/>
      <c r="F48" s="46"/>
      <c r="G48" s="48"/>
      <c r="H48" s="46">
        <v>-0.03</v>
      </c>
      <c r="I48" s="48">
        <v>0</v>
      </c>
      <c r="J48" s="48">
        <v>0</v>
      </c>
      <c r="K48" s="48">
        <v>0</v>
      </c>
      <c r="L48" s="48">
        <v>0</v>
      </c>
      <c r="M48" s="48"/>
    </row>
    <row r="49" spans="2:13" ht="15" customHeight="1" x14ac:dyDescent="0.25">
      <c r="B49" s="59" t="s">
        <v>28</v>
      </c>
      <c r="C49" s="59"/>
      <c r="D49" s="59"/>
      <c r="E49" s="59"/>
      <c r="F49" s="45"/>
      <c r="G49" s="48"/>
      <c r="H49" s="45">
        <v>0</v>
      </c>
      <c r="I49" s="48">
        <v>0</v>
      </c>
      <c r="J49" s="48">
        <v>0</v>
      </c>
      <c r="K49" s="48">
        <v>0</v>
      </c>
      <c r="L49" s="48">
        <v>0</v>
      </c>
      <c r="M49" s="48"/>
    </row>
    <row r="50" spans="2:13" ht="15" customHeight="1" x14ac:dyDescent="0.25">
      <c r="B50" s="59" t="s">
        <v>29</v>
      </c>
      <c r="C50" s="59"/>
      <c r="D50" s="59"/>
      <c r="E50" s="59"/>
      <c r="F50" s="46"/>
      <c r="G50" s="48"/>
      <c r="H50" s="46">
        <v>45.077999999999996</v>
      </c>
      <c r="I50" s="48">
        <v>45.996000000000002</v>
      </c>
      <c r="J50" s="48">
        <v>44.432000000000002</v>
      </c>
      <c r="K50" s="48">
        <v>0</v>
      </c>
      <c r="L50" s="48">
        <v>22.054000000000002</v>
      </c>
      <c r="M50" s="48"/>
    </row>
    <row r="51" spans="2:13" ht="15" customHeight="1" x14ac:dyDescent="0.25">
      <c r="B51" s="59" t="s">
        <v>30</v>
      </c>
      <c r="C51" s="59"/>
      <c r="D51" s="59"/>
      <c r="E51" s="59"/>
      <c r="F51" s="46"/>
      <c r="G51" s="48"/>
      <c r="H51" s="46">
        <v>200.624</v>
      </c>
      <c r="I51" s="48">
        <v>217.52500000000001</v>
      </c>
      <c r="J51" s="48">
        <v>208.471</v>
      </c>
      <c r="K51" s="48">
        <v>0</v>
      </c>
      <c r="L51" s="48">
        <v>0</v>
      </c>
      <c r="M51" s="48"/>
    </row>
    <row r="52" spans="2:13" ht="15" customHeight="1" x14ac:dyDescent="0.25">
      <c r="B52" s="59" t="s">
        <v>31</v>
      </c>
      <c r="C52" s="59"/>
      <c r="D52" s="59"/>
      <c r="E52" s="59"/>
      <c r="F52" s="45"/>
      <c r="G52" s="48"/>
      <c r="H52" s="45">
        <v>169.12099999999998</v>
      </c>
      <c r="I52" s="48">
        <v>168.72300000000001</v>
      </c>
      <c r="J52" s="48">
        <v>173.75700000000001</v>
      </c>
      <c r="K52" s="48">
        <v>0</v>
      </c>
      <c r="L52" s="48">
        <v>68.156000000000006</v>
      </c>
      <c r="M52" s="48"/>
    </row>
    <row r="53" spans="2:13" ht="15" customHeight="1" x14ac:dyDescent="0.25">
      <c r="B53" s="50" t="s">
        <v>89</v>
      </c>
      <c r="C53" s="50"/>
      <c r="D53" s="50"/>
      <c r="E53" s="50"/>
      <c r="F53" s="47"/>
      <c r="G53" s="49"/>
      <c r="H53" s="47">
        <v>0</v>
      </c>
      <c r="I53" s="49">
        <v>0</v>
      </c>
      <c r="J53" s="49">
        <v>0</v>
      </c>
      <c r="K53" s="49">
        <v>0</v>
      </c>
      <c r="L53" s="49">
        <v>0</v>
      </c>
      <c r="M53" s="49"/>
    </row>
    <row r="54" spans="2:13" ht="15" customHeight="1" x14ac:dyDescent="0.25">
      <c r="B54" s="58" t="s">
        <v>78</v>
      </c>
      <c r="C54" s="58"/>
      <c r="D54" s="58"/>
      <c r="E54" s="58"/>
      <c r="F54" s="55"/>
      <c r="G54" s="54"/>
      <c r="H54" s="55">
        <f>SUM(H47:H53)</f>
        <v>824.65499999999997</v>
      </c>
      <c r="I54" s="54">
        <f>SUM(I47:I53)</f>
        <v>824.52299999999991</v>
      </c>
      <c r="J54" s="54">
        <f>SUM(J47:J53)</f>
        <v>824.67699999999991</v>
      </c>
      <c r="K54" s="54">
        <f>SUM(K47:K53)</f>
        <v>0</v>
      </c>
      <c r="L54" s="54">
        <f>SUM(L47:L53)</f>
        <v>123.05299999999994</v>
      </c>
      <c r="M54" s="54"/>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72">
        <f t="shared" si="7"/>
        <v>2015</v>
      </c>
      <c r="L56" s="72">
        <f t="shared" si="7"/>
        <v>2014</v>
      </c>
      <c r="M56" s="72">
        <f t="shared" si="7"/>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24.786000000000012</v>
      </c>
      <c r="G60" s="48"/>
      <c r="H60" s="46">
        <v>46.247999999999976</v>
      </c>
      <c r="I60" s="48"/>
      <c r="J60" s="48"/>
      <c r="K60" s="48"/>
      <c r="L60" s="48"/>
      <c r="M60" s="48"/>
    </row>
    <row r="61" spans="2:13" ht="15" customHeight="1" x14ac:dyDescent="0.25">
      <c r="B61" s="50" t="s">
        <v>33</v>
      </c>
      <c r="C61" s="50"/>
      <c r="D61" s="50"/>
      <c r="E61" s="50"/>
      <c r="F61" s="47">
        <v>-0.83900000000000219</v>
      </c>
      <c r="G61" s="49"/>
      <c r="H61" s="47">
        <v>-0.55500000000000149</v>
      </c>
      <c r="I61" s="49"/>
      <c r="J61" s="49"/>
      <c r="K61" s="49"/>
      <c r="L61" s="49"/>
      <c r="M61" s="49"/>
    </row>
    <row r="62" spans="2:13" ht="15" customHeight="1" x14ac:dyDescent="0.25">
      <c r="B62" s="65" t="s">
        <v>34</v>
      </c>
      <c r="C62" s="65"/>
      <c r="D62" s="65"/>
      <c r="E62" s="65"/>
      <c r="F62" s="53">
        <f>SUM(F60:F61)</f>
        <v>23.94700000000001</v>
      </c>
      <c r="G62" s="54" t="s">
        <v>53</v>
      </c>
      <c r="H62" s="53">
        <f>SUM(H60:H61)</f>
        <v>45.692999999999977</v>
      </c>
      <c r="I62" s="54" t="s">
        <v>53</v>
      </c>
      <c r="J62" s="54" t="s">
        <v>53</v>
      </c>
      <c r="K62" s="54" t="s">
        <v>53</v>
      </c>
      <c r="L62" s="54" t="s">
        <v>53</v>
      </c>
      <c r="M62" s="54"/>
    </row>
    <row r="63" spans="2:13" ht="15" customHeight="1" x14ac:dyDescent="0.25">
      <c r="B63" s="64" t="s">
        <v>82</v>
      </c>
      <c r="C63" s="64"/>
      <c r="D63" s="64"/>
      <c r="E63" s="64"/>
      <c r="F63" s="46">
        <v>0.10900000000000007</v>
      </c>
      <c r="G63" s="48"/>
      <c r="H63" s="46">
        <v>-0.28799999999999992</v>
      </c>
      <c r="I63" s="48"/>
      <c r="J63" s="48"/>
      <c r="K63" s="48"/>
      <c r="L63" s="48"/>
      <c r="M63" s="48"/>
    </row>
    <row r="64" spans="2:13" ht="15" customHeight="1" x14ac:dyDescent="0.25">
      <c r="B64" s="50" t="s">
        <v>83</v>
      </c>
      <c r="C64" s="50"/>
      <c r="D64" s="50"/>
      <c r="E64" s="50"/>
      <c r="F64" s="47">
        <v>0</v>
      </c>
      <c r="G64" s="49"/>
      <c r="H64" s="47">
        <v>0</v>
      </c>
      <c r="I64" s="49"/>
      <c r="J64" s="49"/>
      <c r="K64" s="49"/>
      <c r="L64" s="49"/>
      <c r="M64" s="49"/>
    </row>
    <row r="65" spans="2:14" ht="15" customHeight="1" x14ac:dyDescent="0.25">
      <c r="B65" s="65" t="s">
        <v>87</v>
      </c>
      <c r="C65" s="65"/>
      <c r="D65" s="65"/>
      <c r="E65" s="65"/>
      <c r="F65" s="53">
        <f>SUM(F62:F64)</f>
        <v>24.056000000000012</v>
      </c>
      <c r="G65" s="54" t="s">
        <v>53</v>
      </c>
      <c r="H65" s="53">
        <f>SUM(H62:H64)</f>
        <v>45.40499999999998</v>
      </c>
      <c r="I65" s="54" t="s">
        <v>53</v>
      </c>
      <c r="J65" s="54" t="s">
        <v>53</v>
      </c>
      <c r="K65" s="54" t="s">
        <v>53</v>
      </c>
      <c r="L65" s="54" t="s">
        <v>53</v>
      </c>
      <c r="M65" s="54"/>
    </row>
    <row r="66" spans="2:14" ht="15" customHeight="1" x14ac:dyDescent="0.25">
      <c r="B66" s="50" t="s">
        <v>35</v>
      </c>
      <c r="C66" s="50"/>
      <c r="D66" s="50"/>
      <c r="E66" s="50"/>
      <c r="F66" s="47">
        <v>0</v>
      </c>
      <c r="G66" s="49"/>
      <c r="H66" s="47">
        <v>-30</v>
      </c>
      <c r="I66" s="49"/>
      <c r="J66" s="49"/>
      <c r="K66" s="49"/>
      <c r="L66" s="49"/>
      <c r="M66" s="49"/>
    </row>
    <row r="67" spans="2:14" ht="15" customHeight="1" x14ac:dyDescent="0.25">
      <c r="B67" s="65" t="s">
        <v>36</v>
      </c>
      <c r="C67" s="65"/>
      <c r="D67" s="65"/>
      <c r="E67" s="65"/>
      <c r="F67" s="55">
        <f>SUM(F65:F66)</f>
        <v>24.056000000000012</v>
      </c>
      <c r="G67" s="54" t="s">
        <v>53</v>
      </c>
      <c r="H67" s="55">
        <f>SUM(H65:H66)</f>
        <v>15.40499999999998</v>
      </c>
      <c r="I67" s="54" t="s">
        <v>53</v>
      </c>
      <c r="J67" s="54" t="s">
        <v>53</v>
      </c>
      <c r="K67" s="54" t="s">
        <v>53</v>
      </c>
      <c r="L67" s="54" t="s">
        <v>53</v>
      </c>
      <c r="M67" s="54"/>
    </row>
    <row r="68" spans="2:14" ht="15" customHeight="1" x14ac:dyDescent="0.25">
      <c r="B68" s="64" t="s">
        <v>37</v>
      </c>
      <c r="C68" s="64"/>
      <c r="D68" s="64"/>
      <c r="E68" s="64"/>
      <c r="F68" s="45">
        <v>-1.056</v>
      </c>
      <c r="G68" s="48"/>
      <c r="H68" s="45">
        <v>-13.093999999999999</v>
      </c>
      <c r="I68" s="48"/>
      <c r="J68" s="48"/>
      <c r="K68" s="48"/>
      <c r="L68" s="48"/>
      <c r="M68" s="48"/>
    </row>
    <row r="69" spans="2:14" ht="15" customHeight="1" x14ac:dyDescent="0.25">
      <c r="B69" s="64" t="s">
        <v>38</v>
      </c>
      <c r="C69" s="64"/>
      <c r="D69" s="64"/>
      <c r="E69" s="64"/>
      <c r="F69" s="46">
        <v>0</v>
      </c>
      <c r="G69" s="48"/>
      <c r="H69" s="46">
        <v>30.655999999999999</v>
      </c>
      <c r="I69" s="48"/>
      <c r="J69" s="48"/>
      <c r="K69" s="48"/>
      <c r="L69" s="48"/>
      <c r="M69" s="48"/>
    </row>
    <row r="70" spans="2:14" ht="15" customHeight="1" x14ac:dyDescent="0.25">
      <c r="B70" s="64" t="s">
        <v>39</v>
      </c>
      <c r="C70" s="64"/>
      <c r="D70" s="64"/>
      <c r="E70" s="64"/>
      <c r="F70" s="46">
        <v>-7.0000000000000007E-2</v>
      </c>
      <c r="G70" s="48"/>
      <c r="H70" s="46">
        <v>-0.1</v>
      </c>
      <c r="I70" s="48"/>
      <c r="J70" s="48"/>
      <c r="K70" s="48"/>
      <c r="L70" s="48"/>
      <c r="M70" s="48"/>
    </row>
    <row r="71" spans="2:14" ht="15" customHeight="1" x14ac:dyDescent="0.25">
      <c r="B71" s="50" t="s">
        <v>40</v>
      </c>
      <c r="C71" s="50"/>
      <c r="D71" s="50"/>
      <c r="E71" s="50"/>
      <c r="F71" s="47">
        <v>0</v>
      </c>
      <c r="G71" s="49"/>
      <c r="H71" s="47">
        <v>0</v>
      </c>
      <c r="I71" s="49"/>
      <c r="J71" s="49"/>
      <c r="K71" s="49"/>
      <c r="L71" s="49"/>
      <c r="M71" s="49"/>
    </row>
    <row r="72" spans="2:14" ht="15" customHeight="1" x14ac:dyDescent="0.25">
      <c r="B72" s="51" t="s">
        <v>41</v>
      </c>
      <c r="C72" s="51"/>
      <c r="D72" s="51"/>
      <c r="E72" s="51"/>
      <c r="F72" s="56">
        <f>SUM(F68:F71)</f>
        <v>-1.1260000000000001</v>
      </c>
      <c r="G72" s="52" t="s">
        <v>53</v>
      </c>
      <c r="H72" s="56">
        <f>SUM(H68:H71)</f>
        <v>17.461999999999996</v>
      </c>
      <c r="I72" s="52" t="s">
        <v>53</v>
      </c>
      <c r="J72" s="52" t="s">
        <v>53</v>
      </c>
      <c r="K72" s="52" t="s">
        <v>53</v>
      </c>
      <c r="L72" s="52" t="s">
        <v>53</v>
      </c>
      <c r="M72" s="52"/>
    </row>
    <row r="73" spans="2:14" ht="15" customHeight="1" x14ac:dyDescent="0.25">
      <c r="B73" s="65" t="s">
        <v>42</v>
      </c>
      <c r="C73" s="65"/>
      <c r="D73" s="65"/>
      <c r="E73" s="65"/>
      <c r="F73" s="55">
        <f>SUM(F72+F67)</f>
        <v>22.93000000000001</v>
      </c>
      <c r="G73" s="54" t="s">
        <v>53</v>
      </c>
      <c r="H73" s="55">
        <f>SUM(H72+H67)</f>
        <v>32.866999999999976</v>
      </c>
      <c r="I73" s="54" t="s">
        <v>53</v>
      </c>
      <c r="J73" s="54" t="s">
        <v>53</v>
      </c>
      <c r="K73" s="54" t="s">
        <v>53</v>
      </c>
      <c r="L73" s="54" t="s">
        <v>53</v>
      </c>
      <c r="M73" s="54"/>
    </row>
    <row r="74" spans="2:14" ht="15" customHeight="1" x14ac:dyDescent="0.25">
      <c r="B74" s="50" t="s">
        <v>71</v>
      </c>
      <c r="C74" s="50"/>
      <c r="D74" s="50"/>
      <c r="E74" s="50"/>
      <c r="F74" s="47">
        <v>0</v>
      </c>
      <c r="G74" s="49"/>
      <c r="H74" s="47">
        <v>0</v>
      </c>
      <c r="I74" s="49"/>
      <c r="J74" s="49"/>
      <c r="K74" s="49"/>
      <c r="L74" s="49"/>
      <c r="M74" s="49"/>
      <c r="N74" s="25"/>
    </row>
    <row r="75" spans="2:14" ht="15" customHeight="1" x14ac:dyDescent="0.25">
      <c r="B75" s="65" t="s">
        <v>72</v>
      </c>
      <c r="C75" s="65"/>
      <c r="D75" s="65"/>
      <c r="E75" s="65"/>
      <c r="F75" s="55">
        <f>SUM(F73:F74)</f>
        <v>22.93000000000001</v>
      </c>
      <c r="G75" s="54" t="s">
        <v>53</v>
      </c>
      <c r="H75" s="55">
        <f>SUM(H73:H74)</f>
        <v>32.866999999999976</v>
      </c>
      <c r="I75" s="54" t="s">
        <v>53</v>
      </c>
      <c r="J75" s="54" t="s">
        <v>53</v>
      </c>
      <c r="K75" s="54" t="s">
        <v>53</v>
      </c>
      <c r="L75" s="54" t="s">
        <v>53</v>
      </c>
      <c r="M75" s="54"/>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8">F$3</f>
        <v>2017</v>
      </c>
      <c r="G77" s="72">
        <f t="shared" si="8"/>
        <v>2016</v>
      </c>
      <c r="H77" s="72">
        <f t="shared" si="8"/>
        <v>2017</v>
      </c>
      <c r="I77" s="72">
        <f t="shared" si="8"/>
        <v>2016</v>
      </c>
      <c r="J77" s="72">
        <f t="shared" si="8"/>
        <v>2016</v>
      </c>
      <c r="K77" s="72">
        <f t="shared" si="8"/>
        <v>2015</v>
      </c>
      <c r="L77" s="72">
        <f t="shared" si="8"/>
        <v>2014</v>
      </c>
      <c r="M77" s="72">
        <f t="shared" si="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10.795717757851525</v>
      </c>
      <c r="G81" s="90">
        <v>6.4938544492447559</v>
      </c>
      <c r="H81" s="89">
        <v>8.2614631974969868</v>
      </c>
      <c r="I81" s="90">
        <v>4.9866532922275084</v>
      </c>
      <c r="J81" s="90">
        <v>6.0615440128576861</v>
      </c>
      <c r="K81" s="90">
        <v>15.003721151102683</v>
      </c>
      <c r="L81" s="90">
        <v>13.19106006518701</v>
      </c>
      <c r="M81" s="90"/>
    </row>
    <row r="82" spans="2:13" s="91" customFormat="1" ht="15" customHeight="1" x14ac:dyDescent="0.25">
      <c r="B82" s="88" t="s">
        <v>122</v>
      </c>
      <c r="C82" s="88"/>
      <c r="D82" s="88"/>
      <c r="E82" s="88"/>
      <c r="F82" s="92">
        <v>10.795717757851525</v>
      </c>
      <c r="G82" s="90">
        <v>8.1730801433403428</v>
      </c>
      <c r="H82" s="92">
        <v>8.2614631974969868</v>
      </c>
      <c r="I82" s="90">
        <v>10.127809880129192</v>
      </c>
      <c r="J82" s="90">
        <v>9.6682462886057099</v>
      </c>
      <c r="K82" s="90">
        <v>15.003721151102683</v>
      </c>
      <c r="L82" s="90">
        <v>13.19106006518701</v>
      </c>
      <c r="M82" s="90"/>
    </row>
    <row r="83" spans="2:13" s="91" customFormat="1" ht="15" customHeight="1" x14ac:dyDescent="0.25">
      <c r="B83" s="88" t="s">
        <v>44</v>
      </c>
      <c r="C83" s="88"/>
      <c r="D83" s="88"/>
      <c r="E83" s="88"/>
      <c r="F83" s="92">
        <v>5.9391677930715003</v>
      </c>
      <c r="G83" s="90">
        <v>1.3891958873371015</v>
      </c>
      <c r="H83" s="92">
        <v>3.2411112870710723</v>
      </c>
      <c r="I83" s="90">
        <v>0.80056476897002438</v>
      </c>
      <c r="J83" s="90">
        <v>1.8455589891964226</v>
      </c>
      <c r="K83" s="90">
        <v>14.238141699039685</v>
      </c>
      <c r="L83" s="90">
        <v>13.835169951885762</v>
      </c>
      <c r="M83" s="90"/>
    </row>
    <row r="84" spans="2:13" s="91" customFormat="1" ht="15" customHeight="1" x14ac:dyDescent="0.25">
      <c r="B84" s="88" t="s">
        <v>45</v>
      </c>
      <c r="C84" s="88"/>
      <c r="D84" s="88"/>
      <c r="E84" s="88"/>
      <c r="F84" s="89" t="s">
        <v>53</v>
      </c>
      <c r="G84" s="90" t="s">
        <v>53</v>
      </c>
      <c r="H84" s="89" t="s">
        <v>53</v>
      </c>
      <c r="I84" s="90" t="s">
        <v>53</v>
      </c>
      <c r="J84" s="90" t="s">
        <v>53</v>
      </c>
      <c r="K84" s="90" t="s">
        <v>53</v>
      </c>
      <c r="L84" s="90" t="s">
        <v>53</v>
      </c>
      <c r="M84" s="90"/>
    </row>
    <row r="85" spans="2:13" s="91" customFormat="1" ht="15" customHeight="1" x14ac:dyDescent="0.25">
      <c r="B85" s="88" t="s">
        <v>46</v>
      </c>
      <c r="C85" s="88"/>
      <c r="D85" s="88"/>
      <c r="E85" s="88"/>
      <c r="F85" s="92" t="s">
        <v>53</v>
      </c>
      <c r="G85" s="90" t="s">
        <v>53</v>
      </c>
      <c r="H85" s="92" t="s">
        <v>53</v>
      </c>
      <c r="I85" s="90" t="s">
        <v>53</v>
      </c>
      <c r="J85" s="90" t="s">
        <v>53</v>
      </c>
      <c r="K85" s="90" t="s">
        <v>53</v>
      </c>
      <c r="L85" s="90" t="s">
        <v>53</v>
      </c>
      <c r="M85" s="90"/>
    </row>
    <row r="86" spans="2:13" ht="15" customHeight="1" x14ac:dyDescent="0.25">
      <c r="B86" s="64" t="s">
        <v>47</v>
      </c>
      <c r="C86" s="64"/>
      <c r="D86" s="64"/>
      <c r="E86" s="64"/>
      <c r="F86" s="46" t="s">
        <v>53</v>
      </c>
      <c r="G86" s="48" t="s">
        <v>53</v>
      </c>
      <c r="H86" s="46">
        <v>49.697388604931767</v>
      </c>
      <c r="I86" s="48">
        <v>47.576477551262975</v>
      </c>
      <c r="J86" s="48">
        <v>48.263380693289612</v>
      </c>
      <c r="K86" s="48" t="s">
        <v>53</v>
      </c>
      <c r="L86" s="48">
        <v>26.690125393123271</v>
      </c>
      <c r="M86" s="48"/>
    </row>
    <row r="87" spans="2:13" ht="15" customHeight="1" x14ac:dyDescent="0.25">
      <c r="B87" s="64" t="s">
        <v>48</v>
      </c>
      <c r="C87" s="64"/>
      <c r="D87" s="64"/>
      <c r="E87" s="64"/>
      <c r="F87" s="45" t="s">
        <v>53</v>
      </c>
      <c r="G87" s="48" t="s">
        <v>53</v>
      </c>
      <c r="H87" s="45">
        <v>112.45299999999999</v>
      </c>
      <c r="I87" s="48">
        <v>190.70400000000001</v>
      </c>
      <c r="J87" s="48">
        <v>153.197</v>
      </c>
      <c r="K87" s="48" t="s">
        <v>53</v>
      </c>
      <c r="L87" s="48">
        <v>-52.596000000000004</v>
      </c>
      <c r="M87" s="48"/>
    </row>
    <row r="88" spans="2:13" ht="15" customHeight="1" x14ac:dyDescent="0.25">
      <c r="B88" s="64" t="s">
        <v>49</v>
      </c>
      <c r="C88" s="64"/>
      <c r="D88" s="64"/>
      <c r="E88" s="64"/>
      <c r="F88" s="46" t="s">
        <v>53</v>
      </c>
      <c r="G88" s="48" t="s">
        <v>53</v>
      </c>
      <c r="H88" s="46">
        <v>0.48952741611196776</v>
      </c>
      <c r="I88" s="48">
        <v>0.55451604597748039</v>
      </c>
      <c r="J88" s="48">
        <v>0.523774110151074</v>
      </c>
      <c r="K88" s="48" t="s">
        <v>53</v>
      </c>
      <c r="L88" s="48">
        <v>0.01</v>
      </c>
      <c r="M88" s="48"/>
    </row>
    <row r="89" spans="2:13" ht="15" customHeight="1" x14ac:dyDescent="0.25">
      <c r="B89" s="64" t="s">
        <v>113</v>
      </c>
      <c r="C89" s="64"/>
      <c r="D89" s="64"/>
      <c r="E89" s="64"/>
      <c r="F89" s="46">
        <v>16.039000000000001</v>
      </c>
      <c r="G89" s="48" t="s">
        <v>53</v>
      </c>
      <c r="H89" s="46">
        <v>39.272999999999996</v>
      </c>
      <c r="I89" s="48" t="s">
        <v>53</v>
      </c>
      <c r="J89" s="48" t="s">
        <v>53</v>
      </c>
      <c r="K89" s="48" t="s">
        <v>53</v>
      </c>
      <c r="L89" s="48" t="s">
        <v>53</v>
      </c>
      <c r="M89" s="48"/>
    </row>
    <row r="90" spans="2:13" ht="15" customHeight="1" x14ac:dyDescent="0.25">
      <c r="B90" s="50" t="s">
        <v>50</v>
      </c>
      <c r="C90" s="50"/>
      <c r="D90" s="50"/>
      <c r="E90" s="50"/>
      <c r="F90" s="47" t="s">
        <v>53</v>
      </c>
      <c r="G90" s="49" t="s">
        <v>53</v>
      </c>
      <c r="H90" s="47" t="s">
        <v>53</v>
      </c>
      <c r="I90" s="49" t="s">
        <v>53</v>
      </c>
      <c r="J90" s="49">
        <v>186</v>
      </c>
      <c r="K90" s="49">
        <v>120</v>
      </c>
      <c r="L90" s="49">
        <v>94</v>
      </c>
      <c r="M90" s="49"/>
    </row>
    <row r="91" spans="2:13" ht="15" customHeight="1" x14ac:dyDescent="0.25">
      <c r="B91" s="35" t="s">
        <v>96</v>
      </c>
      <c r="C91" s="40"/>
      <c r="D91" s="40"/>
      <c r="E91" s="40"/>
      <c r="F91" s="40"/>
      <c r="G91" s="40"/>
      <c r="H91" s="40"/>
      <c r="I91" s="40"/>
      <c r="J91" s="40"/>
      <c r="K91" s="40"/>
      <c r="L91" s="40"/>
      <c r="M91" s="40"/>
    </row>
    <row r="92" spans="2:13" ht="15" customHeight="1" x14ac:dyDescent="0.25">
      <c r="B92" s="35" t="s">
        <v>104</v>
      </c>
      <c r="C92" s="40"/>
      <c r="D92" s="40"/>
      <c r="E92" s="40"/>
      <c r="F92" s="40"/>
      <c r="G92" s="40"/>
      <c r="H92" s="40"/>
      <c r="I92" s="40"/>
      <c r="J92" s="40"/>
      <c r="K92" s="40"/>
      <c r="L92" s="34"/>
      <c r="M92" s="40"/>
    </row>
    <row r="93" spans="2:13" ht="15" customHeight="1" x14ac:dyDescent="0.25">
      <c r="B93" s="35" t="s">
        <v>117</v>
      </c>
      <c r="C93" s="35"/>
      <c r="D93" s="35"/>
      <c r="E93" s="35"/>
      <c r="F93" s="35"/>
      <c r="G93" s="35"/>
      <c r="H93" s="35"/>
      <c r="I93" s="35"/>
      <c r="J93" s="35"/>
      <c r="K93" s="35"/>
      <c r="L93" s="35"/>
      <c r="M93" s="35"/>
    </row>
    <row r="94" spans="2:13" ht="15" customHeight="1" x14ac:dyDescent="0.25">
      <c r="B94" s="35" t="s">
        <v>115</v>
      </c>
      <c r="C94" s="35"/>
      <c r="D94" s="35"/>
      <c r="E94" s="35"/>
      <c r="F94" s="35"/>
      <c r="G94" s="35"/>
      <c r="H94" s="35"/>
      <c r="I94" s="35"/>
      <c r="J94" s="35"/>
      <c r="K94" s="35"/>
      <c r="L94" s="35"/>
      <c r="M94" s="35"/>
    </row>
    <row r="95" spans="2:13" ht="15" customHeight="1" x14ac:dyDescent="0.25">
      <c r="B95" s="35"/>
      <c r="C95" s="35"/>
      <c r="D95" s="35"/>
      <c r="E95" s="35"/>
      <c r="F95" s="35"/>
      <c r="G95" s="35"/>
      <c r="H95" s="35"/>
      <c r="I95" s="35"/>
      <c r="J95" s="35"/>
      <c r="K95" s="35"/>
      <c r="L95" s="35"/>
      <c r="M95" s="35"/>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sheetData>
  <mergeCells count="1">
    <mergeCell ref="B1:M1"/>
  </mergeCells>
  <pageMargins left="0.7" right="0.7" top="0.75" bottom="0.75" header="0.3" footer="0.3"/>
  <pageSetup paperSize="9" scale="55" orientation="portrait" r:id="rId1"/>
  <rowBreaks count="1" manualBreakCount="1">
    <brk id="94"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3"/>
  <sheetViews>
    <sheetView showZeros="0" zoomScaleNormal="100" workbookViewId="0">
      <selection activeCell="C40" sqref="C40"/>
    </sheetView>
  </sheetViews>
  <sheetFormatPr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4" width="4.5703125" style="13" customWidth="1"/>
    <col min="15" max="17" width="9.140625" style="13"/>
    <col min="18" max="18" width="10.7109375" style="13" customWidth="1"/>
    <col min="19" max="19" width="11.7109375" style="13" customWidth="1"/>
    <col min="20" max="69" width="9.140625" style="13"/>
  </cols>
  <sheetData>
    <row r="1" spans="1:69" ht="27.75" x14ac:dyDescent="0.4">
      <c r="B1" s="102" t="s">
        <v>58</v>
      </c>
      <c r="C1" s="102"/>
      <c r="D1" s="102"/>
      <c r="E1" s="102"/>
      <c r="F1" s="102"/>
      <c r="G1" s="102"/>
      <c r="H1" s="102"/>
      <c r="I1" s="102"/>
      <c r="J1" s="102"/>
      <c r="K1" s="102"/>
      <c r="L1" s="102"/>
      <c r="M1" s="102"/>
    </row>
    <row r="2" spans="1:69" x14ac:dyDescent="0.25">
      <c r="B2" s="51" t="s">
        <v>0</v>
      </c>
      <c r="C2" s="49"/>
      <c r="D2" s="49"/>
      <c r="E2" s="49"/>
      <c r="F2" s="49"/>
      <c r="G2" s="49"/>
      <c r="H2" s="49"/>
      <c r="I2" s="49"/>
      <c r="J2" s="49"/>
      <c r="K2" s="49"/>
      <c r="L2" s="49"/>
      <c r="M2" s="49"/>
    </row>
    <row r="3" spans="1:69" s="80" customFormat="1" ht="15.75" x14ac:dyDescent="0.25">
      <c r="A3" s="75"/>
      <c r="B3" s="72"/>
      <c r="C3" s="72"/>
      <c r="D3" s="72"/>
      <c r="E3" s="72"/>
      <c r="F3" s="72">
        <v>2017</v>
      </c>
      <c r="G3" s="72">
        <v>2016</v>
      </c>
      <c r="H3" s="72">
        <v>2017</v>
      </c>
      <c r="I3" s="72">
        <v>2016</v>
      </c>
      <c r="J3" s="72">
        <v>2016</v>
      </c>
      <c r="K3" s="72">
        <v>2015</v>
      </c>
      <c r="L3" s="72">
        <v>2014</v>
      </c>
      <c r="M3" s="72">
        <v>2013</v>
      </c>
      <c r="N3" s="75"/>
      <c r="O3" s="79"/>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row>
    <row r="4" spans="1:69" s="80" customFormat="1" ht="15.75" x14ac:dyDescent="0.25">
      <c r="A4" s="75"/>
      <c r="B4" s="72"/>
      <c r="C4" s="72"/>
      <c r="D4" s="72"/>
      <c r="E4" s="72"/>
      <c r="F4" s="72" t="s">
        <v>64</v>
      </c>
      <c r="G4" s="72" t="s">
        <v>64</v>
      </c>
      <c r="H4" s="72" t="s">
        <v>129</v>
      </c>
      <c r="I4" s="72" t="s">
        <v>129</v>
      </c>
      <c r="J4" s="72"/>
      <c r="K4" s="72"/>
      <c r="L4" s="72"/>
      <c r="M4" s="72"/>
      <c r="N4" s="75"/>
      <c r="O4" s="77"/>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row>
    <row r="5" spans="1:69" s="80" customFormat="1" ht="19.5" x14ac:dyDescent="0.25">
      <c r="A5" s="75"/>
      <c r="B5" s="73" t="s">
        <v>1</v>
      </c>
      <c r="C5" s="74"/>
      <c r="D5" s="74"/>
      <c r="E5" s="74" t="s">
        <v>66</v>
      </c>
      <c r="F5" s="74"/>
      <c r="G5" s="74"/>
      <c r="H5" s="74"/>
      <c r="I5" s="74"/>
      <c r="J5" s="74"/>
      <c r="K5" s="74"/>
      <c r="L5" s="74" t="s">
        <v>52</v>
      </c>
      <c r="M5" s="74" t="s">
        <v>52</v>
      </c>
      <c r="N5" s="81"/>
      <c r="O5" s="77"/>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row>
    <row r="6" spans="1:69" ht="3.75" customHeight="1" x14ac:dyDescent="0.25">
      <c r="B6" s="32"/>
      <c r="C6" s="32"/>
      <c r="D6" s="32"/>
      <c r="E6" s="32"/>
      <c r="F6" s="32"/>
      <c r="G6" s="32"/>
      <c r="H6" s="32"/>
      <c r="I6" s="32"/>
      <c r="J6" s="32"/>
      <c r="K6" s="32"/>
      <c r="L6" s="32"/>
      <c r="M6" s="32"/>
      <c r="O6" s="14"/>
    </row>
    <row r="7" spans="1:69" ht="15" customHeight="1" x14ac:dyDescent="0.25">
      <c r="B7" s="58" t="s">
        <v>2</v>
      </c>
      <c r="C7" s="58"/>
      <c r="D7" s="58"/>
      <c r="E7" s="58"/>
      <c r="F7" s="53">
        <v>832.57497450000005</v>
      </c>
      <c r="G7" s="54">
        <v>792.6143677</v>
      </c>
      <c r="H7" s="53">
        <v>2602.7056198</v>
      </c>
      <c r="I7" s="54">
        <v>2493.0909999999999</v>
      </c>
      <c r="J7" s="54">
        <v>3457.5821672000002</v>
      </c>
      <c r="K7" s="54">
        <v>3534.7069999999999</v>
      </c>
      <c r="L7" s="54">
        <v>3501.616</v>
      </c>
      <c r="M7" s="54">
        <v>3539.5709999999999</v>
      </c>
      <c r="O7" s="14"/>
    </row>
    <row r="8" spans="1:69" ht="15" customHeight="1" x14ac:dyDescent="0.25">
      <c r="B8" s="59" t="s">
        <v>3</v>
      </c>
      <c r="C8" s="59"/>
      <c r="D8" s="59"/>
      <c r="E8" s="59"/>
      <c r="F8" s="46">
        <v>-718.83695369999987</v>
      </c>
      <c r="G8" s="48">
        <v>-708.21422490000009</v>
      </c>
      <c r="H8" s="46">
        <v>-2268.1929633999998</v>
      </c>
      <c r="I8" s="48">
        <v>-2305.7948390000001</v>
      </c>
      <c r="J8" s="48">
        <v>-3113.8003823999998</v>
      </c>
      <c r="K8" s="48">
        <v>-3129.9123623999999</v>
      </c>
      <c r="L8" s="48">
        <v>-3109.194</v>
      </c>
      <c r="M8" s="48">
        <v>-3090.4129999999996</v>
      </c>
    </row>
    <row r="9" spans="1:69" ht="15" customHeight="1" x14ac:dyDescent="0.25">
      <c r="B9" s="59" t="s">
        <v>4</v>
      </c>
      <c r="C9" s="59"/>
      <c r="D9" s="59"/>
      <c r="E9" s="59"/>
      <c r="F9" s="46">
        <v>5.4738827000000008</v>
      </c>
      <c r="G9" s="48">
        <v>2.6034576999999999</v>
      </c>
      <c r="H9" s="46">
        <v>17.4137108</v>
      </c>
      <c r="I9" s="48">
        <v>7.3950148000000002</v>
      </c>
      <c r="J9" s="48">
        <v>30.159849100000002</v>
      </c>
      <c r="K9" s="48">
        <v>25.3317947</v>
      </c>
      <c r="L9" s="48">
        <v>14.290999999999999</v>
      </c>
      <c r="M9" s="48">
        <v>11.777999999999999</v>
      </c>
    </row>
    <row r="10" spans="1:69" ht="15" customHeight="1" x14ac:dyDescent="0.25">
      <c r="B10" s="59" t="s">
        <v>5</v>
      </c>
      <c r="C10" s="59"/>
      <c r="D10" s="59"/>
      <c r="E10" s="59"/>
      <c r="F10" s="46">
        <v>0</v>
      </c>
      <c r="G10" s="48">
        <v>0</v>
      </c>
      <c r="H10" s="46">
        <v>0</v>
      </c>
      <c r="I10" s="48">
        <v>0</v>
      </c>
      <c r="J10" s="48">
        <v>0</v>
      </c>
      <c r="K10" s="48">
        <v>0</v>
      </c>
      <c r="L10" s="48">
        <v>0</v>
      </c>
      <c r="M10" s="48">
        <v>0</v>
      </c>
    </row>
    <row r="11" spans="1:69" ht="15" customHeight="1" x14ac:dyDescent="0.25">
      <c r="B11" s="50" t="s">
        <v>6</v>
      </c>
      <c r="C11" s="50"/>
      <c r="D11" s="50"/>
      <c r="E11" s="50"/>
      <c r="F11" s="47">
        <v>0</v>
      </c>
      <c r="G11" s="49">
        <v>6.5030000000000001</v>
      </c>
      <c r="H11" s="47">
        <v>1.107</v>
      </c>
      <c r="I11" s="49">
        <v>10.687557</v>
      </c>
      <c r="J11" s="49">
        <v>10.674057000000001</v>
      </c>
      <c r="K11" s="49">
        <v>-0.10111969999999999</v>
      </c>
      <c r="L11" s="49">
        <v>6.1139999999999999</v>
      </c>
      <c r="M11" s="49">
        <v>-6.73</v>
      </c>
    </row>
    <row r="12" spans="1:69" ht="15" customHeight="1" x14ac:dyDescent="0.25">
      <c r="B12" s="58" t="s">
        <v>7</v>
      </c>
      <c r="C12" s="58"/>
      <c r="D12" s="58"/>
      <c r="E12" s="58"/>
      <c r="F12" s="55">
        <f t="shared" ref="F12:M12" si="0">SUM(F7:F11)</f>
        <v>119.21190350000019</v>
      </c>
      <c r="G12" s="54">
        <f t="shared" si="0"/>
        <v>93.506600499999919</v>
      </c>
      <c r="H12" s="55">
        <f t="shared" si="0"/>
        <v>353.03336720000021</v>
      </c>
      <c r="I12" s="54">
        <f t="shared" si="0"/>
        <v>205.37873279999977</v>
      </c>
      <c r="J12" s="54">
        <f t="shared" si="0"/>
        <v>384.6156909000004</v>
      </c>
      <c r="K12" s="54">
        <f t="shared" si="0"/>
        <v>430.02531259999995</v>
      </c>
      <c r="L12" s="54">
        <f t="shared" si="0"/>
        <v>412.827</v>
      </c>
      <c r="M12" s="54">
        <f t="shared" si="0"/>
        <v>454.20600000000036</v>
      </c>
    </row>
    <row r="13" spans="1:69" ht="15" customHeight="1" x14ac:dyDescent="0.25">
      <c r="B13" s="50" t="s">
        <v>59</v>
      </c>
      <c r="C13" s="50"/>
      <c r="D13" s="50"/>
      <c r="E13" s="50"/>
      <c r="F13" s="47">
        <v>-33.943497500000014</v>
      </c>
      <c r="G13" s="49">
        <v>-31.866898899999995</v>
      </c>
      <c r="H13" s="47">
        <v>-98.799741800000007</v>
      </c>
      <c r="I13" s="49">
        <v>-90.6889568</v>
      </c>
      <c r="J13" s="49">
        <v>-156.49656429999999</v>
      </c>
      <c r="K13" s="49">
        <v>-154.6327823</v>
      </c>
      <c r="L13" s="49">
        <v>-115.24000000000001</v>
      </c>
      <c r="M13" s="49">
        <v>-110.10600000000001</v>
      </c>
    </row>
    <row r="14" spans="1:69" ht="15" customHeight="1" x14ac:dyDescent="0.25">
      <c r="B14" s="58" t="s">
        <v>8</v>
      </c>
      <c r="C14" s="58"/>
      <c r="D14" s="58"/>
      <c r="E14" s="58"/>
      <c r="F14" s="55">
        <f t="shared" ref="F14:M14" si="1">SUM(F12:F13)</f>
        <v>85.268406000000169</v>
      </c>
      <c r="G14" s="54">
        <f t="shared" si="1"/>
        <v>61.639701599999924</v>
      </c>
      <c r="H14" s="55">
        <f t="shared" si="1"/>
        <v>254.23362540000022</v>
      </c>
      <c r="I14" s="54">
        <f t="shared" si="1"/>
        <v>114.68977599999977</v>
      </c>
      <c r="J14" s="54">
        <f t="shared" si="1"/>
        <v>228.11912660000041</v>
      </c>
      <c r="K14" s="54">
        <f t="shared" si="1"/>
        <v>275.39253029999998</v>
      </c>
      <c r="L14" s="54">
        <f t="shared" si="1"/>
        <v>297.58699999999999</v>
      </c>
      <c r="M14" s="54">
        <f t="shared" si="1"/>
        <v>344.10000000000036</v>
      </c>
    </row>
    <row r="15" spans="1:69" ht="15" customHeight="1" x14ac:dyDescent="0.25">
      <c r="B15" s="59" t="s">
        <v>9</v>
      </c>
      <c r="C15" s="59"/>
      <c r="D15" s="59"/>
      <c r="E15" s="59"/>
      <c r="F15" s="46">
        <v>-5.341489199999998</v>
      </c>
      <c r="G15" s="48">
        <v>-5.9914717</v>
      </c>
      <c r="H15" s="46">
        <v>-18.159235599999999</v>
      </c>
      <c r="I15" s="48">
        <v>-15.846366099999999</v>
      </c>
      <c r="J15" s="48">
        <v>-23.058531800000001</v>
      </c>
      <c r="K15" s="48">
        <v>-32.479712899999996</v>
      </c>
      <c r="L15" s="48">
        <v>-53.658999999999999</v>
      </c>
      <c r="M15" s="48">
        <v>-53.868000000000002</v>
      </c>
    </row>
    <row r="16" spans="1:69" ht="15" customHeight="1" x14ac:dyDescent="0.25">
      <c r="B16" s="50" t="s">
        <v>10</v>
      </c>
      <c r="C16" s="50"/>
      <c r="D16" s="50"/>
      <c r="E16" s="50"/>
      <c r="F16" s="47">
        <v>0</v>
      </c>
      <c r="G16" s="49">
        <v>0</v>
      </c>
      <c r="H16" s="47">
        <v>0</v>
      </c>
      <c r="I16" s="49">
        <v>0</v>
      </c>
      <c r="J16" s="49">
        <v>0</v>
      </c>
      <c r="K16" s="49">
        <v>0</v>
      </c>
      <c r="L16" s="49">
        <v>0</v>
      </c>
      <c r="M16" s="49">
        <v>0</v>
      </c>
    </row>
    <row r="17" spans="1:69" ht="15" customHeight="1" x14ac:dyDescent="0.25">
      <c r="B17" s="58" t="s">
        <v>11</v>
      </c>
      <c r="C17" s="58"/>
      <c r="D17" s="58"/>
      <c r="E17" s="58"/>
      <c r="F17" s="55">
        <f t="shared" ref="F17:M17" si="2">SUM(F14:F16)</f>
        <v>79.926916800000171</v>
      </c>
      <c r="G17" s="54">
        <f t="shared" si="2"/>
        <v>55.648229899999926</v>
      </c>
      <c r="H17" s="55">
        <f t="shared" si="2"/>
        <v>236.07438980000023</v>
      </c>
      <c r="I17" s="54">
        <f t="shared" si="2"/>
        <v>98.84340989999977</v>
      </c>
      <c r="J17" s="54">
        <f t="shared" si="2"/>
        <v>205.06059480000042</v>
      </c>
      <c r="K17" s="54">
        <f t="shared" si="2"/>
        <v>242.91281739999999</v>
      </c>
      <c r="L17" s="54">
        <f t="shared" si="2"/>
        <v>243.928</v>
      </c>
      <c r="M17" s="54">
        <f t="shared" si="2"/>
        <v>290.23200000000037</v>
      </c>
    </row>
    <row r="18" spans="1:69" ht="15" customHeight="1" x14ac:dyDescent="0.25">
      <c r="B18" s="59" t="s">
        <v>12</v>
      </c>
      <c r="C18" s="59"/>
      <c r="D18" s="59"/>
      <c r="E18" s="59"/>
      <c r="F18" s="46">
        <v>10.487564299999999</v>
      </c>
      <c r="G18" s="48">
        <v>0.57349410000000001</v>
      </c>
      <c r="H18" s="46">
        <v>16.1567954</v>
      </c>
      <c r="I18" s="48">
        <v>1.7261344999999999</v>
      </c>
      <c r="J18" s="48">
        <v>1.5908270999999998</v>
      </c>
      <c r="K18" s="48">
        <v>58.106634700000001</v>
      </c>
      <c r="L18" s="48">
        <v>2.569</v>
      </c>
      <c r="M18" s="48">
        <v>4.7300000000000004</v>
      </c>
    </row>
    <row r="19" spans="1:69" ht="15" customHeight="1" x14ac:dyDescent="0.25">
      <c r="B19" s="50" t="s">
        <v>13</v>
      </c>
      <c r="C19" s="50"/>
      <c r="D19" s="50"/>
      <c r="E19" s="50"/>
      <c r="F19" s="47">
        <v>-20.415097099999997</v>
      </c>
      <c r="G19" s="49">
        <v>-64.535478400000002</v>
      </c>
      <c r="H19" s="47">
        <v>-70.275030799999996</v>
      </c>
      <c r="I19" s="49">
        <v>-179.78477179999999</v>
      </c>
      <c r="J19" s="49">
        <v>-159.62436119999995</v>
      </c>
      <c r="K19" s="49">
        <v>-104.56863559999998</v>
      </c>
      <c r="L19" s="49">
        <v>-172.68200000000002</v>
      </c>
      <c r="M19" s="49">
        <v>-161.23400000000001</v>
      </c>
    </row>
    <row r="20" spans="1:69" ht="15" customHeight="1" x14ac:dyDescent="0.25">
      <c r="B20" s="58" t="s">
        <v>14</v>
      </c>
      <c r="C20" s="58"/>
      <c r="D20" s="58"/>
      <c r="E20" s="58"/>
      <c r="F20" s="55">
        <f t="shared" ref="F20:M20" si="3">SUM(F17:F19)</f>
        <v>69.999384000000177</v>
      </c>
      <c r="G20" s="54">
        <f t="shared" si="3"/>
        <v>-8.3137544000000787</v>
      </c>
      <c r="H20" s="55">
        <f t="shared" si="3"/>
        <v>181.95615440000023</v>
      </c>
      <c r="I20" s="54">
        <f t="shared" si="3"/>
        <v>-79.215227400000217</v>
      </c>
      <c r="J20" s="54">
        <f t="shared" si="3"/>
        <v>47.027060700000476</v>
      </c>
      <c r="K20" s="54">
        <f t="shared" si="3"/>
        <v>196.45081649999997</v>
      </c>
      <c r="L20" s="54">
        <f t="shared" si="3"/>
        <v>73.814999999999969</v>
      </c>
      <c r="M20" s="54">
        <f t="shared" si="3"/>
        <v>133.72800000000038</v>
      </c>
    </row>
    <row r="21" spans="1:69" ht="15" customHeight="1" x14ac:dyDescent="0.25">
      <c r="B21" s="59" t="s">
        <v>15</v>
      </c>
      <c r="C21" s="59"/>
      <c r="D21" s="59"/>
      <c r="E21" s="59"/>
      <c r="F21" s="46">
        <v>-18.297984100000001</v>
      </c>
      <c r="G21" s="48">
        <v>1.1417219000000003</v>
      </c>
      <c r="H21" s="46">
        <v>-43.7738224</v>
      </c>
      <c r="I21" s="48">
        <v>23.4418881</v>
      </c>
      <c r="J21" s="48">
        <v>13.48089860000001</v>
      </c>
      <c r="K21" s="48">
        <v>-52.505517400000002</v>
      </c>
      <c r="L21" s="48">
        <v>-26.028000000000006</v>
      </c>
      <c r="M21" s="48">
        <v>-32.262</v>
      </c>
    </row>
    <row r="22" spans="1:69" ht="15" customHeight="1" x14ac:dyDescent="0.25">
      <c r="B22" s="50" t="s">
        <v>16</v>
      </c>
      <c r="C22" s="50"/>
      <c r="D22" s="50"/>
      <c r="E22" s="50"/>
      <c r="F22" s="47">
        <v>0</v>
      </c>
      <c r="G22" s="49">
        <v>0</v>
      </c>
      <c r="H22" s="47">
        <v>0</v>
      </c>
      <c r="I22" s="49">
        <v>0</v>
      </c>
      <c r="J22" s="49">
        <v>0</v>
      </c>
      <c r="K22" s="49">
        <v>0</v>
      </c>
      <c r="L22" s="49">
        <v>-83.028999999999996</v>
      </c>
      <c r="M22" s="49">
        <v>-260.68299999999999</v>
      </c>
    </row>
    <row r="23" spans="1:69" ht="15" customHeight="1" x14ac:dyDescent="0.25">
      <c r="B23" s="58" t="s">
        <v>79</v>
      </c>
      <c r="C23" s="58"/>
      <c r="D23" s="58"/>
      <c r="E23" s="58"/>
      <c r="F23" s="55">
        <f t="shared" ref="F23:M23" si="4">SUM(F20:F22)</f>
        <v>51.701399900000176</v>
      </c>
      <c r="G23" s="54">
        <f t="shared" si="4"/>
        <v>-7.1720325000000784</v>
      </c>
      <c r="H23" s="55">
        <f t="shared" si="4"/>
        <v>138.18233200000023</v>
      </c>
      <c r="I23" s="54">
        <f t="shared" si="4"/>
        <v>-55.773339300000217</v>
      </c>
      <c r="J23" s="54">
        <f t="shared" si="4"/>
        <v>60.507959300000486</v>
      </c>
      <c r="K23" s="54">
        <f t="shared" si="4"/>
        <v>143.94529909999997</v>
      </c>
      <c r="L23" s="54">
        <f t="shared" si="4"/>
        <v>-35.242000000000033</v>
      </c>
      <c r="M23" s="54">
        <f t="shared" si="4"/>
        <v>-159.21699999999962</v>
      </c>
    </row>
    <row r="24" spans="1:69" ht="15" customHeight="1" x14ac:dyDescent="0.25">
      <c r="B24" s="59" t="s">
        <v>90</v>
      </c>
      <c r="C24" s="59"/>
      <c r="D24" s="59"/>
      <c r="E24" s="59"/>
      <c r="F24" s="46">
        <v>51.719615900000122</v>
      </c>
      <c r="G24" s="48">
        <v>-7.1687235000001657</v>
      </c>
      <c r="H24" s="46">
        <v>138.18961260000012</v>
      </c>
      <c r="I24" s="48">
        <v>-55.801833600000336</v>
      </c>
      <c r="J24" s="48">
        <v>60.453978000000085</v>
      </c>
      <c r="K24" s="48">
        <v>143.87774729999956</v>
      </c>
      <c r="L24" s="48">
        <v>-35.033999999999914</v>
      </c>
      <c r="M24" s="48">
        <v>-160.98100000000039</v>
      </c>
    </row>
    <row r="25" spans="1:69" ht="15" customHeight="1" x14ac:dyDescent="0.25">
      <c r="B25" s="59" t="s">
        <v>85</v>
      </c>
      <c r="C25" s="59"/>
      <c r="D25" s="59"/>
      <c r="E25" s="59"/>
      <c r="F25" s="46">
        <v>-1.8216E-2</v>
      </c>
      <c r="G25" s="48">
        <v>-3.3089999999999994E-3</v>
      </c>
      <c r="H25" s="46">
        <v>-7.2805999999999999E-3</v>
      </c>
      <c r="I25" s="48">
        <v>2.84943E-2</v>
      </c>
      <c r="J25" s="48">
        <v>5.3981299999999996E-2</v>
      </c>
      <c r="K25" s="48">
        <v>6.7551799999999995E-2</v>
      </c>
      <c r="L25" s="48">
        <v>-0.20799999999999999</v>
      </c>
      <c r="M25" s="48">
        <v>1.764</v>
      </c>
    </row>
    <row r="26" spans="1:69" ht="15" customHeight="1" x14ac:dyDescent="0.25">
      <c r="B26" s="50"/>
      <c r="C26" s="50"/>
      <c r="D26" s="50"/>
      <c r="E26" s="50"/>
      <c r="F26" s="47"/>
      <c r="G26" s="49"/>
      <c r="H26" s="47"/>
      <c r="I26" s="49"/>
      <c r="J26" s="49"/>
      <c r="K26" s="49"/>
      <c r="L26" s="49"/>
      <c r="M26" s="49"/>
    </row>
    <row r="27" spans="1:69" ht="15" customHeight="1" x14ac:dyDescent="0.25">
      <c r="B27" s="59" t="s">
        <v>60</v>
      </c>
      <c r="C27" s="59"/>
      <c r="D27" s="59"/>
      <c r="E27" s="59"/>
      <c r="F27" s="46">
        <v>-6.292600000000002</v>
      </c>
      <c r="G27" s="48">
        <v>-20.492000000000004</v>
      </c>
      <c r="H27" s="46">
        <v>-13.700600000000001</v>
      </c>
      <c r="I27" s="48">
        <v>-84.801999999999992</v>
      </c>
      <c r="J27" s="48">
        <v>-129.89300000000003</v>
      </c>
      <c r="K27" s="48">
        <v>-52.9</v>
      </c>
      <c r="L27" s="48">
        <v>-48</v>
      </c>
      <c r="M27" s="48">
        <v>-102.45099999999999</v>
      </c>
    </row>
    <row r="28" spans="1:69" ht="15" customHeight="1" x14ac:dyDescent="0.25">
      <c r="B28" s="58" t="s">
        <v>123</v>
      </c>
      <c r="C28" s="58"/>
      <c r="D28" s="58"/>
      <c r="E28" s="58"/>
      <c r="F28" s="55">
        <f t="shared" ref="F28:M28" si="5">F14-F27</f>
        <v>91.561006000000177</v>
      </c>
      <c r="G28" s="54">
        <f t="shared" si="5"/>
        <v>82.131701599999928</v>
      </c>
      <c r="H28" s="55">
        <f t="shared" si="5"/>
        <v>267.93422540000023</v>
      </c>
      <c r="I28" s="54">
        <f t="shared" si="5"/>
        <v>199.49177599999976</v>
      </c>
      <c r="J28" s="54">
        <f t="shared" si="5"/>
        <v>358.01212660000044</v>
      </c>
      <c r="K28" s="54">
        <f t="shared" si="5"/>
        <v>328.29253029999995</v>
      </c>
      <c r="L28" s="54">
        <f t="shared" si="5"/>
        <v>345.58699999999999</v>
      </c>
      <c r="M28" s="54">
        <f t="shared" si="5"/>
        <v>446.55100000000039</v>
      </c>
    </row>
    <row r="29" spans="1:69" x14ac:dyDescent="0.25">
      <c r="B29" s="51"/>
      <c r="C29" s="49"/>
      <c r="D29" s="49"/>
      <c r="E29" s="49"/>
      <c r="F29" s="49"/>
      <c r="G29" s="49"/>
      <c r="H29" s="49"/>
      <c r="I29" s="49"/>
      <c r="J29" s="49"/>
      <c r="K29" s="49"/>
      <c r="L29" s="49"/>
      <c r="M29" s="49"/>
    </row>
    <row r="30" spans="1:69" s="80" customFormat="1" ht="15.75" x14ac:dyDescent="0.25">
      <c r="A30" s="7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row>
    <row r="31" spans="1:69" s="80" customFormat="1" ht="15.75" x14ac:dyDescent="0.25">
      <c r="A31" s="75"/>
      <c r="B31" s="72"/>
      <c r="C31" s="72"/>
      <c r="D31" s="72"/>
      <c r="E31" s="72"/>
      <c r="F31" s="72" t="str">
        <f>F$4</f>
        <v>Q3</v>
      </c>
      <c r="G31" s="72" t="str">
        <f>G$4</f>
        <v>Q3</v>
      </c>
      <c r="H31" s="72" t="str">
        <f>H$4</f>
        <v>Q1-3</v>
      </c>
      <c r="I31" s="72" t="str">
        <f>I$4</f>
        <v>Q1-3</v>
      </c>
      <c r="J31" s="72"/>
      <c r="K31" s="72"/>
      <c r="L31" s="72"/>
      <c r="M31" s="72"/>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row>
    <row r="32" spans="1:69" s="80" customFormat="1" ht="15.75" x14ac:dyDescent="0.25">
      <c r="A32" s="75"/>
      <c r="B32" s="73" t="s">
        <v>76</v>
      </c>
      <c r="C32" s="74"/>
      <c r="D32" s="74"/>
      <c r="E32" s="74"/>
      <c r="F32" s="74"/>
      <c r="G32" s="74"/>
      <c r="H32" s="74"/>
      <c r="I32" s="74"/>
      <c r="J32" s="74"/>
      <c r="K32" s="74"/>
      <c r="L32" s="74"/>
      <c r="M32" s="74"/>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row>
    <row r="33" spans="1:69" ht="3" customHeight="1" x14ac:dyDescent="0.25">
      <c r="B33" s="33"/>
      <c r="C33" s="32"/>
      <c r="D33" s="32"/>
      <c r="E33" s="32"/>
      <c r="F33" s="36"/>
      <c r="G33" s="36"/>
      <c r="H33" s="36"/>
      <c r="I33" s="36"/>
      <c r="J33" s="36"/>
      <c r="K33" s="36"/>
      <c r="L33" s="36"/>
      <c r="M33" s="36"/>
    </row>
    <row r="34" spans="1:69" s="78" customFormat="1" ht="15" customHeight="1" x14ac:dyDescent="0.25">
      <c r="A34" s="16"/>
      <c r="B34" s="59" t="s">
        <v>17</v>
      </c>
      <c r="C34" s="59"/>
      <c r="D34" s="59"/>
      <c r="E34" s="59"/>
      <c r="F34" s="45"/>
      <c r="G34" s="48"/>
      <c r="H34" s="45">
        <v>4177.1758300000001</v>
      </c>
      <c r="I34" s="48">
        <v>4146.4668007</v>
      </c>
      <c r="J34" s="48">
        <v>4119.1333697999999</v>
      </c>
      <c r="K34" s="48">
        <v>3891.357</v>
      </c>
      <c r="L34" s="48">
        <v>3922.895</v>
      </c>
      <c r="M34" s="48">
        <v>3836.587</v>
      </c>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row>
    <row r="35" spans="1:69" ht="15" customHeight="1" x14ac:dyDescent="0.25">
      <c r="B35" s="59" t="s">
        <v>18</v>
      </c>
      <c r="C35" s="59"/>
      <c r="D35" s="59"/>
      <c r="E35" s="59"/>
      <c r="F35" s="46"/>
      <c r="G35" s="48"/>
      <c r="H35" s="46">
        <v>487.51316000000003</v>
      </c>
      <c r="I35" s="48">
        <v>486.85083109999999</v>
      </c>
      <c r="J35" s="48">
        <v>500.0247311</v>
      </c>
      <c r="K35" s="48">
        <v>450.22199999999998</v>
      </c>
      <c r="L35" s="48">
        <v>427.68700000000007</v>
      </c>
      <c r="M35" s="48">
        <v>469.34700000000004</v>
      </c>
    </row>
    <row r="36" spans="1:69" ht="15" customHeight="1" x14ac:dyDescent="0.25">
      <c r="B36" s="59" t="s">
        <v>84</v>
      </c>
      <c r="C36" s="59"/>
      <c r="D36" s="59"/>
      <c r="E36" s="59"/>
      <c r="F36" s="46"/>
      <c r="G36" s="48"/>
      <c r="H36" s="46">
        <v>113.85900000000001</v>
      </c>
      <c r="I36" s="48">
        <v>117.19215149999999</v>
      </c>
      <c r="J36" s="48">
        <v>118.2764189</v>
      </c>
      <c r="K36" s="48">
        <v>125.029</v>
      </c>
      <c r="L36" s="48">
        <v>148.352</v>
      </c>
      <c r="M36" s="48">
        <v>152.387</v>
      </c>
    </row>
    <row r="37" spans="1:69" ht="15" customHeight="1" x14ac:dyDescent="0.25">
      <c r="B37" s="59" t="s">
        <v>19</v>
      </c>
      <c r="C37" s="59"/>
      <c r="D37" s="59"/>
      <c r="E37" s="59"/>
      <c r="F37" s="45"/>
      <c r="G37" s="48"/>
      <c r="H37" s="45">
        <v>1.0865025000000001</v>
      </c>
      <c r="I37" s="48">
        <v>2.0038249000000001</v>
      </c>
      <c r="J37" s="48">
        <v>1.6867851</v>
      </c>
      <c r="K37" s="48">
        <v>2.5412355</v>
      </c>
      <c r="L37" s="48">
        <v>15.743</v>
      </c>
      <c r="M37" s="48">
        <v>6.6760000000000002</v>
      </c>
    </row>
    <row r="38" spans="1:69" ht="15" customHeight="1" x14ac:dyDescent="0.25">
      <c r="B38" s="50" t="s">
        <v>20</v>
      </c>
      <c r="C38" s="50"/>
      <c r="D38" s="50"/>
      <c r="E38" s="50"/>
      <c r="F38" s="47"/>
      <c r="G38" s="49"/>
      <c r="H38" s="47">
        <v>206.6111496</v>
      </c>
      <c r="I38" s="49">
        <v>203.45529210000001</v>
      </c>
      <c r="J38" s="49">
        <v>212.2745937</v>
      </c>
      <c r="K38" s="49">
        <v>120.71716069999999</v>
      </c>
      <c r="L38" s="49">
        <v>132.44800000000001</v>
      </c>
      <c r="M38" s="49">
        <v>92.341999999999999</v>
      </c>
    </row>
    <row r="39" spans="1:69" ht="15" customHeight="1" x14ac:dyDescent="0.25">
      <c r="B39" s="58" t="s">
        <v>21</v>
      </c>
      <c r="C39" s="58"/>
      <c r="D39" s="58"/>
      <c r="E39" s="58"/>
      <c r="F39" s="55"/>
      <c r="G39" s="54"/>
      <c r="H39" s="55">
        <f t="shared" ref="H39:M39" si="7">SUM(H34:H38)</f>
        <v>4986.2456421000015</v>
      </c>
      <c r="I39" s="54">
        <f t="shared" si="7"/>
        <v>4955.9689003000003</v>
      </c>
      <c r="J39" s="54">
        <f t="shared" si="7"/>
        <v>4951.3958985999998</v>
      </c>
      <c r="K39" s="54">
        <f t="shared" si="7"/>
        <v>4589.8663962000001</v>
      </c>
      <c r="L39" s="54">
        <f t="shared" si="7"/>
        <v>4647.1250000000009</v>
      </c>
      <c r="M39" s="54">
        <f t="shared" si="7"/>
        <v>4557.3389999999999</v>
      </c>
    </row>
    <row r="40" spans="1:69" ht="15" customHeight="1" x14ac:dyDescent="0.25">
      <c r="B40" s="59" t="s">
        <v>22</v>
      </c>
      <c r="C40" s="59"/>
      <c r="D40" s="59"/>
      <c r="E40" s="59"/>
      <c r="F40" s="45"/>
      <c r="G40" s="48"/>
      <c r="H40" s="45">
        <v>0</v>
      </c>
      <c r="I40" s="48">
        <v>2.9426200000000003E-2</v>
      </c>
      <c r="J40" s="48">
        <v>2.6600700000000001E-2</v>
      </c>
      <c r="K40" s="48">
        <v>0.10403370000000001</v>
      </c>
      <c r="L40" s="48">
        <v>6.6000000000000003E-2</v>
      </c>
      <c r="M40" s="48">
        <v>0.123</v>
      </c>
    </row>
    <row r="41" spans="1:69" ht="15" customHeight="1" x14ac:dyDescent="0.25">
      <c r="B41" s="59" t="s">
        <v>23</v>
      </c>
      <c r="C41" s="59"/>
      <c r="D41" s="59"/>
      <c r="E41" s="59"/>
      <c r="F41" s="46"/>
      <c r="G41" s="48"/>
      <c r="H41" s="46">
        <v>0.2252835</v>
      </c>
      <c r="I41" s="48">
        <v>0.56163680000000005</v>
      </c>
      <c r="J41" s="48">
        <v>0</v>
      </c>
      <c r="K41" s="48">
        <v>-5.8420000000000011E-4</v>
      </c>
      <c r="L41" s="48">
        <v>0.35299999999999998</v>
      </c>
      <c r="M41" s="48">
        <v>3.5179999999999998</v>
      </c>
    </row>
    <row r="42" spans="1:69" ht="15" customHeight="1" x14ac:dyDescent="0.25">
      <c r="B42" s="59" t="s">
        <v>24</v>
      </c>
      <c r="C42" s="59"/>
      <c r="D42" s="59"/>
      <c r="E42" s="59"/>
      <c r="F42" s="46"/>
      <c r="G42" s="48"/>
      <c r="H42" s="46">
        <v>691.24859549999996</v>
      </c>
      <c r="I42" s="48">
        <v>666.01147120000007</v>
      </c>
      <c r="J42" s="48">
        <v>734.82437599999992</v>
      </c>
      <c r="K42" s="48">
        <v>748.62020999999993</v>
      </c>
      <c r="L42" s="48">
        <v>716.68900000000008</v>
      </c>
      <c r="M42" s="48">
        <v>765.63900000000012</v>
      </c>
    </row>
    <row r="43" spans="1:69" ht="15" customHeight="1" x14ac:dyDescent="0.25">
      <c r="B43" s="59" t="s">
        <v>25</v>
      </c>
      <c r="C43" s="59"/>
      <c r="D43" s="59"/>
      <c r="E43" s="59"/>
      <c r="F43" s="45"/>
      <c r="G43" s="48"/>
      <c r="H43" s="45">
        <v>157.95256609999998</v>
      </c>
      <c r="I43" s="48">
        <v>223.34783489999998</v>
      </c>
      <c r="J43" s="48">
        <v>164.122038</v>
      </c>
      <c r="K43" s="48">
        <v>245.0871746</v>
      </c>
      <c r="L43" s="48">
        <v>248.054</v>
      </c>
      <c r="M43" s="48">
        <v>228.52600000000001</v>
      </c>
    </row>
    <row r="44" spans="1:69" ht="15" customHeight="1" x14ac:dyDescent="0.25">
      <c r="B44" s="50" t="s">
        <v>26</v>
      </c>
      <c r="C44" s="50"/>
      <c r="D44" s="50"/>
      <c r="E44" s="50"/>
      <c r="F44" s="47"/>
      <c r="G44" s="49"/>
      <c r="H44" s="47">
        <v>0</v>
      </c>
      <c r="I44" s="49">
        <v>0</v>
      </c>
      <c r="J44" s="49">
        <v>0</v>
      </c>
      <c r="K44" s="49">
        <v>0</v>
      </c>
      <c r="L44" s="49">
        <v>99.358999999999995</v>
      </c>
      <c r="M44" s="49">
        <v>0</v>
      </c>
    </row>
    <row r="45" spans="1:69" ht="15" customHeight="1" x14ac:dyDescent="0.25">
      <c r="B45" s="51" t="s">
        <v>27</v>
      </c>
      <c r="C45" s="51"/>
      <c r="D45" s="51"/>
      <c r="E45" s="51"/>
      <c r="F45" s="56"/>
      <c r="G45" s="52"/>
      <c r="H45" s="56">
        <f t="shared" ref="H45:M45" si="8">SUM(H40:H44)</f>
        <v>849.42644510000002</v>
      </c>
      <c r="I45" s="52">
        <f t="shared" si="8"/>
        <v>889.95036909999999</v>
      </c>
      <c r="J45" s="52">
        <f t="shared" si="8"/>
        <v>898.97301469999991</v>
      </c>
      <c r="K45" s="52">
        <f t="shared" si="8"/>
        <v>993.81083409999997</v>
      </c>
      <c r="L45" s="52">
        <f t="shared" si="8"/>
        <v>1064.521</v>
      </c>
      <c r="M45" s="52">
        <f t="shared" si="8"/>
        <v>997.80600000000004</v>
      </c>
    </row>
    <row r="46" spans="1:69" ht="15" customHeight="1" x14ac:dyDescent="0.25">
      <c r="B46" s="58" t="s">
        <v>77</v>
      </c>
      <c r="C46" s="58"/>
      <c r="D46" s="58"/>
      <c r="E46" s="58"/>
      <c r="F46" s="53"/>
      <c r="G46" s="54"/>
      <c r="H46" s="53">
        <f t="shared" ref="H46:M46" si="9">H39+H45</f>
        <v>5835.6720872000014</v>
      </c>
      <c r="I46" s="54">
        <f t="shared" si="9"/>
        <v>5845.9192694000003</v>
      </c>
      <c r="J46" s="54">
        <f t="shared" si="9"/>
        <v>5850.3689132999998</v>
      </c>
      <c r="K46" s="54">
        <f t="shared" si="9"/>
        <v>5583.6772302999998</v>
      </c>
      <c r="L46" s="54">
        <f t="shared" si="9"/>
        <v>5711.6460000000006</v>
      </c>
      <c r="M46" s="54">
        <f t="shared" si="9"/>
        <v>5555.1450000000004</v>
      </c>
    </row>
    <row r="47" spans="1:69" ht="15" customHeight="1" x14ac:dyDescent="0.25">
      <c r="B47" s="59" t="s">
        <v>91</v>
      </c>
      <c r="C47" s="59"/>
      <c r="D47" s="59"/>
      <c r="E47" s="59"/>
      <c r="F47" s="46"/>
      <c r="G47" s="48"/>
      <c r="H47" s="46">
        <v>2682.7863938</v>
      </c>
      <c r="I47" s="48">
        <v>2378.1722696000002</v>
      </c>
      <c r="J47" s="48">
        <v>2473.1620812000006</v>
      </c>
      <c r="K47" s="48">
        <v>1971.0260166000012</v>
      </c>
      <c r="L47" s="48">
        <v>1881.3429999999996</v>
      </c>
      <c r="M47" s="48">
        <v>1969.2429999999999</v>
      </c>
    </row>
    <row r="48" spans="1:69" ht="15" customHeight="1" x14ac:dyDescent="0.25">
      <c r="B48" s="59" t="s">
        <v>86</v>
      </c>
      <c r="C48" s="59"/>
      <c r="D48" s="59"/>
      <c r="E48" s="59"/>
      <c r="F48" s="46"/>
      <c r="G48" s="48"/>
      <c r="H48" s="46">
        <v>0.19571319999999998</v>
      </c>
      <c r="I48" s="48">
        <v>-0.15895390000000004</v>
      </c>
      <c r="J48" s="48">
        <v>-0.12846690000000005</v>
      </c>
      <c r="K48" s="48">
        <v>0.14155180000000001</v>
      </c>
      <c r="L48" s="48">
        <v>0.33100000000000007</v>
      </c>
      <c r="M48" s="48">
        <v>19.983999999999998</v>
      </c>
    </row>
    <row r="49" spans="1:69" ht="15" customHeight="1" x14ac:dyDescent="0.25">
      <c r="B49" s="59" t="s">
        <v>28</v>
      </c>
      <c r="C49" s="59"/>
      <c r="D49" s="59"/>
      <c r="E49" s="59"/>
      <c r="F49" s="45"/>
      <c r="G49" s="48"/>
      <c r="H49" s="45">
        <v>423.54917890000002</v>
      </c>
      <c r="I49" s="48">
        <v>468.61086569999998</v>
      </c>
      <c r="J49" s="48">
        <v>418.31648680000001</v>
      </c>
      <c r="K49" s="48">
        <v>358.30681570000002</v>
      </c>
      <c r="L49" s="48">
        <v>345.459</v>
      </c>
      <c r="M49" s="48">
        <v>237.39699999999999</v>
      </c>
    </row>
    <row r="50" spans="1:69" ht="15" customHeight="1" x14ac:dyDescent="0.25">
      <c r="B50" s="59" t="s">
        <v>29</v>
      </c>
      <c r="C50" s="59"/>
      <c r="D50" s="59"/>
      <c r="E50" s="59"/>
      <c r="F50" s="46"/>
      <c r="G50" s="48"/>
      <c r="H50" s="46">
        <v>160.19656230000001</v>
      </c>
      <c r="I50" s="48">
        <v>165.1582421</v>
      </c>
      <c r="J50" s="48">
        <v>160.901341</v>
      </c>
      <c r="K50" s="48">
        <v>143.9314531</v>
      </c>
      <c r="L50" s="48">
        <v>251.61500000000001</v>
      </c>
      <c r="M50" s="48">
        <v>195.67099999999999</v>
      </c>
    </row>
    <row r="51" spans="1:69" ht="15" customHeight="1" x14ac:dyDescent="0.25">
      <c r="B51" s="59" t="s">
        <v>30</v>
      </c>
      <c r="C51" s="59"/>
      <c r="D51" s="59"/>
      <c r="E51" s="59"/>
      <c r="F51" s="46"/>
      <c r="G51" s="48"/>
      <c r="H51" s="46">
        <v>1398.1575059999998</v>
      </c>
      <c r="I51" s="48">
        <v>1541.8115573999999</v>
      </c>
      <c r="J51" s="48">
        <v>1492.8662064</v>
      </c>
      <c r="K51" s="48">
        <v>1785.494604</v>
      </c>
      <c r="L51" s="48">
        <v>1901.4930000000002</v>
      </c>
      <c r="M51" s="48">
        <v>1862.9859999999999</v>
      </c>
    </row>
    <row r="52" spans="1:69" ht="15" customHeight="1" x14ac:dyDescent="0.25">
      <c r="B52" s="59" t="s">
        <v>31</v>
      </c>
      <c r="C52" s="59"/>
      <c r="D52" s="59"/>
      <c r="E52" s="59"/>
      <c r="F52" s="45"/>
      <c r="G52" s="48"/>
      <c r="H52" s="45">
        <v>1170.7863148000001</v>
      </c>
      <c r="I52" s="48">
        <v>1291.9929557999999</v>
      </c>
      <c r="J52" s="48">
        <v>1304.9188933</v>
      </c>
      <c r="K52" s="48">
        <v>1324.7747760000002</v>
      </c>
      <c r="L52" s="48">
        <v>1232.078</v>
      </c>
      <c r="M52" s="48">
        <v>1269.864</v>
      </c>
    </row>
    <row r="53" spans="1:69" ht="15" customHeight="1" x14ac:dyDescent="0.25">
      <c r="B53" s="50" t="s">
        <v>89</v>
      </c>
      <c r="C53" s="50"/>
      <c r="D53" s="50"/>
      <c r="E53" s="50"/>
      <c r="F53" s="47"/>
      <c r="G53" s="49"/>
      <c r="H53" s="47">
        <v>0</v>
      </c>
      <c r="I53" s="49">
        <v>0</v>
      </c>
      <c r="J53" s="49">
        <v>0</v>
      </c>
      <c r="K53" s="49">
        <v>0</v>
      </c>
      <c r="L53" s="49">
        <v>99.326999999999998</v>
      </c>
      <c r="M53" s="49">
        <v>0</v>
      </c>
    </row>
    <row r="54" spans="1:69" ht="15" customHeight="1" x14ac:dyDescent="0.25">
      <c r="B54" s="58" t="s">
        <v>78</v>
      </c>
      <c r="C54" s="58"/>
      <c r="D54" s="58"/>
      <c r="E54" s="58"/>
      <c r="F54" s="55"/>
      <c r="G54" s="54"/>
      <c r="H54" s="55">
        <f t="shared" ref="H54:M54" si="10">SUM(H47:H53)</f>
        <v>5835.6716689999994</v>
      </c>
      <c r="I54" s="54">
        <f t="shared" si="10"/>
        <v>5845.5869366999996</v>
      </c>
      <c r="J54" s="54">
        <f t="shared" si="10"/>
        <v>5850.0365418000001</v>
      </c>
      <c r="K54" s="54">
        <f t="shared" si="10"/>
        <v>5583.6752172000015</v>
      </c>
      <c r="L54" s="54">
        <f t="shared" si="10"/>
        <v>5711.6459999999997</v>
      </c>
      <c r="M54" s="54">
        <f t="shared" si="10"/>
        <v>5555.1449999999986</v>
      </c>
    </row>
    <row r="55" spans="1:69" x14ac:dyDescent="0.25">
      <c r="B55" s="51"/>
      <c r="C55" s="49"/>
      <c r="D55" s="49"/>
      <c r="E55" s="49"/>
      <c r="F55" s="49"/>
      <c r="G55" s="49"/>
      <c r="H55" s="49"/>
      <c r="I55" s="49"/>
      <c r="J55" s="49"/>
      <c r="K55" s="49"/>
      <c r="L55" s="49"/>
      <c r="M55" s="49"/>
    </row>
    <row r="56" spans="1:69" s="80" customFormat="1" ht="15.75" x14ac:dyDescent="0.25">
      <c r="A56" s="75"/>
      <c r="B56" s="72"/>
      <c r="C56" s="72"/>
      <c r="D56" s="72"/>
      <c r="E56" s="72"/>
      <c r="F56" s="72">
        <f t="shared" ref="F56:M56" si="11">F$3</f>
        <v>2017</v>
      </c>
      <c r="G56" s="72">
        <f t="shared" si="11"/>
        <v>2016</v>
      </c>
      <c r="H56" s="72">
        <f t="shared" si="11"/>
        <v>2017</v>
      </c>
      <c r="I56" s="72">
        <f t="shared" si="11"/>
        <v>2016</v>
      </c>
      <c r="J56" s="72">
        <f t="shared" si="11"/>
        <v>2016</v>
      </c>
      <c r="K56" s="72">
        <f t="shared" si="11"/>
        <v>2015</v>
      </c>
      <c r="L56" s="72">
        <f t="shared" si="11"/>
        <v>2014</v>
      </c>
      <c r="M56" s="72">
        <f t="shared" si="11"/>
        <v>2013</v>
      </c>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row>
    <row r="57" spans="1:69" s="80" customFormat="1" ht="15.75" x14ac:dyDescent="0.25">
      <c r="A57" s="75"/>
      <c r="B57" s="72"/>
      <c r="C57" s="72"/>
      <c r="D57" s="72"/>
      <c r="E57" s="72"/>
      <c r="F57" s="72" t="str">
        <f>F$4</f>
        <v>Q3</v>
      </c>
      <c r="G57" s="72" t="str">
        <f>G$4</f>
        <v>Q3</v>
      </c>
      <c r="H57" s="72" t="str">
        <f>H$4</f>
        <v>Q1-3</v>
      </c>
      <c r="I57" s="72" t="str">
        <f>I$4</f>
        <v>Q1-3</v>
      </c>
      <c r="J57" s="72"/>
      <c r="K57" s="72"/>
      <c r="L57" s="72"/>
      <c r="M57" s="72"/>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row>
    <row r="58" spans="1:69" s="80" customFormat="1" ht="15.75" x14ac:dyDescent="0.25">
      <c r="A58" s="75"/>
      <c r="B58" s="73" t="s">
        <v>88</v>
      </c>
      <c r="C58" s="74"/>
      <c r="D58" s="74"/>
      <c r="E58" s="74"/>
      <c r="F58" s="74" t="s">
        <v>54</v>
      </c>
      <c r="G58" s="74"/>
      <c r="H58" s="74" t="s">
        <v>54</v>
      </c>
      <c r="I58" s="74"/>
      <c r="J58" s="74"/>
      <c r="K58" s="74"/>
      <c r="L58" s="74"/>
      <c r="M58" s="74"/>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row>
    <row r="59" spans="1:69" ht="3" customHeight="1" x14ac:dyDescent="0.25">
      <c r="B59" s="33"/>
      <c r="C59" s="32"/>
      <c r="D59" s="32"/>
      <c r="E59" s="32"/>
      <c r="F59" s="36"/>
      <c r="G59" s="36"/>
      <c r="H59" s="36"/>
      <c r="I59" s="36"/>
      <c r="J59" s="36"/>
      <c r="K59" s="36"/>
      <c r="L59" s="36"/>
      <c r="M59" s="36"/>
    </row>
    <row r="60" spans="1:69" x14ac:dyDescent="0.25">
      <c r="B60" s="64" t="s">
        <v>32</v>
      </c>
      <c r="C60" s="64"/>
      <c r="D60" s="64"/>
      <c r="E60" s="64"/>
      <c r="F60" s="46">
        <v>121.57490350000009</v>
      </c>
      <c r="G60" s="48">
        <v>62.042814699999703</v>
      </c>
      <c r="H60" s="46">
        <v>310.29036720000028</v>
      </c>
      <c r="I60" s="48">
        <v>166.608294</v>
      </c>
      <c r="J60" s="48">
        <v>310.62900000000002</v>
      </c>
      <c r="K60" s="48">
        <v>274.35399999999998</v>
      </c>
      <c r="L60" s="48">
        <v>250.42099999999999</v>
      </c>
      <c r="M60" s="48">
        <v>311.95299999999997</v>
      </c>
    </row>
    <row r="61" spans="1:69" ht="15" customHeight="1" x14ac:dyDescent="0.25">
      <c r="B61" s="50" t="s">
        <v>33</v>
      </c>
      <c r="C61" s="50"/>
      <c r="D61" s="50"/>
      <c r="E61" s="50"/>
      <c r="F61" s="47">
        <v>-68.230000000000018</v>
      </c>
      <c r="G61" s="49">
        <v>-9.8479999999999794</v>
      </c>
      <c r="H61" s="47">
        <v>10.143999999999991</v>
      </c>
      <c r="I61" s="49">
        <v>-13.814</v>
      </c>
      <c r="J61" s="49">
        <v>-114.065</v>
      </c>
      <c r="K61" s="49">
        <v>9.5939999999999994</v>
      </c>
      <c r="L61" s="49">
        <v>-11.17</v>
      </c>
      <c r="M61" s="49">
        <v>52.465000000000003</v>
      </c>
    </row>
    <row r="62" spans="1:69" ht="15" customHeight="1" x14ac:dyDescent="0.25">
      <c r="B62" s="65" t="s">
        <v>34</v>
      </c>
      <c r="C62" s="65"/>
      <c r="D62" s="65"/>
      <c r="E62" s="65"/>
      <c r="F62" s="53">
        <f t="shared" ref="F62:M62" si="12">SUM(F60:F61)</f>
        <v>53.344903500000072</v>
      </c>
      <c r="G62" s="54">
        <f t="shared" si="12"/>
        <v>52.194814699999725</v>
      </c>
      <c r="H62" s="53">
        <f t="shared" si="12"/>
        <v>320.43436720000028</v>
      </c>
      <c r="I62" s="54">
        <f t="shared" si="12"/>
        <v>152.79429400000001</v>
      </c>
      <c r="J62" s="54">
        <f t="shared" si="12"/>
        <v>196.56400000000002</v>
      </c>
      <c r="K62" s="54">
        <f t="shared" si="12"/>
        <v>283.94799999999998</v>
      </c>
      <c r="L62" s="54">
        <f t="shared" si="12"/>
        <v>239.251</v>
      </c>
      <c r="M62" s="54">
        <f t="shared" si="12"/>
        <v>364.41800000000001</v>
      </c>
    </row>
    <row r="63" spans="1:69" ht="15" customHeight="1" x14ac:dyDescent="0.25">
      <c r="B63" s="64" t="s">
        <v>82</v>
      </c>
      <c r="C63" s="64"/>
      <c r="D63" s="64"/>
      <c r="E63" s="64"/>
      <c r="F63" s="46">
        <v>-28.811000000000007</v>
      </c>
      <c r="G63" s="48">
        <v>-32.125999999999998</v>
      </c>
      <c r="H63" s="46">
        <v>-99.338999999999999</v>
      </c>
      <c r="I63" s="48">
        <v>-111.913</v>
      </c>
      <c r="J63" s="48">
        <v>-166.125</v>
      </c>
      <c r="K63" s="48">
        <v>-175.09200000000001</v>
      </c>
      <c r="L63" s="48">
        <v>-157.83500000000001</v>
      </c>
      <c r="M63" s="48">
        <v>-121.6</v>
      </c>
    </row>
    <row r="64" spans="1:69" ht="15" customHeight="1" x14ac:dyDescent="0.25">
      <c r="B64" s="50" t="s">
        <v>83</v>
      </c>
      <c r="C64" s="50"/>
      <c r="D64" s="50"/>
      <c r="E64" s="50"/>
      <c r="F64" s="47">
        <v>1.0859999999999999</v>
      </c>
      <c r="G64" s="49">
        <v>1.7350000000000001</v>
      </c>
      <c r="H64" s="47">
        <v>3.4079999999999999</v>
      </c>
      <c r="I64" s="49">
        <v>2.5640000000000001</v>
      </c>
      <c r="J64" s="49">
        <v>1.7270000000000001</v>
      </c>
      <c r="K64" s="49">
        <v>0.88200000000000001</v>
      </c>
      <c r="L64" s="49">
        <v>1.9650000000000001</v>
      </c>
      <c r="M64" s="49">
        <v>33.140999999999998</v>
      </c>
    </row>
    <row r="65" spans="1:69" ht="15" customHeight="1" x14ac:dyDescent="0.25">
      <c r="B65" s="65" t="s">
        <v>87</v>
      </c>
      <c r="C65" s="65"/>
      <c r="D65" s="65"/>
      <c r="E65" s="65"/>
      <c r="F65" s="53">
        <f t="shared" ref="F65:M65" si="13">SUM(F62:F64)</f>
        <v>25.619903500000063</v>
      </c>
      <c r="G65" s="54">
        <f t="shared" si="13"/>
        <v>21.803814699999727</v>
      </c>
      <c r="H65" s="53">
        <f t="shared" si="13"/>
        <v>224.50336720000027</v>
      </c>
      <c r="I65" s="54">
        <f t="shared" si="13"/>
        <v>43.445294000000011</v>
      </c>
      <c r="J65" s="54">
        <f t="shared" si="13"/>
        <v>32.166000000000018</v>
      </c>
      <c r="K65" s="54">
        <f t="shared" si="13"/>
        <v>109.73799999999997</v>
      </c>
      <c r="L65" s="54">
        <f t="shared" si="13"/>
        <v>83.381</v>
      </c>
      <c r="M65" s="54">
        <f t="shared" si="13"/>
        <v>275.959</v>
      </c>
    </row>
    <row r="66" spans="1:69" ht="15" customHeight="1" x14ac:dyDescent="0.25">
      <c r="B66" s="50" t="s">
        <v>35</v>
      </c>
      <c r="C66" s="50"/>
      <c r="D66" s="50"/>
      <c r="E66" s="50"/>
      <c r="F66" s="47">
        <v>-8.0869999999999873</v>
      </c>
      <c r="G66" s="49">
        <v>-118.547</v>
      </c>
      <c r="H66" s="47">
        <v>-123.35199999999999</v>
      </c>
      <c r="I66" s="49">
        <v>-133.89099999999999</v>
      </c>
      <c r="J66" s="49">
        <v>-140.405</v>
      </c>
      <c r="K66" s="49">
        <v>-94.736000000000004</v>
      </c>
      <c r="L66" s="49">
        <v>35.234999999999999</v>
      </c>
      <c r="M66" s="49">
        <v>23.84</v>
      </c>
    </row>
    <row r="67" spans="1:69" ht="15" customHeight="1" x14ac:dyDescent="0.25">
      <c r="B67" s="65" t="s">
        <v>36</v>
      </c>
      <c r="C67" s="65"/>
      <c r="D67" s="65"/>
      <c r="E67" s="65"/>
      <c r="F67" s="55">
        <f t="shared" ref="F67:M67" si="14">SUM(F65:F66)</f>
        <v>17.532903500000074</v>
      </c>
      <c r="G67" s="54">
        <f t="shared" si="14"/>
        <v>-96.743185300000277</v>
      </c>
      <c r="H67" s="55">
        <f t="shared" si="14"/>
        <v>101.15136720000028</v>
      </c>
      <c r="I67" s="54">
        <f t="shared" si="14"/>
        <v>-90.445705999999973</v>
      </c>
      <c r="J67" s="54">
        <f t="shared" si="14"/>
        <v>-108.23899999999998</v>
      </c>
      <c r="K67" s="54">
        <f t="shared" si="14"/>
        <v>15.001999999999967</v>
      </c>
      <c r="L67" s="54">
        <f t="shared" si="14"/>
        <v>118.616</v>
      </c>
      <c r="M67" s="54">
        <f t="shared" si="14"/>
        <v>299.79899999999998</v>
      </c>
    </row>
    <row r="68" spans="1:69" ht="15" customHeight="1" x14ac:dyDescent="0.25">
      <c r="B68" s="64" t="s">
        <v>37</v>
      </c>
      <c r="C68" s="64"/>
      <c r="D68" s="64"/>
      <c r="E68" s="64"/>
      <c r="F68" s="45">
        <v>-75.644000000000005</v>
      </c>
      <c r="G68" s="48">
        <v>23.997</v>
      </c>
      <c r="H68" s="45">
        <v>-186.017</v>
      </c>
      <c r="I68" s="48">
        <v>-297.23200000000003</v>
      </c>
      <c r="J68" s="48">
        <v>-341.69400000000002</v>
      </c>
      <c r="K68" s="48">
        <v>-74.950999999999993</v>
      </c>
      <c r="L68" s="48">
        <v>11.619</v>
      </c>
      <c r="M68" s="48">
        <v>-264.42500000000001</v>
      </c>
    </row>
    <row r="69" spans="1:69" ht="15" customHeight="1" x14ac:dyDescent="0.25">
      <c r="B69" s="64" t="s">
        <v>38</v>
      </c>
      <c r="C69" s="64"/>
      <c r="D69" s="64"/>
      <c r="E69" s="64"/>
      <c r="F69" s="46">
        <v>0</v>
      </c>
      <c r="G69" s="48">
        <v>0</v>
      </c>
      <c r="H69" s="46">
        <v>0</v>
      </c>
      <c r="I69" s="48">
        <v>0</v>
      </c>
      <c r="J69" s="48"/>
      <c r="K69" s="48"/>
      <c r="L69" s="48"/>
      <c r="M69" s="48"/>
    </row>
    <row r="70" spans="1:69" ht="15" customHeight="1" x14ac:dyDescent="0.25">
      <c r="B70" s="64" t="s">
        <v>39</v>
      </c>
      <c r="C70" s="64"/>
      <c r="D70" s="64"/>
      <c r="E70" s="64"/>
      <c r="F70" s="46">
        <v>0</v>
      </c>
      <c r="G70" s="48">
        <v>0</v>
      </c>
      <c r="H70" s="46">
        <v>0</v>
      </c>
      <c r="I70" s="48">
        <v>0</v>
      </c>
      <c r="J70" s="48"/>
      <c r="K70" s="48">
        <v>-8.8999999999999996E-2</v>
      </c>
      <c r="L70" s="48">
        <v>0.47399999999999998</v>
      </c>
      <c r="M70" s="48">
        <v>-0.20100000000000001</v>
      </c>
    </row>
    <row r="71" spans="1:69" ht="15" customHeight="1" x14ac:dyDescent="0.25">
      <c r="B71" s="50" t="s">
        <v>40</v>
      </c>
      <c r="C71" s="50"/>
      <c r="D71" s="50"/>
      <c r="E71" s="50"/>
      <c r="F71" s="47">
        <v>2.4820000000000002</v>
      </c>
      <c r="G71" s="49">
        <v>101.77200000000001</v>
      </c>
      <c r="H71" s="47">
        <v>79.216999999999999</v>
      </c>
      <c r="I71" s="49">
        <v>351.77199999999999</v>
      </c>
      <c r="J71" s="49">
        <v>354.33199999999999</v>
      </c>
      <c r="K71" s="49">
        <v>62.924999999999997</v>
      </c>
      <c r="L71" s="49">
        <v>-65.653000000000006</v>
      </c>
      <c r="M71" s="49">
        <v>-1.179</v>
      </c>
    </row>
    <row r="72" spans="1:69" ht="15" customHeight="1" x14ac:dyDescent="0.25">
      <c r="B72" s="51" t="s">
        <v>41</v>
      </c>
      <c r="C72" s="51"/>
      <c r="D72" s="51"/>
      <c r="E72" s="51"/>
      <c r="F72" s="56">
        <f t="shared" ref="F72:M72" si="15">SUM(F68:F71)</f>
        <v>-73.162000000000006</v>
      </c>
      <c r="G72" s="52">
        <f t="shared" si="15"/>
        <v>125.76900000000001</v>
      </c>
      <c r="H72" s="56">
        <f t="shared" si="15"/>
        <v>-106.8</v>
      </c>
      <c r="I72" s="52">
        <f t="shared" si="15"/>
        <v>54.539999999999964</v>
      </c>
      <c r="J72" s="52">
        <f t="shared" si="15"/>
        <v>12.637999999999977</v>
      </c>
      <c r="K72" s="52">
        <f t="shared" si="15"/>
        <v>-12.114999999999995</v>
      </c>
      <c r="L72" s="52">
        <f t="shared" si="15"/>
        <v>-53.56</v>
      </c>
      <c r="M72" s="52">
        <f t="shared" si="15"/>
        <v>-265.80500000000001</v>
      </c>
    </row>
    <row r="73" spans="1:69" ht="15" customHeight="1" x14ac:dyDescent="0.25">
      <c r="B73" s="65" t="s">
        <v>42</v>
      </c>
      <c r="C73" s="65"/>
      <c r="D73" s="65"/>
      <c r="E73" s="65"/>
      <c r="F73" s="55">
        <f t="shared" ref="F73:M73" si="16">SUM(F72+F67)</f>
        <v>-55.629096499999932</v>
      </c>
      <c r="G73" s="54">
        <f t="shared" si="16"/>
        <v>29.025814699999728</v>
      </c>
      <c r="H73" s="55">
        <f t="shared" si="16"/>
        <v>-5.6486327999997172</v>
      </c>
      <c r="I73" s="54">
        <f t="shared" si="16"/>
        <v>-35.905706000000009</v>
      </c>
      <c r="J73" s="54">
        <f t="shared" si="16"/>
        <v>-95.600999999999999</v>
      </c>
      <c r="K73" s="54">
        <f t="shared" si="16"/>
        <v>2.886999999999972</v>
      </c>
      <c r="L73" s="54">
        <f t="shared" si="16"/>
        <v>65.055999999999997</v>
      </c>
      <c r="M73" s="54">
        <f t="shared" si="16"/>
        <v>33.993999999999971</v>
      </c>
    </row>
    <row r="74" spans="1:69" ht="15" customHeight="1" x14ac:dyDescent="0.25">
      <c r="B74" s="50" t="s">
        <v>71</v>
      </c>
      <c r="C74" s="50"/>
      <c r="D74" s="50"/>
      <c r="E74" s="50"/>
      <c r="F74" s="47">
        <v>0</v>
      </c>
      <c r="G74" s="49">
        <v>0</v>
      </c>
      <c r="H74" s="47">
        <v>0</v>
      </c>
      <c r="I74" s="49">
        <v>0</v>
      </c>
      <c r="J74" s="49"/>
      <c r="K74" s="49"/>
      <c r="L74" s="49">
        <v>-41.84</v>
      </c>
      <c r="M74" s="49">
        <v>5</v>
      </c>
    </row>
    <row r="75" spans="1:69" ht="15" customHeight="1" x14ac:dyDescent="0.25">
      <c r="B75" s="65" t="s">
        <v>72</v>
      </c>
      <c r="C75" s="65"/>
      <c r="D75" s="65"/>
      <c r="E75" s="65"/>
      <c r="F75" s="55">
        <f t="shared" ref="F75:M75" si="17">SUM(F73:F74)</f>
        <v>-55.629096499999932</v>
      </c>
      <c r="G75" s="54">
        <f t="shared" si="17"/>
        <v>29.025814699999728</v>
      </c>
      <c r="H75" s="55">
        <f t="shared" si="17"/>
        <v>-5.6486327999997172</v>
      </c>
      <c r="I75" s="54">
        <f t="shared" si="17"/>
        <v>-35.905706000000009</v>
      </c>
      <c r="J75" s="54">
        <f t="shared" si="17"/>
        <v>-95.600999999999999</v>
      </c>
      <c r="K75" s="54">
        <f t="shared" si="17"/>
        <v>2.886999999999972</v>
      </c>
      <c r="L75" s="54">
        <f t="shared" si="17"/>
        <v>23.215999999999994</v>
      </c>
      <c r="M75" s="54">
        <f t="shared" si="17"/>
        <v>38.993999999999971</v>
      </c>
    </row>
    <row r="76" spans="1:69" x14ac:dyDescent="0.25">
      <c r="B76" s="51"/>
      <c r="C76" s="49"/>
      <c r="D76" s="49"/>
      <c r="E76" s="49"/>
      <c r="F76" s="49"/>
      <c r="G76" s="49"/>
      <c r="H76" s="49"/>
      <c r="I76" s="49"/>
      <c r="J76" s="49"/>
      <c r="K76" s="49"/>
      <c r="L76" s="49"/>
      <c r="M76" s="49"/>
    </row>
    <row r="77" spans="1:69" s="80" customFormat="1" ht="15.75" x14ac:dyDescent="0.25">
      <c r="A77" s="7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row>
    <row r="78" spans="1:69" s="80" customFormat="1" ht="15.75" x14ac:dyDescent="0.25">
      <c r="A78" s="75"/>
      <c r="B78" s="72"/>
      <c r="C78" s="72"/>
      <c r="D78" s="72"/>
      <c r="E78" s="72"/>
      <c r="F78" s="72" t="str">
        <f>F$4</f>
        <v>Q3</v>
      </c>
      <c r="G78" s="72" t="str">
        <f>G$4</f>
        <v>Q3</v>
      </c>
      <c r="H78" s="72" t="str">
        <f>H$4</f>
        <v>Q1-3</v>
      </c>
      <c r="I78" s="72" t="str">
        <f>I$4</f>
        <v>Q1-3</v>
      </c>
      <c r="J78" s="72"/>
      <c r="K78" s="72"/>
      <c r="L78" s="72"/>
      <c r="M78" s="72"/>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row>
    <row r="79" spans="1:69" s="80" customFormat="1" ht="15.75" x14ac:dyDescent="0.25">
      <c r="A79" s="75"/>
      <c r="B79" s="73" t="s">
        <v>67</v>
      </c>
      <c r="C79" s="74"/>
      <c r="D79" s="74"/>
      <c r="E79" s="74"/>
      <c r="F79" s="74"/>
      <c r="G79" s="74"/>
      <c r="H79" s="74"/>
      <c r="I79" s="74"/>
      <c r="J79" s="74"/>
      <c r="K79" s="74"/>
      <c r="L79" s="74"/>
      <c r="M79" s="74"/>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row>
    <row r="80" spans="1:69" ht="1.5" customHeight="1" x14ac:dyDescent="0.25">
      <c r="B80" s="33" t="s">
        <v>45</v>
      </c>
      <c r="C80" s="32"/>
      <c r="D80" s="32"/>
      <c r="E80" s="32"/>
      <c r="F80" s="32"/>
      <c r="G80" s="32"/>
      <c r="H80" s="32"/>
      <c r="I80" s="32"/>
      <c r="J80" s="32"/>
      <c r="K80" s="32"/>
      <c r="L80" s="32"/>
      <c r="M80" s="32"/>
    </row>
    <row r="81" spans="1:69" s="93" customFormat="1" ht="15" customHeight="1" x14ac:dyDescent="0.25">
      <c r="A81" s="91"/>
      <c r="B81" s="88" t="s">
        <v>43</v>
      </c>
      <c r="C81" s="88"/>
      <c r="D81" s="88"/>
      <c r="E81" s="88"/>
      <c r="F81" s="89">
        <v>10.241528824621192</v>
      </c>
      <c r="G81" s="90">
        <v>7.7767580442511282</v>
      </c>
      <c r="H81" s="89">
        <v>9.7680515024797998</v>
      </c>
      <c r="I81" s="90">
        <v>4.6003044413541261</v>
      </c>
      <c r="J81" s="90">
        <v>6.5976487490023983</v>
      </c>
      <c r="K81" s="90">
        <v>7.7910992424548864</v>
      </c>
      <c r="L81" s="90">
        <v>8.4985618068914714</v>
      </c>
      <c r="M81" s="90">
        <v>9.7215170991060713</v>
      </c>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row>
    <row r="82" spans="1:69" s="93" customFormat="1" ht="15" customHeight="1" x14ac:dyDescent="0.25">
      <c r="A82" s="91"/>
      <c r="B82" s="88" t="s">
        <v>122</v>
      </c>
      <c r="C82" s="88"/>
      <c r="D82" s="88"/>
      <c r="E82" s="88"/>
      <c r="F82" s="92">
        <v>10.997328625567526</v>
      </c>
      <c r="G82" s="90">
        <v>10.362126268077732</v>
      </c>
      <c r="H82" s="92">
        <v>10.294449874073324</v>
      </c>
      <c r="I82" s="90">
        <v>8.0017847723970004</v>
      </c>
      <c r="J82" s="90">
        <v>10.35440690307367</v>
      </c>
      <c r="K82" s="90">
        <v>9.2876872199025229</v>
      </c>
      <c r="L82" s="90">
        <v>9.8693574623831068</v>
      </c>
      <c r="M82" s="90">
        <v>12.6159639120108</v>
      </c>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row>
    <row r="83" spans="1:69" s="93" customFormat="1" ht="15" customHeight="1" x14ac:dyDescent="0.25">
      <c r="A83" s="91"/>
      <c r="B83" s="88" t="s">
        <v>44</v>
      </c>
      <c r="C83" s="88"/>
      <c r="D83" s="88"/>
      <c r="E83" s="88"/>
      <c r="F83" s="92">
        <v>8.4075772325534945</v>
      </c>
      <c r="G83" s="90">
        <v>-1.0489028131201994</v>
      </c>
      <c r="H83" s="92">
        <v>6.9910385952131682</v>
      </c>
      <c r="I83" s="90">
        <v>-3.1773901313670598</v>
      </c>
      <c r="J83" s="90">
        <v>1.3601140457663667</v>
      </c>
      <c r="K83" s="90">
        <v>5.5577680554569273</v>
      </c>
      <c r="L83" s="90">
        <v>2.1080266939607117</v>
      </c>
      <c r="M83" s="90">
        <v>3.7780849713143141</v>
      </c>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row>
    <row r="84" spans="1:69" s="93" customFormat="1" ht="15" customHeight="1" x14ac:dyDescent="0.25">
      <c r="A84" s="91"/>
      <c r="B84" s="88" t="s">
        <v>45</v>
      </c>
      <c r="C84" s="88"/>
      <c r="D84" s="88"/>
      <c r="E84" s="88"/>
      <c r="F84" s="89" t="s">
        <v>53</v>
      </c>
      <c r="G84" s="90" t="s">
        <v>53</v>
      </c>
      <c r="H84" s="89" t="s">
        <v>53</v>
      </c>
      <c r="I84" s="90" t="s">
        <v>53</v>
      </c>
      <c r="J84" s="90">
        <v>2.7800056020356894</v>
      </c>
      <c r="K84" s="90">
        <v>7.4695724464621787</v>
      </c>
      <c r="L84" s="90">
        <v>-1.8196710838298713</v>
      </c>
      <c r="M84" s="90" t="s">
        <v>53</v>
      </c>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row>
    <row r="85" spans="1:69" s="93" customFormat="1" ht="15" customHeight="1" x14ac:dyDescent="0.25">
      <c r="A85" s="91"/>
      <c r="B85" s="88" t="s">
        <v>46</v>
      </c>
      <c r="C85" s="88"/>
      <c r="D85" s="88"/>
      <c r="E85" s="88"/>
      <c r="F85" s="92" t="s">
        <v>53</v>
      </c>
      <c r="G85" s="90" t="s">
        <v>53</v>
      </c>
      <c r="H85" s="92" t="s">
        <v>53</v>
      </c>
      <c r="I85" s="90" t="s">
        <v>53</v>
      </c>
      <c r="J85" s="90">
        <v>4.8604395189204883</v>
      </c>
      <c r="K85" s="90">
        <v>7.3031111434886098</v>
      </c>
      <c r="L85" s="90">
        <v>5.9987812469731727</v>
      </c>
      <c r="M85" s="90" t="s">
        <v>53</v>
      </c>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row>
    <row r="86" spans="1:69" ht="15" customHeight="1" x14ac:dyDescent="0.25">
      <c r="B86" s="64" t="s">
        <v>47</v>
      </c>
      <c r="C86" s="64"/>
      <c r="D86" s="64"/>
      <c r="E86" s="64"/>
      <c r="F86" s="46" t="s">
        <v>53</v>
      </c>
      <c r="G86" s="48" t="s">
        <v>53</v>
      </c>
      <c r="H86" s="46">
        <v>45.97554933140637</v>
      </c>
      <c r="I86" s="48">
        <v>40.680488400065727</v>
      </c>
      <c r="J86" s="48">
        <v>42.273814815164748</v>
      </c>
      <c r="K86" s="48">
        <v>35.302332097110522</v>
      </c>
      <c r="L86" s="48">
        <v>32.944513718112056</v>
      </c>
      <c r="M86" s="48">
        <v>35.808732265314411</v>
      </c>
    </row>
    <row r="87" spans="1:69" ht="15" customHeight="1" x14ac:dyDescent="0.25">
      <c r="B87" s="64" t="s">
        <v>48</v>
      </c>
      <c r="C87" s="64"/>
      <c r="D87" s="64"/>
      <c r="E87" s="64"/>
      <c r="F87" s="45" t="s">
        <v>53</v>
      </c>
      <c r="G87" s="48" t="s">
        <v>53</v>
      </c>
      <c r="H87" s="45">
        <v>1662.4423328</v>
      </c>
      <c r="I87" s="48">
        <v>1784.5091264999999</v>
      </c>
      <c r="J87" s="48">
        <v>1745.3738701000002</v>
      </c>
      <c r="K87" s="48">
        <v>1896.1735937999997</v>
      </c>
      <c r="L87" s="48">
        <v>1982.8019999999999</v>
      </c>
      <c r="M87" s="48">
        <v>1861.6629999999998</v>
      </c>
    </row>
    <row r="88" spans="1:69" ht="15" customHeight="1" x14ac:dyDescent="0.25">
      <c r="B88" s="64" t="s">
        <v>49</v>
      </c>
      <c r="C88" s="64"/>
      <c r="D88" s="64"/>
      <c r="E88" s="64"/>
      <c r="F88" s="46" t="s">
        <v>53</v>
      </c>
      <c r="G88" s="48" t="s">
        <v>53</v>
      </c>
      <c r="H88" s="46">
        <v>0.67898577487606027</v>
      </c>
      <c r="I88" s="48">
        <v>0.84542101165998074</v>
      </c>
      <c r="J88" s="48">
        <v>0.77280902376289196</v>
      </c>
      <c r="K88" s="48">
        <v>1.0875794904844778</v>
      </c>
      <c r="L88" s="48">
        <v>1.1941239555842302</v>
      </c>
      <c r="M88" s="48">
        <v>1.0558789921914387</v>
      </c>
    </row>
    <row r="89" spans="1:69" ht="15" customHeight="1" x14ac:dyDescent="0.25">
      <c r="B89" s="64" t="s">
        <v>113</v>
      </c>
      <c r="C89" s="64"/>
      <c r="D89" s="64"/>
      <c r="E89" s="64"/>
      <c r="F89" s="46">
        <v>26.252903500000095</v>
      </c>
      <c r="G89" s="48" t="s">
        <v>53</v>
      </c>
      <c r="H89" s="46">
        <v>270.33536720000012</v>
      </c>
      <c r="I89" s="48" t="s">
        <v>53</v>
      </c>
      <c r="J89" s="48" t="s">
        <v>53</v>
      </c>
      <c r="K89" s="48" t="s">
        <v>53</v>
      </c>
      <c r="L89" s="48" t="s">
        <v>53</v>
      </c>
      <c r="M89" s="48" t="s">
        <v>53</v>
      </c>
    </row>
    <row r="90" spans="1:69" ht="15" customHeight="1" x14ac:dyDescent="0.25">
      <c r="B90" s="50" t="s">
        <v>50</v>
      </c>
      <c r="C90" s="50"/>
      <c r="D90" s="50"/>
      <c r="E90" s="50"/>
      <c r="F90" s="47" t="s">
        <v>53</v>
      </c>
      <c r="G90" s="49" t="s">
        <v>53</v>
      </c>
      <c r="H90" s="47" t="s">
        <v>53</v>
      </c>
      <c r="I90" s="49" t="s">
        <v>53</v>
      </c>
      <c r="J90" s="49">
        <v>2209</v>
      </c>
      <c r="K90" s="49">
        <v>2393</v>
      </c>
      <c r="L90" s="49">
        <v>2478</v>
      </c>
      <c r="M90" s="49">
        <v>2894</v>
      </c>
    </row>
    <row r="91" spans="1:69" ht="15" customHeight="1" x14ac:dyDescent="0.25">
      <c r="B91" s="35" t="s">
        <v>80</v>
      </c>
      <c r="C91" s="40"/>
      <c r="D91" s="40"/>
      <c r="E91" s="40"/>
      <c r="F91" s="40"/>
      <c r="G91" s="40"/>
      <c r="H91" s="40"/>
      <c r="I91" s="40"/>
      <c r="J91" s="40"/>
      <c r="K91" s="40"/>
      <c r="L91" s="40"/>
      <c r="M91" s="40"/>
    </row>
    <row r="92" spans="1:69" ht="15" customHeight="1" x14ac:dyDescent="0.25">
      <c r="B92" s="35" t="s">
        <v>116</v>
      </c>
      <c r="C92" s="40"/>
      <c r="D92" s="40"/>
      <c r="E92" s="40"/>
      <c r="F92" s="40"/>
      <c r="G92" s="40"/>
      <c r="H92" s="40"/>
      <c r="I92" s="40"/>
      <c r="J92" s="40"/>
      <c r="K92" s="40"/>
      <c r="L92" s="34"/>
      <c r="M92" s="40"/>
    </row>
    <row r="93" spans="1:69" ht="15" customHeight="1" x14ac:dyDescent="0.25">
      <c r="B93" s="35">
        <v>0</v>
      </c>
      <c r="C93" s="35"/>
      <c r="D93" s="35"/>
      <c r="E93" s="35"/>
      <c r="F93" s="35"/>
      <c r="G93" s="35"/>
      <c r="H93" s="35"/>
      <c r="I93" s="35"/>
      <c r="J93" s="35"/>
      <c r="K93" s="35"/>
      <c r="L93" s="35"/>
      <c r="M93" s="35"/>
    </row>
    <row r="94" spans="1:69" ht="16.5" x14ac:dyDescent="0.35">
      <c r="B94" s="20"/>
      <c r="C94" s="20"/>
      <c r="D94" s="20"/>
      <c r="E94" s="20"/>
      <c r="F94" s="20"/>
      <c r="G94" s="20"/>
      <c r="H94" s="20"/>
      <c r="I94" s="20"/>
      <c r="J94" s="20"/>
      <c r="K94" s="20"/>
      <c r="L94" s="20"/>
      <c r="M94" s="20"/>
    </row>
    <row r="95" spans="1:69" ht="16.5" x14ac:dyDescent="0.35">
      <c r="B95" s="20"/>
      <c r="C95" s="20"/>
      <c r="D95" s="20"/>
      <c r="E95" s="20"/>
      <c r="F95" s="20"/>
      <c r="G95" s="20"/>
      <c r="H95" s="20"/>
      <c r="I95" s="20"/>
      <c r="J95" s="20"/>
      <c r="K95" s="20"/>
      <c r="L95" s="20"/>
      <c r="M95" s="20"/>
    </row>
    <row r="96" spans="1:69"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sheetData>
  <mergeCells count="1">
    <mergeCell ref="B1:M1"/>
  </mergeCells>
  <pageMargins left="0.7" right="0.7" top="0.75" bottom="0.75" header="0.3" footer="0.3"/>
  <pageSetup paperSize="9" scale="55" orientation="portrait"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4"/>
  <sheetViews>
    <sheetView showZeros="0" zoomScaleNormal="100" zoomScaleSheetLayoutView="100" workbookViewId="0">
      <selection activeCell="E39" sqref="E39"/>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99</v>
      </c>
      <c r="C1" s="102"/>
      <c r="D1" s="102"/>
      <c r="E1" s="102"/>
      <c r="F1" s="102"/>
      <c r="G1" s="102"/>
      <c r="H1" s="102"/>
      <c r="I1" s="102"/>
      <c r="J1" s="102"/>
      <c r="K1" s="102"/>
      <c r="L1" s="102"/>
      <c r="M1" s="102"/>
    </row>
    <row r="2" spans="2:13" x14ac:dyDescent="0.25">
      <c r="B2" s="51" t="s">
        <v>0</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c r="G5" s="74"/>
      <c r="H5" s="74"/>
      <c r="I5" s="74"/>
      <c r="J5" s="74"/>
      <c r="K5" s="74"/>
      <c r="L5" s="74"/>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341.68299999999994</v>
      </c>
      <c r="G7" s="54">
        <v>350.45100000000002</v>
      </c>
      <c r="H7" s="53">
        <v>1139.749</v>
      </c>
      <c r="I7" s="54">
        <v>1125.7140000000002</v>
      </c>
      <c r="J7" s="54">
        <v>1515.6110000000001</v>
      </c>
      <c r="K7" s="54">
        <v>1450.098</v>
      </c>
      <c r="L7" s="54">
        <v>1157.2550000000001</v>
      </c>
      <c r="M7" s="54">
        <v>864.19299999999998</v>
      </c>
    </row>
    <row r="8" spans="2:13" ht="15" customHeight="1" x14ac:dyDescent="0.25">
      <c r="B8" s="59" t="s">
        <v>3</v>
      </c>
      <c r="C8" s="59"/>
      <c r="D8" s="59"/>
      <c r="E8" s="59"/>
      <c r="F8" s="46">
        <v>-321.52100000000002</v>
      </c>
      <c r="G8" s="48">
        <v>-310.64</v>
      </c>
      <c r="H8" s="46">
        <v>-1029.816</v>
      </c>
      <c r="I8" s="48">
        <v>-983.16699999999992</v>
      </c>
      <c r="J8" s="48">
        <v>-1329.7850000000001</v>
      </c>
      <c r="K8" s="48">
        <v>-1245.223</v>
      </c>
      <c r="L8" s="48">
        <v>-1097.3520000000001</v>
      </c>
      <c r="M8" s="48">
        <v>-818.41200000000003</v>
      </c>
    </row>
    <row r="9" spans="2:13" ht="15" customHeight="1" x14ac:dyDescent="0.25">
      <c r="B9" s="59" t="s">
        <v>4</v>
      </c>
      <c r="C9" s="59"/>
      <c r="D9" s="59"/>
      <c r="E9" s="59"/>
      <c r="F9" s="46">
        <v>-8.2410000000000014</v>
      </c>
      <c r="G9" s="48">
        <v>-1.2550000000000001</v>
      </c>
      <c r="H9" s="46">
        <v>-22.532</v>
      </c>
      <c r="I9" s="48">
        <v>-14.148</v>
      </c>
      <c r="J9" s="48">
        <v>-11.566000000000001</v>
      </c>
      <c r="K9" s="48">
        <v>11.632999999999999</v>
      </c>
      <c r="L9" s="48">
        <v>3.0969999999999995</v>
      </c>
      <c r="M9" s="48">
        <v>1.7150000000000001</v>
      </c>
    </row>
    <row r="10" spans="2:13" ht="15" customHeight="1" x14ac:dyDescent="0.25">
      <c r="B10" s="59" t="s">
        <v>5</v>
      </c>
      <c r="C10" s="59"/>
      <c r="D10" s="59"/>
      <c r="E10" s="59"/>
      <c r="F10" s="46">
        <v>0</v>
      </c>
      <c r="G10" s="48">
        <v>0</v>
      </c>
      <c r="H10" s="46">
        <v>0</v>
      </c>
      <c r="I10" s="48">
        <v>0</v>
      </c>
      <c r="J10" s="48">
        <v>0</v>
      </c>
      <c r="K10" s="48">
        <v>0</v>
      </c>
      <c r="L10" s="48">
        <v>0</v>
      </c>
      <c r="M10" s="48">
        <v>0</v>
      </c>
    </row>
    <row r="11" spans="2:13" ht="15" customHeight="1" x14ac:dyDescent="0.25">
      <c r="B11" s="50" t="s">
        <v>6</v>
      </c>
      <c r="C11" s="50"/>
      <c r="D11" s="50"/>
      <c r="E11" s="50"/>
      <c r="F11" s="47">
        <v>0</v>
      </c>
      <c r="G11" s="49">
        <v>0</v>
      </c>
      <c r="H11" s="47">
        <v>0</v>
      </c>
      <c r="I11" s="49">
        <v>0</v>
      </c>
      <c r="J11" s="49">
        <v>0</v>
      </c>
      <c r="K11" s="49">
        <v>0</v>
      </c>
      <c r="L11" s="49">
        <v>0</v>
      </c>
      <c r="M11" s="49">
        <v>0</v>
      </c>
    </row>
    <row r="12" spans="2:13" ht="15" customHeight="1" x14ac:dyDescent="0.25">
      <c r="B12" s="58" t="s">
        <v>7</v>
      </c>
      <c r="C12" s="58"/>
      <c r="D12" s="58"/>
      <c r="E12" s="58"/>
      <c r="F12" s="55">
        <f t="shared" ref="F12:M12" si="0">SUM(F7:F11)</f>
        <v>11.920999999999919</v>
      </c>
      <c r="G12" s="54">
        <f t="shared" si="0"/>
        <v>38.556000000000033</v>
      </c>
      <c r="H12" s="55">
        <f t="shared" si="0"/>
        <v>87.400999999999996</v>
      </c>
      <c r="I12" s="54">
        <f t="shared" si="0"/>
        <v>128.39900000000026</v>
      </c>
      <c r="J12" s="54">
        <f t="shared" si="0"/>
        <v>174.26000000000002</v>
      </c>
      <c r="K12" s="54">
        <f t="shared" si="0"/>
        <v>216.50800000000001</v>
      </c>
      <c r="L12" s="54">
        <f t="shared" si="0"/>
        <v>63.000000000000021</v>
      </c>
      <c r="M12" s="54">
        <f t="shared" si="0"/>
        <v>47.495999999999952</v>
      </c>
    </row>
    <row r="13" spans="2:13" ht="15" customHeight="1" x14ac:dyDescent="0.25">
      <c r="B13" s="50" t="s">
        <v>59</v>
      </c>
      <c r="C13" s="50"/>
      <c r="D13" s="50"/>
      <c r="E13" s="50"/>
      <c r="F13" s="47">
        <v>-18.024000000000001</v>
      </c>
      <c r="G13" s="49">
        <v>-15.187999999999999</v>
      </c>
      <c r="H13" s="47">
        <v>-53.295000000000002</v>
      </c>
      <c r="I13" s="49">
        <v>-47.878999999999998</v>
      </c>
      <c r="J13" s="49">
        <v>-65.010999999999996</v>
      </c>
      <c r="K13" s="49">
        <v>-62.405999999999999</v>
      </c>
      <c r="L13" s="49">
        <v>-66.67</v>
      </c>
      <c r="M13" s="49">
        <v>-97.313000000000002</v>
      </c>
    </row>
    <row r="14" spans="2:13" ht="15" customHeight="1" x14ac:dyDescent="0.25">
      <c r="B14" s="58" t="s">
        <v>8</v>
      </c>
      <c r="C14" s="58"/>
      <c r="D14" s="58"/>
      <c r="E14" s="58"/>
      <c r="F14" s="55">
        <f t="shared" ref="F14:M14" si="1">SUM(F12:F13)</f>
        <v>-6.1030000000000815</v>
      </c>
      <c r="G14" s="54">
        <f t="shared" si="1"/>
        <v>23.368000000000034</v>
      </c>
      <c r="H14" s="55">
        <f t="shared" si="1"/>
        <v>34.105999999999995</v>
      </c>
      <c r="I14" s="54">
        <f t="shared" si="1"/>
        <v>80.520000000000266</v>
      </c>
      <c r="J14" s="54">
        <f t="shared" si="1"/>
        <v>109.24900000000002</v>
      </c>
      <c r="K14" s="54">
        <f t="shared" si="1"/>
        <v>154.102</v>
      </c>
      <c r="L14" s="54">
        <f t="shared" si="1"/>
        <v>-3.6699999999999804</v>
      </c>
      <c r="M14" s="54">
        <f t="shared" si="1"/>
        <v>-49.81700000000005</v>
      </c>
    </row>
    <row r="15" spans="2:13" ht="15" customHeight="1" x14ac:dyDescent="0.25">
      <c r="B15" s="59" t="s">
        <v>9</v>
      </c>
      <c r="C15" s="59"/>
      <c r="D15" s="59"/>
      <c r="E15" s="59"/>
      <c r="F15" s="46">
        <v>0</v>
      </c>
      <c r="G15" s="48">
        <v>0</v>
      </c>
      <c r="H15" s="46">
        <v>0</v>
      </c>
      <c r="I15" s="48">
        <v>0</v>
      </c>
      <c r="J15" s="48">
        <v>0</v>
      </c>
      <c r="K15" s="48">
        <v>0</v>
      </c>
      <c r="L15" s="48">
        <v>0</v>
      </c>
      <c r="M15" s="48">
        <v>0</v>
      </c>
    </row>
    <row r="16" spans="2:13" ht="15" customHeight="1" x14ac:dyDescent="0.25">
      <c r="B16" s="50" t="s">
        <v>10</v>
      </c>
      <c r="C16" s="50"/>
      <c r="D16" s="50"/>
      <c r="E16" s="50"/>
      <c r="F16" s="47">
        <v>0</v>
      </c>
      <c r="G16" s="49">
        <v>0</v>
      </c>
      <c r="H16" s="47">
        <v>0</v>
      </c>
      <c r="I16" s="49">
        <v>0</v>
      </c>
      <c r="J16" s="49">
        <v>0</v>
      </c>
      <c r="K16" s="49">
        <v>0</v>
      </c>
      <c r="L16" s="49">
        <v>0</v>
      </c>
      <c r="M16" s="49">
        <v>0</v>
      </c>
    </row>
    <row r="17" spans="2:15" ht="15" customHeight="1" x14ac:dyDescent="0.25">
      <c r="B17" s="58" t="s">
        <v>11</v>
      </c>
      <c r="C17" s="58"/>
      <c r="D17" s="58"/>
      <c r="E17" s="58"/>
      <c r="F17" s="55">
        <f t="shared" ref="F17:M17" si="2">SUM(F14:F16)</f>
        <v>-6.1030000000000815</v>
      </c>
      <c r="G17" s="54">
        <f t="shared" si="2"/>
        <v>23.368000000000034</v>
      </c>
      <c r="H17" s="55">
        <f t="shared" si="2"/>
        <v>34.105999999999995</v>
      </c>
      <c r="I17" s="54">
        <f t="shared" si="2"/>
        <v>80.520000000000266</v>
      </c>
      <c r="J17" s="54">
        <f t="shared" si="2"/>
        <v>109.24900000000002</v>
      </c>
      <c r="K17" s="54">
        <f t="shared" si="2"/>
        <v>154.102</v>
      </c>
      <c r="L17" s="54">
        <f t="shared" si="2"/>
        <v>-3.6699999999999804</v>
      </c>
      <c r="M17" s="54">
        <f t="shared" si="2"/>
        <v>-49.81700000000005</v>
      </c>
    </row>
    <row r="18" spans="2:15" ht="15" customHeight="1" x14ac:dyDescent="0.25">
      <c r="B18" s="59" t="s">
        <v>12</v>
      </c>
      <c r="C18" s="59"/>
      <c r="D18" s="59"/>
      <c r="E18" s="59"/>
      <c r="F18" s="46">
        <v>0.25700000000000001</v>
      </c>
      <c r="G18" s="48">
        <v>3.847</v>
      </c>
      <c r="H18" s="46">
        <v>2.286</v>
      </c>
      <c r="I18" s="48">
        <v>7.1139999999999999</v>
      </c>
      <c r="J18" s="48">
        <v>11.292</v>
      </c>
      <c r="K18" s="48">
        <v>0.91200000000000003</v>
      </c>
      <c r="L18" s="48">
        <v>11.869</v>
      </c>
      <c r="M18" s="48">
        <v>1.728</v>
      </c>
    </row>
    <row r="19" spans="2:15" ht="15" customHeight="1" x14ac:dyDescent="0.25">
      <c r="B19" s="50" t="s">
        <v>13</v>
      </c>
      <c r="C19" s="50"/>
      <c r="D19" s="50"/>
      <c r="E19" s="50" t="s">
        <v>52</v>
      </c>
      <c r="F19" s="47">
        <v>-16.661000000000001</v>
      </c>
      <c r="G19" s="49">
        <v>-8.8469999999999995</v>
      </c>
      <c r="H19" s="47">
        <v>-42.777000000000001</v>
      </c>
      <c r="I19" s="49">
        <v>-26.303999999999998</v>
      </c>
      <c r="J19" s="49">
        <v>-36.651000000000003</v>
      </c>
      <c r="K19" s="49">
        <v>-49.076999999999998</v>
      </c>
      <c r="L19" s="49">
        <v>-49.725000000000001</v>
      </c>
      <c r="M19" s="49">
        <v>-45.934000000000005</v>
      </c>
      <c r="O19" s="29"/>
    </row>
    <row r="20" spans="2:15" ht="15" customHeight="1" x14ac:dyDescent="0.25">
      <c r="B20" s="58" t="s">
        <v>14</v>
      </c>
      <c r="C20" s="58"/>
      <c r="D20" s="58"/>
      <c r="E20" s="58"/>
      <c r="F20" s="55">
        <f t="shared" ref="F20:M20" si="3">SUM(F17:F19)</f>
        <v>-22.507000000000083</v>
      </c>
      <c r="G20" s="54">
        <f t="shared" si="3"/>
        <v>18.368000000000038</v>
      </c>
      <c r="H20" s="55">
        <f t="shared" si="3"/>
        <v>-6.3850000000000051</v>
      </c>
      <c r="I20" s="54">
        <f t="shared" si="3"/>
        <v>61.330000000000268</v>
      </c>
      <c r="J20" s="54">
        <f t="shared" si="3"/>
        <v>83.890000000000015</v>
      </c>
      <c r="K20" s="54">
        <f t="shared" si="3"/>
        <v>105.93700000000001</v>
      </c>
      <c r="L20" s="54">
        <f t="shared" si="3"/>
        <v>-41.525999999999982</v>
      </c>
      <c r="M20" s="54">
        <f t="shared" si="3"/>
        <v>-94.023000000000053</v>
      </c>
    </row>
    <row r="21" spans="2:15" ht="15" customHeight="1" x14ac:dyDescent="0.25">
      <c r="B21" s="59" t="s">
        <v>15</v>
      </c>
      <c r="C21" s="59"/>
      <c r="D21" s="59"/>
      <c r="E21" s="59"/>
      <c r="F21" s="46">
        <v>6.8379999999999992</v>
      </c>
      <c r="G21" s="48">
        <v>-5.0409999999999986</v>
      </c>
      <c r="H21" s="46">
        <v>-4.6100000000000003</v>
      </c>
      <c r="I21" s="48">
        <v>-24.546999999999997</v>
      </c>
      <c r="J21" s="48">
        <v>-36.200000000000003</v>
      </c>
      <c r="K21" s="48">
        <v>-25.451999999999998</v>
      </c>
      <c r="L21" s="48">
        <v>-22.786999999999999</v>
      </c>
      <c r="M21" s="48">
        <v>-15.224000000000002</v>
      </c>
    </row>
    <row r="22" spans="2:15" ht="15" customHeight="1" x14ac:dyDescent="0.25">
      <c r="B22" s="50" t="s">
        <v>16</v>
      </c>
      <c r="C22" s="50"/>
      <c r="D22" s="50"/>
      <c r="E22" s="50"/>
      <c r="F22" s="47">
        <v>0</v>
      </c>
      <c r="G22" s="49">
        <v>0</v>
      </c>
      <c r="H22" s="47">
        <v>0</v>
      </c>
      <c r="I22" s="49">
        <v>0</v>
      </c>
      <c r="J22" s="49">
        <v>0</v>
      </c>
      <c r="K22" s="49">
        <v>0</v>
      </c>
      <c r="L22" s="49">
        <v>0</v>
      </c>
      <c r="M22" s="49">
        <v>0</v>
      </c>
    </row>
    <row r="23" spans="2:15" ht="15" customHeight="1" x14ac:dyDescent="0.25">
      <c r="B23" s="58" t="s">
        <v>79</v>
      </c>
      <c r="C23" s="58"/>
      <c r="D23" s="58"/>
      <c r="E23" s="58"/>
      <c r="F23" s="55">
        <f t="shared" ref="F23:M23" si="4">SUM(F20:F22)</f>
        <v>-15.669000000000084</v>
      </c>
      <c r="G23" s="54">
        <f t="shared" si="4"/>
        <v>13.327000000000039</v>
      </c>
      <c r="H23" s="55">
        <f t="shared" si="4"/>
        <v>-10.995000000000005</v>
      </c>
      <c r="I23" s="54">
        <f t="shared" si="4"/>
        <v>36.783000000000271</v>
      </c>
      <c r="J23" s="54">
        <f t="shared" si="4"/>
        <v>47.690000000000012</v>
      </c>
      <c r="K23" s="54">
        <f t="shared" si="4"/>
        <v>80.485000000000014</v>
      </c>
      <c r="L23" s="54">
        <f t="shared" si="4"/>
        <v>-64.312999999999988</v>
      </c>
      <c r="M23" s="54">
        <f t="shared" si="4"/>
        <v>-109.24700000000006</v>
      </c>
    </row>
    <row r="24" spans="2:15" ht="15" customHeight="1" x14ac:dyDescent="0.25">
      <c r="B24" s="59" t="s">
        <v>90</v>
      </c>
      <c r="C24" s="59"/>
      <c r="D24" s="59"/>
      <c r="E24" s="59"/>
      <c r="F24" s="46">
        <v>-15.669000000000072</v>
      </c>
      <c r="G24" s="48">
        <v>13.327000000000009</v>
      </c>
      <c r="H24" s="46">
        <v>-10.995000000000118</v>
      </c>
      <c r="I24" s="48">
        <v>36.783000000000186</v>
      </c>
      <c r="J24" s="48">
        <v>47.690000000000282</v>
      </c>
      <c r="K24" s="48">
        <v>80.485000000000113</v>
      </c>
      <c r="L24" s="48">
        <v>-64.31300000000013</v>
      </c>
      <c r="M24" s="48">
        <v>-109.247</v>
      </c>
    </row>
    <row r="25" spans="2:15" ht="15" customHeight="1" x14ac:dyDescent="0.25">
      <c r="B25" s="59" t="s">
        <v>85</v>
      </c>
      <c r="C25" s="59"/>
      <c r="D25" s="59"/>
      <c r="E25" s="59"/>
      <c r="F25" s="46">
        <v>0</v>
      </c>
      <c r="G25" s="48">
        <v>0</v>
      </c>
      <c r="H25" s="46">
        <v>0</v>
      </c>
      <c r="I25" s="48">
        <v>0</v>
      </c>
      <c r="J25" s="48">
        <v>0</v>
      </c>
      <c r="K25" s="48">
        <v>0</v>
      </c>
      <c r="L25" s="48">
        <v>0</v>
      </c>
      <c r="M25" s="48">
        <v>0</v>
      </c>
    </row>
    <row r="26" spans="2:15" ht="15" customHeight="1" x14ac:dyDescent="0.25">
      <c r="B26" s="50"/>
      <c r="C26" s="50"/>
      <c r="D26" s="50"/>
      <c r="E26" s="50"/>
      <c r="F26" s="47"/>
      <c r="G26" s="49"/>
      <c r="H26" s="47"/>
      <c r="I26" s="49"/>
      <c r="J26" s="49"/>
      <c r="K26" s="49"/>
      <c r="L26" s="49"/>
      <c r="M26" s="49"/>
    </row>
    <row r="27" spans="2:15" ht="15" customHeight="1" x14ac:dyDescent="0.25">
      <c r="B27" s="59" t="s">
        <v>60</v>
      </c>
      <c r="C27" s="59"/>
      <c r="D27" s="59"/>
      <c r="E27" s="59"/>
      <c r="F27" s="46">
        <v>0</v>
      </c>
      <c r="G27" s="48">
        <v>0</v>
      </c>
      <c r="H27" s="46">
        <v>0</v>
      </c>
      <c r="I27" s="48">
        <v>-5</v>
      </c>
      <c r="J27" s="48">
        <v>-5</v>
      </c>
      <c r="K27" s="48">
        <v>8</v>
      </c>
      <c r="L27" s="48">
        <v>-23.4</v>
      </c>
      <c r="M27" s="48">
        <v>-38.5</v>
      </c>
    </row>
    <row r="28" spans="2:15" ht="15" customHeight="1" x14ac:dyDescent="0.25">
      <c r="B28" s="58" t="s">
        <v>123</v>
      </c>
      <c r="C28" s="58"/>
      <c r="D28" s="58"/>
      <c r="E28" s="58"/>
      <c r="F28" s="55">
        <f t="shared" ref="F28:M28" si="5">F14-F27</f>
        <v>-6.1030000000000815</v>
      </c>
      <c r="G28" s="54">
        <f t="shared" si="5"/>
        <v>23.368000000000034</v>
      </c>
      <c r="H28" s="55">
        <f t="shared" si="5"/>
        <v>34.105999999999995</v>
      </c>
      <c r="I28" s="54">
        <f t="shared" si="5"/>
        <v>85.520000000000266</v>
      </c>
      <c r="J28" s="54">
        <f t="shared" si="5"/>
        <v>114.24900000000002</v>
      </c>
      <c r="K28" s="54">
        <f t="shared" si="5"/>
        <v>146.102</v>
      </c>
      <c r="L28" s="54">
        <f t="shared" si="5"/>
        <v>19.730000000000018</v>
      </c>
      <c r="M28" s="54">
        <f t="shared" si="5"/>
        <v>-11.31700000000005</v>
      </c>
    </row>
    <row r="29" spans="2:15" x14ac:dyDescent="0.25">
      <c r="B29" s="51"/>
      <c r="C29" s="49"/>
      <c r="D29" s="49"/>
      <c r="E29" s="49"/>
      <c r="F29" s="49"/>
      <c r="G29" s="49"/>
      <c r="H29" s="49"/>
      <c r="I29" s="49"/>
      <c r="J29" s="49"/>
      <c r="K29" s="49"/>
      <c r="L29" s="49"/>
      <c r="M29" s="49"/>
    </row>
    <row r="30" spans="2:15"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5" s="75" customFormat="1" ht="15.75" x14ac:dyDescent="0.25">
      <c r="B31" s="72"/>
      <c r="C31" s="72"/>
      <c r="D31" s="72"/>
      <c r="E31" s="72"/>
      <c r="F31" s="72" t="str">
        <f>F$4</f>
        <v>Q3</v>
      </c>
      <c r="G31" s="72" t="str">
        <f>G$4</f>
        <v>Q3</v>
      </c>
      <c r="H31" s="72" t="str">
        <f>H$4</f>
        <v>Q1-3</v>
      </c>
      <c r="I31" s="72" t="str">
        <f>I$4</f>
        <v>Q1-3</v>
      </c>
      <c r="J31" s="72"/>
      <c r="K31" s="72"/>
      <c r="L31" s="72"/>
      <c r="M31" s="72"/>
    </row>
    <row r="32" spans="2:15"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1093.866</v>
      </c>
      <c r="I34" s="48">
        <v>1093.866</v>
      </c>
      <c r="J34" s="48">
        <v>1093.866</v>
      </c>
      <c r="K34" s="48">
        <v>1093.866</v>
      </c>
      <c r="L34" s="48">
        <v>1093.866</v>
      </c>
      <c r="M34" s="48">
        <v>1093.866</v>
      </c>
    </row>
    <row r="35" spans="2:13" ht="15" customHeight="1" x14ac:dyDescent="0.25">
      <c r="B35" s="59" t="s">
        <v>18</v>
      </c>
      <c r="C35" s="59"/>
      <c r="D35" s="59"/>
      <c r="E35" s="59"/>
      <c r="F35" s="46"/>
      <c r="G35" s="48"/>
      <c r="H35" s="46">
        <v>29.872000000000003</v>
      </c>
      <c r="I35" s="48">
        <v>11.001999999999999</v>
      </c>
      <c r="J35" s="48">
        <v>11.315000000000001</v>
      </c>
      <c r="K35" s="48">
        <v>12.488</v>
      </c>
      <c r="L35" s="48">
        <v>12.071999999999999</v>
      </c>
      <c r="M35" s="48">
        <v>9.7720000000000002</v>
      </c>
    </row>
    <row r="36" spans="2:13" ht="15" customHeight="1" x14ac:dyDescent="0.25">
      <c r="B36" s="59" t="s">
        <v>84</v>
      </c>
      <c r="C36" s="59"/>
      <c r="D36" s="59"/>
      <c r="E36" s="59"/>
      <c r="F36" s="46"/>
      <c r="G36" s="48"/>
      <c r="H36" s="46">
        <v>393.07100000000003</v>
      </c>
      <c r="I36" s="48">
        <v>397.15500000000009</v>
      </c>
      <c r="J36" s="48">
        <v>426.60699999999997</v>
      </c>
      <c r="K36" s="48">
        <v>331.815</v>
      </c>
      <c r="L36" s="48">
        <v>314.65899999999999</v>
      </c>
      <c r="M36" s="48">
        <v>332.47299999999996</v>
      </c>
    </row>
    <row r="37" spans="2:13" ht="15" customHeight="1" x14ac:dyDescent="0.25">
      <c r="B37" s="59" t="s">
        <v>19</v>
      </c>
      <c r="C37" s="59"/>
      <c r="D37" s="59"/>
      <c r="E37" s="59"/>
      <c r="F37" s="45"/>
      <c r="G37" s="48"/>
      <c r="H37" s="45">
        <v>0</v>
      </c>
      <c r="I37" s="48">
        <v>0</v>
      </c>
      <c r="J37" s="48">
        <v>0</v>
      </c>
      <c r="K37" s="48">
        <v>0</v>
      </c>
      <c r="L37" s="48">
        <v>0</v>
      </c>
      <c r="M37" s="48">
        <v>0</v>
      </c>
    </row>
    <row r="38" spans="2:13" ht="15" customHeight="1" x14ac:dyDescent="0.25">
      <c r="B38" s="50" t="s">
        <v>20</v>
      </c>
      <c r="C38" s="50"/>
      <c r="D38" s="50"/>
      <c r="E38" s="50"/>
      <c r="F38" s="47"/>
      <c r="G38" s="49"/>
      <c r="H38" s="47">
        <v>21.923999999999999</v>
      </c>
      <c r="I38" s="49">
        <v>40.786999999999999</v>
      </c>
      <c r="J38" s="49">
        <v>14.737</v>
      </c>
      <c r="K38" s="49">
        <v>44.633000000000003</v>
      </c>
      <c r="L38" s="49">
        <v>59.134</v>
      </c>
      <c r="M38" s="49">
        <v>66.346999999999994</v>
      </c>
    </row>
    <row r="39" spans="2:13" ht="15" customHeight="1" x14ac:dyDescent="0.25">
      <c r="B39" s="58" t="s">
        <v>21</v>
      </c>
      <c r="C39" s="58"/>
      <c r="D39" s="58"/>
      <c r="E39" s="58"/>
      <c r="F39" s="55"/>
      <c r="G39" s="54"/>
      <c r="H39" s="55">
        <f t="shared" ref="H39:M39" si="7">SUM(H34:H38)</f>
        <v>1538.7330000000002</v>
      </c>
      <c r="I39" s="54">
        <f t="shared" si="7"/>
        <v>1542.8100000000002</v>
      </c>
      <c r="J39" s="54">
        <f t="shared" si="7"/>
        <v>1546.5250000000001</v>
      </c>
      <c r="K39" s="54">
        <f t="shared" si="7"/>
        <v>1482.8020000000001</v>
      </c>
      <c r="L39" s="54">
        <f t="shared" si="7"/>
        <v>1479.7309999999998</v>
      </c>
      <c r="M39" s="54">
        <f t="shared" si="7"/>
        <v>1502.4579999999999</v>
      </c>
    </row>
    <row r="40" spans="2:13" ht="15" customHeight="1" x14ac:dyDescent="0.25">
      <c r="B40" s="59" t="s">
        <v>22</v>
      </c>
      <c r="C40" s="59"/>
      <c r="D40" s="59"/>
      <c r="E40" s="59"/>
      <c r="F40" s="45"/>
      <c r="G40" s="48"/>
      <c r="H40" s="45">
        <v>298.31900000000002</v>
      </c>
      <c r="I40" s="48">
        <v>277.54500000000002</v>
      </c>
      <c r="J40" s="48">
        <v>268.75599999999997</v>
      </c>
      <c r="K40" s="48">
        <v>266.08100000000002</v>
      </c>
      <c r="L40" s="48">
        <v>217.12899999999999</v>
      </c>
      <c r="M40" s="48">
        <v>195.37200000000001</v>
      </c>
    </row>
    <row r="41" spans="2:13" ht="15" customHeight="1" x14ac:dyDescent="0.25">
      <c r="B41" s="59" t="s">
        <v>23</v>
      </c>
      <c r="C41" s="59"/>
      <c r="D41" s="59"/>
      <c r="E41" s="59"/>
      <c r="F41" s="46"/>
      <c r="G41" s="48"/>
      <c r="H41" s="46">
        <v>0</v>
      </c>
      <c r="I41" s="48">
        <v>0</v>
      </c>
      <c r="J41" s="48">
        <v>0</v>
      </c>
      <c r="K41" s="48">
        <v>0</v>
      </c>
      <c r="L41" s="48">
        <v>0</v>
      </c>
      <c r="M41" s="48">
        <v>0</v>
      </c>
    </row>
    <row r="42" spans="2:13" ht="15" customHeight="1" x14ac:dyDescent="0.25">
      <c r="B42" s="59" t="s">
        <v>24</v>
      </c>
      <c r="C42" s="59"/>
      <c r="D42" s="59"/>
      <c r="E42" s="59"/>
      <c r="F42" s="46"/>
      <c r="G42" s="48"/>
      <c r="H42" s="46">
        <v>401.20699999999999</v>
      </c>
      <c r="I42" s="48">
        <v>358.88100000000003</v>
      </c>
      <c r="J42" s="48">
        <v>451.64599999999996</v>
      </c>
      <c r="K42" s="48">
        <v>325.53900000000004</v>
      </c>
      <c r="L42" s="48">
        <v>298.34899999999999</v>
      </c>
      <c r="M42" s="48">
        <v>290.63299999999998</v>
      </c>
    </row>
    <row r="43" spans="2:13" ht="15" customHeight="1" x14ac:dyDescent="0.25">
      <c r="B43" s="59" t="s">
        <v>25</v>
      </c>
      <c r="C43" s="59"/>
      <c r="D43" s="59"/>
      <c r="E43" s="59"/>
      <c r="F43" s="45"/>
      <c r="G43" s="48"/>
      <c r="H43" s="45">
        <v>64.983000000000004</v>
      </c>
      <c r="I43" s="48">
        <v>71.438999999999993</v>
      </c>
      <c r="J43" s="48">
        <v>76.105000000000004</v>
      </c>
      <c r="K43" s="48">
        <v>92.043999999999997</v>
      </c>
      <c r="L43" s="48">
        <v>71.2</v>
      </c>
      <c r="M43" s="48">
        <v>60.500999999999998</v>
      </c>
    </row>
    <row r="44" spans="2:13" ht="15" customHeight="1" x14ac:dyDescent="0.25">
      <c r="B44" s="50" t="s">
        <v>26</v>
      </c>
      <c r="C44" s="50"/>
      <c r="D44" s="50"/>
      <c r="E44" s="50"/>
      <c r="F44" s="47"/>
      <c r="G44" s="49"/>
      <c r="H44" s="47">
        <v>0</v>
      </c>
      <c r="I44" s="49">
        <v>8.0860000000000003</v>
      </c>
      <c r="J44" s="49">
        <v>0</v>
      </c>
      <c r="K44" s="49">
        <v>8.0860000000000003</v>
      </c>
      <c r="L44" s="49">
        <v>0</v>
      </c>
      <c r="M44" s="49">
        <v>0</v>
      </c>
    </row>
    <row r="45" spans="2:13" ht="15" customHeight="1" x14ac:dyDescent="0.25">
      <c r="B45" s="51" t="s">
        <v>27</v>
      </c>
      <c r="C45" s="51"/>
      <c r="D45" s="51"/>
      <c r="E45" s="51"/>
      <c r="F45" s="56"/>
      <c r="G45" s="52"/>
      <c r="H45" s="56">
        <f t="shared" ref="H45:M45" si="8">SUM(H40:H44)</f>
        <v>764.50900000000001</v>
      </c>
      <c r="I45" s="52">
        <f t="shared" si="8"/>
        <v>715.95100000000002</v>
      </c>
      <c r="J45" s="52">
        <f t="shared" si="8"/>
        <v>796.50699999999995</v>
      </c>
      <c r="K45" s="52">
        <f t="shared" si="8"/>
        <v>691.75000000000011</v>
      </c>
      <c r="L45" s="52">
        <f t="shared" si="8"/>
        <v>586.678</v>
      </c>
      <c r="M45" s="52">
        <f t="shared" si="8"/>
        <v>546.50599999999997</v>
      </c>
    </row>
    <row r="46" spans="2:13" ht="15" customHeight="1" x14ac:dyDescent="0.25">
      <c r="B46" s="58" t="s">
        <v>77</v>
      </c>
      <c r="C46" s="58"/>
      <c r="D46" s="58"/>
      <c r="E46" s="58"/>
      <c r="F46" s="53"/>
      <c r="G46" s="54"/>
      <c r="H46" s="53">
        <f t="shared" ref="H46:M46" si="9">H39+H45</f>
        <v>2303.2420000000002</v>
      </c>
      <c r="I46" s="54">
        <f t="shared" si="9"/>
        <v>2258.7610000000004</v>
      </c>
      <c r="J46" s="54">
        <f t="shared" si="9"/>
        <v>2343.0320000000002</v>
      </c>
      <c r="K46" s="54">
        <f t="shared" si="9"/>
        <v>2174.5520000000001</v>
      </c>
      <c r="L46" s="54">
        <f t="shared" si="9"/>
        <v>2066.4089999999997</v>
      </c>
      <c r="M46" s="54">
        <f t="shared" si="9"/>
        <v>2048.9639999999999</v>
      </c>
    </row>
    <row r="47" spans="2:13" ht="15" customHeight="1" x14ac:dyDescent="0.25">
      <c r="B47" s="59" t="s">
        <v>91</v>
      </c>
      <c r="C47" s="59"/>
      <c r="D47" s="59"/>
      <c r="E47" s="59" t="s">
        <v>54</v>
      </c>
      <c r="F47" s="46"/>
      <c r="G47" s="48"/>
      <c r="H47" s="46">
        <v>1051.0409999999999</v>
      </c>
      <c r="I47" s="48">
        <v>1054.4050000000002</v>
      </c>
      <c r="J47" s="48">
        <v>1107.078</v>
      </c>
      <c r="K47" s="48">
        <v>1013.0119999999995</v>
      </c>
      <c r="L47" s="48">
        <v>914.77500000000009</v>
      </c>
      <c r="M47" s="48">
        <v>1037.0919999999999</v>
      </c>
    </row>
    <row r="48" spans="2:13" ht="15" customHeight="1" x14ac:dyDescent="0.25">
      <c r="B48" s="59" t="s">
        <v>86</v>
      </c>
      <c r="C48" s="59"/>
      <c r="D48" s="59"/>
      <c r="E48" s="59"/>
      <c r="F48" s="46"/>
      <c r="G48" s="48"/>
      <c r="H48" s="46">
        <v>0</v>
      </c>
      <c r="I48" s="48">
        <v>0</v>
      </c>
      <c r="J48" s="48">
        <v>0</v>
      </c>
      <c r="K48" s="48">
        <v>0</v>
      </c>
      <c r="L48" s="48">
        <v>0</v>
      </c>
      <c r="M48" s="48">
        <v>0</v>
      </c>
    </row>
    <row r="49" spans="2:13" ht="15" customHeight="1" x14ac:dyDescent="0.25">
      <c r="B49" s="59" t="s">
        <v>28</v>
      </c>
      <c r="C49" s="59"/>
      <c r="D49" s="59"/>
      <c r="E49" s="59"/>
      <c r="F49" s="45"/>
      <c r="G49" s="48"/>
      <c r="H49" s="45">
        <v>61.939</v>
      </c>
      <c r="I49" s="48">
        <v>48.314</v>
      </c>
      <c r="J49" s="48">
        <v>59.963999999999999</v>
      </c>
      <c r="K49" s="48">
        <v>47.311</v>
      </c>
      <c r="L49" s="48">
        <v>55.473999999999997</v>
      </c>
      <c r="M49" s="48">
        <v>41.266000000000005</v>
      </c>
    </row>
    <row r="50" spans="2:13" ht="15" customHeight="1" x14ac:dyDescent="0.25">
      <c r="B50" s="59" t="s">
        <v>29</v>
      </c>
      <c r="C50" s="59"/>
      <c r="D50" s="59"/>
      <c r="E50" s="59"/>
      <c r="F50" s="46"/>
      <c r="G50" s="48"/>
      <c r="H50" s="46">
        <v>1.56</v>
      </c>
      <c r="I50" s="48">
        <v>9.0240000000000009</v>
      </c>
      <c r="J50" s="48">
        <v>1.76</v>
      </c>
      <c r="K50" s="48">
        <v>4.3210000000000006</v>
      </c>
      <c r="L50" s="48">
        <v>25.157</v>
      </c>
      <c r="M50" s="48">
        <v>27.327999999999999</v>
      </c>
    </row>
    <row r="51" spans="2:13" ht="15" customHeight="1" x14ac:dyDescent="0.25">
      <c r="B51" s="59" t="s">
        <v>30</v>
      </c>
      <c r="C51" s="59"/>
      <c r="D51" s="59"/>
      <c r="E51" s="59"/>
      <c r="F51" s="46"/>
      <c r="G51" s="48"/>
      <c r="H51" s="46">
        <v>894.346</v>
      </c>
      <c r="I51" s="48">
        <v>890.125</v>
      </c>
      <c r="J51" s="48">
        <v>905.71199999999999</v>
      </c>
      <c r="K51" s="48">
        <v>840.73300000000006</v>
      </c>
      <c r="L51" s="48">
        <v>816.13400000000001</v>
      </c>
      <c r="M51" s="48">
        <v>750.46900000000005</v>
      </c>
    </row>
    <row r="52" spans="2:13" ht="15" customHeight="1" x14ac:dyDescent="0.25">
      <c r="B52" s="59" t="s">
        <v>31</v>
      </c>
      <c r="C52" s="59"/>
      <c r="D52" s="59"/>
      <c r="E52" s="59"/>
      <c r="F52" s="45"/>
      <c r="G52" s="48"/>
      <c r="H52" s="45">
        <v>294.35599999999999</v>
      </c>
      <c r="I52" s="48">
        <v>256.89300000000003</v>
      </c>
      <c r="J52" s="48">
        <v>268.51800000000003</v>
      </c>
      <c r="K52" s="48">
        <v>269.17500000000001</v>
      </c>
      <c r="L52" s="48">
        <v>254.86899999999997</v>
      </c>
      <c r="M52" s="48">
        <v>192.809</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 t="shared" ref="H54:M54" si="10">SUM(H47:H53)</f>
        <v>2303.2420000000002</v>
      </c>
      <c r="I54" s="54">
        <f t="shared" si="10"/>
        <v>2258.7610000000004</v>
      </c>
      <c r="J54" s="54">
        <f t="shared" si="10"/>
        <v>2343.0320000000002</v>
      </c>
      <c r="K54" s="54">
        <f t="shared" si="10"/>
        <v>2174.5519999999997</v>
      </c>
      <c r="L54" s="54">
        <f t="shared" si="10"/>
        <v>2066.4090000000001</v>
      </c>
      <c r="M54" s="54">
        <f t="shared" si="10"/>
        <v>2048.9639999999999</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11">F$3</f>
        <v>2017</v>
      </c>
      <c r="G56" s="72">
        <f t="shared" si="11"/>
        <v>2016</v>
      </c>
      <c r="H56" s="72">
        <f t="shared" si="11"/>
        <v>2017</v>
      </c>
      <c r="I56" s="72">
        <f t="shared" si="11"/>
        <v>2016</v>
      </c>
      <c r="J56" s="72">
        <f t="shared" si="11"/>
        <v>2016</v>
      </c>
      <c r="K56" s="72">
        <f t="shared" si="11"/>
        <v>2015</v>
      </c>
      <c r="L56" s="72">
        <f t="shared" si="11"/>
        <v>2014</v>
      </c>
      <c r="M56" s="72">
        <f t="shared" si="11"/>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27.81699999999995</v>
      </c>
      <c r="G60" s="48">
        <v>44.625</v>
      </c>
      <c r="H60" s="46">
        <v>115.10399999999981</v>
      </c>
      <c r="I60" s="48">
        <v>106.658</v>
      </c>
      <c r="J60" s="48">
        <v>141.75200000000001</v>
      </c>
      <c r="K60" s="48">
        <v>167.488</v>
      </c>
      <c r="L60" s="48">
        <v>20.542999999999999</v>
      </c>
      <c r="M60" s="48">
        <v>-33.07</v>
      </c>
    </row>
    <row r="61" spans="2:13" ht="15" customHeight="1" x14ac:dyDescent="0.25">
      <c r="B61" s="50" t="s">
        <v>33</v>
      </c>
      <c r="C61" s="50"/>
      <c r="D61" s="50"/>
      <c r="E61" s="50"/>
      <c r="F61" s="47">
        <v>-24.711999999999996</v>
      </c>
      <c r="G61" s="49">
        <v>-21.92</v>
      </c>
      <c r="H61" s="47">
        <v>-76.036999999999978</v>
      </c>
      <c r="I61" s="49">
        <v>-71.863</v>
      </c>
      <c r="J61" s="49">
        <v>-59.997</v>
      </c>
      <c r="K61" s="49">
        <v>-107.675</v>
      </c>
      <c r="L61" s="49">
        <v>-45.938000000000002</v>
      </c>
      <c r="M61" s="49">
        <v>2.448</v>
      </c>
    </row>
    <row r="62" spans="2:13" ht="15" customHeight="1" x14ac:dyDescent="0.25">
      <c r="B62" s="65" t="s">
        <v>34</v>
      </c>
      <c r="C62" s="65"/>
      <c r="D62" s="65"/>
      <c r="E62" s="65"/>
      <c r="F62" s="53">
        <f t="shared" ref="F62:M62" si="12">SUM(F60:F61)</f>
        <v>3.1049999999999542</v>
      </c>
      <c r="G62" s="54">
        <f t="shared" si="12"/>
        <v>22.704999999999998</v>
      </c>
      <c r="H62" s="53">
        <f t="shared" si="12"/>
        <v>39.066999999999837</v>
      </c>
      <c r="I62" s="54">
        <f t="shared" si="12"/>
        <v>34.795000000000002</v>
      </c>
      <c r="J62" s="54">
        <f t="shared" si="12"/>
        <v>81.75500000000001</v>
      </c>
      <c r="K62" s="54">
        <f t="shared" si="12"/>
        <v>59.813000000000002</v>
      </c>
      <c r="L62" s="54">
        <f t="shared" si="12"/>
        <v>-25.395000000000003</v>
      </c>
      <c r="M62" s="54">
        <f t="shared" si="12"/>
        <v>-30.622</v>
      </c>
    </row>
    <row r="63" spans="2:13" ht="15" customHeight="1" x14ac:dyDescent="0.25">
      <c r="B63" s="64" t="s">
        <v>82</v>
      </c>
      <c r="C63" s="64"/>
      <c r="D63" s="64"/>
      <c r="E63" s="64"/>
      <c r="F63" s="46">
        <v>-13.634999999999998</v>
      </c>
      <c r="G63" s="48">
        <v>-29</v>
      </c>
      <c r="H63" s="46">
        <v>-53.341999999999999</v>
      </c>
      <c r="I63" s="48">
        <v>-88.688999999999993</v>
      </c>
      <c r="J63" s="48">
        <v>-140.19200000000001</v>
      </c>
      <c r="K63" s="48">
        <v>-82.212000000000003</v>
      </c>
      <c r="L63" s="48">
        <v>-29.869</v>
      </c>
      <c r="M63" s="48">
        <v>-25.055</v>
      </c>
    </row>
    <row r="64" spans="2:13" ht="15" customHeight="1" x14ac:dyDescent="0.25">
      <c r="B64" s="50" t="s">
        <v>83</v>
      </c>
      <c r="C64" s="50"/>
      <c r="D64" s="50"/>
      <c r="E64" s="50"/>
      <c r="F64" s="47">
        <v>-3.6000000000000032E-2</v>
      </c>
      <c r="G64" s="49">
        <v>0</v>
      </c>
      <c r="H64" s="47">
        <v>2.6120000000000001</v>
      </c>
      <c r="I64" s="49">
        <v>0</v>
      </c>
      <c r="J64" s="49">
        <v>13.006</v>
      </c>
      <c r="K64" s="49">
        <v>0</v>
      </c>
      <c r="L64" s="49">
        <v>0.63500000000000001</v>
      </c>
      <c r="M64" s="49">
        <v>1.0609999999999999</v>
      </c>
    </row>
    <row r="65" spans="2:14" ht="15" customHeight="1" x14ac:dyDescent="0.25">
      <c r="B65" s="65" t="s">
        <v>87</v>
      </c>
      <c r="C65" s="65"/>
      <c r="D65" s="65"/>
      <c r="E65" s="65"/>
      <c r="F65" s="53">
        <f t="shared" ref="F65:M65" si="13">SUM(F62:F64)</f>
        <v>-10.566000000000043</v>
      </c>
      <c r="G65" s="54">
        <f t="shared" si="13"/>
        <v>-6.2950000000000017</v>
      </c>
      <c r="H65" s="53">
        <f t="shared" si="13"/>
        <v>-11.663000000000162</v>
      </c>
      <c r="I65" s="54">
        <f t="shared" si="13"/>
        <v>-53.893999999999991</v>
      </c>
      <c r="J65" s="54">
        <f t="shared" si="13"/>
        <v>-45.430999999999997</v>
      </c>
      <c r="K65" s="54">
        <f t="shared" si="13"/>
        <v>-22.399000000000001</v>
      </c>
      <c r="L65" s="54">
        <f t="shared" si="13"/>
        <v>-54.629000000000005</v>
      </c>
      <c r="M65" s="54">
        <f t="shared" si="13"/>
        <v>-54.616</v>
      </c>
    </row>
    <row r="66" spans="2:14" ht="15" customHeight="1" x14ac:dyDescent="0.25">
      <c r="B66" s="50" t="s">
        <v>35</v>
      </c>
      <c r="C66" s="50"/>
      <c r="D66" s="50"/>
      <c r="E66" s="50"/>
      <c r="F66" s="47">
        <v>0</v>
      </c>
      <c r="G66" s="49">
        <v>0</v>
      </c>
      <c r="H66" s="47">
        <v>0</v>
      </c>
      <c r="I66" s="49">
        <v>0</v>
      </c>
      <c r="J66" s="49">
        <v>0</v>
      </c>
      <c r="K66" s="49">
        <v>0</v>
      </c>
      <c r="L66" s="49">
        <v>0</v>
      </c>
      <c r="M66" s="49">
        <v>0</v>
      </c>
    </row>
    <row r="67" spans="2:14" ht="15" customHeight="1" x14ac:dyDescent="0.25">
      <c r="B67" s="65" t="s">
        <v>36</v>
      </c>
      <c r="C67" s="65"/>
      <c r="D67" s="65"/>
      <c r="E67" s="65"/>
      <c r="F67" s="55">
        <f t="shared" ref="F67:M67" si="14">SUM(F65:F66)</f>
        <v>-10.566000000000043</v>
      </c>
      <c r="G67" s="54">
        <f t="shared" si="14"/>
        <v>-6.2950000000000017</v>
      </c>
      <c r="H67" s="55">
        <f t="shared" si="14"/>
        <v>-11.663000000000162</v>
      </c>
      <c r="I67" s="54">
        <f t="shared" si="14"/>
        <v>-53.893999999999991</v>
      </c>
      <c r="J67" s="54">
        <f t="shared" si="14"/>
        <v>-45.430999999999997</v>
      </c>
      <c r="K67" s="54">
        <f t="shared" si="14"/>
        <v>-22.399000000000001</v>
      </c>
      <c r="L67" s="54">
        <f t="shared" si="14"/>
        <v>-54.629000000000005</v>
      </c>
      <c r="M67" s="54">
        <f t="shared" si="14"/>
        <v>-54.616</v>
      </c>
    </row>
    <row r="68" spans="2:14" ht="15" customHeight="1" x14ac:dyDescent="0.25">
      <c r="B68" s="64" t="s">
        <v>37</v>
      </c>
      <c r="C68" s="64"/>
      <c r="D68" s="64"/>
      <c r="E68" s="64"/>
      <c r="F68" s="45">
        <v>-3.4279999999999937</v>
      </c>
      <c r="G68" s="48">
        <v>-4.9189999999999801</v>
      </c>
      <c r="H68" s="45">
        <v>-14.177999999999995</v>
      </c>
      <c r="I68" s="48">
        <v>31.379000000000001</v>
      </c>
      <c r="J68" s="48">
        <v>26.332999999999998</v>
      </c>
      <c r="K68" s="48">
        <v>39.844999999999999</v>
      </c>
      <c r="L68" s="48">
        <v>13.77</v>
      </c>
      <c r="M68" s="48">
        <v>-25.690999999999999</v>
      </c>
    </row>
    <row r="69" spans="2:14" ht="15" customHeight="1" x14ac:dyDescent="0.25">
      <c r="B69" s="64" t="s">
        <v>38</v>
      </c>
      <c r="C69" s="64"/>
      <c r="D69" s="64"/>
      <c r="E69" s="64"/>
      <c r="F69" s="46">
        <v>0</v>
      </c>
      <c r="G69" s="48">
        <v>0</v>
      </c>
      <c r="H69" s="46">
        <v>0</v>
      </c>
      <c r="I69" s="48">
        <v>0</v>
      </c>
      <c r="J69" s="48">
        <v>0</v>
      </c>
      <c r="K69" s="48">
        <v>0</v>
      </c>
      <c r="L69" s="48">
        <v>0</v>
      </c>
      <c r="M69" s="48">
        <v>94.927000000000007</v>
      </c>
    </row>
    <row r="70" spans="2:14" ht="15" customHeight="1" x14ac:dyDescent="0.25">
      <c r="B70" s="64" t="s">
        <v>39</v>
      </c>
      <c r="C70" s="64"/>
      <c r="D70" s="64"/>
      <c r="E70" s="64"/>
      <c r="F70" s="46">
        <v>0</v>
      </c>
      <c r="G70" s="48">
        <v>0</v>
      </c>
      <c r="H70" s="46">
        <v>-56.94</v>
      </c>
      <c r="I70" s="48">
        <v>-8.5999999999999993E-2</v>
      </c>
      <c r="J70" s="48">
        <v>-8.5999999999999993E-2</v>
      </c>
      <c r="K70" s="48">
        <v>0</v>
      </c>
      <c r="L70" s="48">
        <v>-46.493000000000002</v>
      </c>
      <c r="M70" s="48">
        <v>-109.678</v>
      </c>
    </row>
    <row r="71" spans="2:14" ht="15" customHeight="1" x14ac:dyDescent="0.25">
      <c r="B71" s="50" t="s">
        <v>40</v>
      </c>
      <c r="C71" s="50"/>
      <c r="D71" s="50"/>
      <c r="E71" s="50"/>
      <c r="F71" s="47">
        <v>-2.8620000000000001</v>
      </c>
      <c r="G71" s="49">
        <v>0</v>
      </c>
      <c r="H71" s="47">
        <v>75.102000000000004</v>
      </c>
      <c r="I71" s="49">
        <v>0.11</v>
      </c>
      <c r="J71" s="49">
        <v>-0.26500000000000001</v>
      </c>
      <c r="K71" s="49">
        <v>0</v>
      </c>
      <c r="L71" s="49">
        <v>90.61</v>
      </c>
      <c r="M71" s="49">
        <v>114.815</v>
      </c>
    </row>
    <row r="72" spans="2:14" ht="15" customHeight="1" x14ac:dyDescent="0.25">
      <c r="B72" s="51" t="s">
        <v>41</v>
      </c>
      <c r="C72" s="51"/>
      <c r="D72" s="51"/>
      <c r="E72" s="51"/>
      <c r="F72" s="56">
        <f t="shared" ref="F72:M72" si="15">SUM(F68:F71)</f>
        <v>-6.2899999999999938</v>
      </c>
      <c r="G72" s="52">
        <f t="shared" si="15"/>
        <v>-4.9189999999999801</v>
      </c>
      <c r="H72" s="56">
        <f t="shared" si="15"/>
        <v>3.9840000000000089</v>
      </c>
      <c r="I72" s="52">
        <f t="shared" si="15"/>
        <v>31.403000000000002</v>
      </c>
      <c r="J72" s="52">
        <f t="shared" si="15"/>
        <v>25.981999999999999</v>
      </c>
      <c r="K72" s="52">
        <f t="shared" si="15"/>
        <v>39.844999999999999</v>
      </c>
      <c r="L72" s="52">
        <f t="shared" si="15"/>
        <v>57.887</v>
      </c>
      <c r="M72" s="52">
        <f t="shared" si="15"/>
        <v>74.373000000000005</v>
      </c>
    </row>
    <row r="73" spans="2:14" ht="15" customHeight="1" x14ac:dyDescent="0.25">
      <c r="B73" s="65" t="s">
        <v>42</v>
      </c>
      <c r="C73" s="65"/>
      <c r="D73" s="65"/>
      <c r="E73" s="65"/>
      <c r="F73" s="55">
        <f t="shared" ref="F73:M73" si="16">SUM(F72+F67)</f>
        <v>-16.856000000000037</v>
      </c>
      <c r="G73" s="54">
        <f t="shared" si="16"/>
        <v>-11.213999999999981</v>
      </c>
      <c r="H73" s="55">
        <f t="shared" si="16"/>
        <v>-7.679000000000153</v>
      </c>
      <c r="I73" s="54">
        <f t="shared" si="16"/>
        <v>-22.490999999999989</v>
      </c>
      <c r="J73" s="54">
        <f t="shared" si="16"/>
        <v>-19.448999999999998</v>
      </c>
      <c r="K73" s="54">
        <f t="shared" si="16"/>
        <v>17.445999999999998</v>
      </c>
      <c r="L73" s="54">
        <f t="shared" si="16"/>
        <v>3.2579999999999956</v>
      </c>
      <c r="M73" s="54">
        <f t="shared" si="16"/>
        <v>19.757000000000005</v>
      </c>
    </row>
    <row r="74" spans="2:14" ht="15" customHeight="1" x14ac:dyDescent="0.25">
      <c r="B74" s="50" t="s">
        <v>71</v>
      </c>
      <c r="C74" s="50"/>
      <c r="D74" s="50"/>
      <c r="E74" s="50"/>
      <c r="F74" s="47">
        <v>0</v>
      </c>
      <c r="G74" s="49">
        <v>0</v>
      </c>
      <c r="H74" s="47">
        <v>0</v>
      </c>
      <c r="I74" s="49">
        <v>0</v>
      </c>
      <c r="J74" s="49">
        <v>0</v>
      </c>
      <c r="K74" s="49">
        <v>0</v>
      </c>
      <c r="L74" s="49">
        <v>0</v>
      </c>
      <c r="M74" s="49">
        <v>0</v>
      </c>
      <c r="N74" s="25"/>
    </row>
    <row r="75" spans="2:14" ht="15" customHeight="1" x14ac:dyDescent="0.25">
      <c r="B75" s="65" t="s">
        <v>72</v>
      </c>
      <c r="C75" s="65"/>
      <c r="D75" s="65"/>
      <c r="E75" s="65"/>
      <c r="F75" s="55">
        <f t="shared" ref="F75:M75" si="17">SUM(F73:F74)</f>
        <v>-16.856000000000037</v>
      </c>
      <c r="G75" s="54">
        <f t="shared" si="17"/>
        <v>-11.213999999999981</v>
      </c>
      <c r="H75" s="55">
        <f t="shared" si="17"/>
        <v>-7.679000000000153</v>
      </c>
      <c r="I75" s="54">
        <f t="shared" si="17"/>
        <v>-22.490999999999989</v>
      </c>
      <c r="J75" s="54">
        <f t="shared" si="17"/>
        <v>-19.448999999999998</v>
      </c>
      <c r="K75" s="54">
        <f t="shared" si="17"/>
        <v>17.445999999999998</v>
      </c>
      <c r="L75" s="54">
        <f t="shared" si="17"/>
        <v>3.2579999999999956</v>
      </c>
      <c r="M75" s="54">
        <f t="shared" si="17"/>
        <v>19.757000000000005</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-1.7861585153490529</v>
      </c>
      <c r="G81" s="90">
        <v>6.6679792610093864</v>
      </c>
      <c r="H81" s="89">
        <v>2.9924132418628853</v>
      </c>
      <c r="I81" s="90">
        <v>7.1527936936024519</v>
      </c>
      <c r="J81" s="90">
        <v>7.2082480267034192</v>
      </c>
      <c r="K81" s="90">
        <v>10.627005898911658</v>
      </c>
      <c r="L81" s="90">
        <v>-0.31712975964675744</v>
      </c>
      <c r="M81" s="90">
        <v>-5.7645687942392474</v>
      </c>
    </row>
    <row r="82" spans="2:13" s="91" customFormat="1" ht="15" customHeight="1" x14ac:dyDescent="0.25">
      <c r="B82" s="88" t="s">
        <v>122</v>
      </c>
      <c r="C82" s="88"/>
      <c r="D82" s="88"/>
      <c r="E82" s="88"/>
      <c r="F82" s="92">
        <v>-1.7861585153490529</v>
      </c>
      <c r="G82" s="90">
        <v>6.6679792610093864</v>
      </c>
      <c r="H82" s="92">
        <v>2.9924132418628853</v>
      </c>
      <c r="I82" s="90">
        <v>7.5969562428822872</v>
      </c>
      <c r="J82" s="90">
        <v>7.5381479812432053</v>
      </c>
      <c r="K82" s="90">
        <v>10.075319047402312</v>
      </c>
      <c r="L82" s="90">
        <v>1.7048965007712122</v>
      </c>
      <c r="M82" s="90">
        <v>-1.3095454371882158</v>
      </c>
    </row>
    <row r="83" spans="2:13" s="91" customFormat="1" ht="15" customHeight="1" x14ac:dyDescent="0.25">
      <c r="B83" s="88" t="s">
        <v>44</v>
      </c>
      <c r="C83" s="88"/>
      <c r="D83" s="88"/>
      <c r="E83" s="88"/>
      <c r="F83" s="92">
        <v>-6.5870997386466579</v>
      </c>
      <c r="G83" s="90">
        <v>5.2412462797937529</v>
      </c>
      <c r="H83" s="92">
        <v>-0.56021106401497445</v>
      </c>
      <c r="I83" s="90">
        <v>5.448097829466465</v>
      </c>
      <c r="J83" s="90">
        <v>5.5350614372685216</v>
      </c>
      <c r="K83" s="90">
        <v>7.305506248543205</v>
      </c>
      <c r="L83" s="90">
        <v>-3.5883189098340438</v>
      </c>
      <c r="M83" s="90">
        <v>-10.879861327272963</v>
      </c>
    </row>
    <row r="84" spans="2:13" s="91" customFormat="1" ht="15" customHeight="1" x14ac:dyDescent="0.25">
      <c r="B84" s="88" t="s">
        <v>45</v>
      </c>
      <c r="C84" s="88"/>
      <c r="D84" s="88"/>
      <c r="E84" s="88"/>
      <c r="F84" s="89" t="s">
        <v>53</v>
      </c>
      <c r="G84" s="90" t="s">
        <v>53</v>
      </c>
      <c r="H84" s="89" t="s">
        <v>53</v>
      </c>
      <c r="I84" s="90" t="s">
        <v>53</v>
      </c>
      <c r="J84" s="90">
        <v>4.6134862971524377</v>
      </c>
      <c r="K84" s="90">
        <v>8.3499888732520908</v>
      </c>
      <c r="L84" s="90">
        <v>-6.5898957254771959</v>
      </c>
      <c r="M84" s="90">
        <v>-10.030901534242117</v>
      </c>
    </row>
    <row r="85" spans="2:13" s="91" customFormat="1" ht="15" customHeight="1" x14ac:dyDescent="0.25">
      <c r="B85" s="88" t="s">
        <v>46</v>
      </c>
      <c r="C85" s="88"/>
      <c r="D85" s="88"/>
      <c r="E85" s="88"/>
      <c r="F85" s="92" t="s">
        <v>53</v>
      </c>
      <c r="G85" s="90" t="s">
        <v>53</v>
      </c>
      <c r="H85" s="92" t="s">
        <v>53</v>
      </c>
      <c r="I85" s="90" t="s">
        <v>53</v>
      </c>
      <c r="J85" s="90">
        <v>6.1912735303936985</v>
      </c>
      <c r="K85" s="90">
        <v>8.4076780659964907</v>
      </c>
      <c r="L85" s="90">
        <v>0.45358360925091773</v>
      </c>
      <c r="M85" s="90">
        <v>-2.5415091402951187</v>
      </c>
    </row>
    <row r="86" spans="2:13" ht="15" customHeight="1" x14ac:dyDescent="0.25">
      <c r="B86" s="64" t="s">
        <v>47</v>
      </c>
      <c r="C86" s="64"/>
      <c r="D86" s="64"/>
      <c r="E86" s="64"/>
      <c r="F86" s="46" t="s">
        <v>53</v>
      </c>
      <c r="G86" s="48" t="s">
        <v>53</v>
      </c>
      <c r="H86" s="46">
        <v>45.633111935263436</v>
      </c>
      <c r="I86" s="48">
        <v>46.68068024903917</v>
      </c>
      <c r="J86" s="48">
        <v>47.249802819594436</v>
      </c>
      <c r="K86" s="48">
        <v>46.584859778014049</v>
      </c>
      <c r="L86" s="48">
        <v>44.268825774568349</v>
      </c>
      <c r="M86" s="48">
        <v>50.615432970027776</v>
      </c>
    </row>
    <row r="87" spans="2:13" ht="15" customHeight="1" x14ac:dyDescent="0.25">
      <c r="B87" s="64" t="s">
        <v>48</v>
      </c>
      <c r="C87" s="64"/>
      <c r="D87" s="64"/>
      <c r="E87" s="64"/>
      <c r="F87" s="45" t="s">
        <v>53</v>
      </c>
      <c r="G87" s="48" t="s">
        <v>53</v>
      </c>
      <c r="H87" s="45">
        <v>891.30199999999991</v>
      </c>
      <c r="I87" s="48">
        <v>867</v>
      </c>
      <c r="J87" s="48">
        <v>889.57099999999991</v>
      </c>
      <c r="K87" s="48">
        <v>796.00000000000011</v>
      </c>
      <c r="L87" s="48">
        <v>800.4079999999999</v>
      </c>
      <c r="M87" s="48">
        <v>731.23400000000015</v>
      </c>
    </row>
    <row r="88" spans="2:13" ht="15" customHeight="1" x14ac:dyDescent="0.25">
      <c r="B88" s="64" t="s">
        <v>49</v>
      </c>
      <c r="C88" s="64"/>
      <c r="D88" s="64"/>
      <c r="E88" s="64"/>
      <c r="F88" s="46" t="s">
        <v>53</v>
      </c>
      <c r="G88" s="48" t="s">
        <v>53</v>
      </c>
      <c r="H88" s="46">
        <v>0.90984557215179995</v>
      </c>
      <c r="I88" s="48">
        <v>0.89001759286042814</v>
      </c>
      <c r="J88" s="48">
        <v>0.87227458227875543</v>
      </c>
      <c r="K88" s="48">
        <v>0.87663719679529972</v>
      </c>
      <c r="L88" s="48">
        <v>0.95281134705255377</v>
      </c>
      <c r="M88" s="48">
        <v>0.76341828883069218</v>
      </c>
    </row>
    <row r="89" spans="2:13" ht="15" customHeight="1" x14ac:dyDescent="0.25">
      <c r="B89" s="64" t="s">
        <v>113</v>
      </c>
      <c r="C89" s="64"/>
      <c r="D89" s="64"/>
      <c r="E89" s="64"/>
      <c r="F89" s="46">
        <v>-7.6430000000000327</v>
      </c>
      <c r="G89" s="48" t="s">
        <v>53</v>
      </c>
      <c r="H89" s="46">
        <v>11.247999999999955</v>
      </c>
      <c r="I89" s="48" t="s">
        <v>53</v>
      </c>
      <c r="J89" s="48" t="s">
        <v>53</v>
      </c>
      <c r="K89" s="48" t="s">
        <v>53</v>
      </c>
      <c r="L89" s="48" t="s">
        <v>53</v>
      </c>
      <c r="M89" s="48" t="s">
        <v>53</v>
      </c>
    </row>
    <row r="90" spans="2:13" ht="15" customHeight="1" x14ac:dyDescent="0.25">
      <c r="B90" s="50" t="s">
        <v>50</v>
      </c>
      <c r="C90" s="50"/>
      <c r="D90" s="50"/>
      <c r="E90" s="50"/>
      <c r="F90" s="47" t="s">
        <v>53</v>
      </c>
      <c r="G90" s="49" t="s">
        <v>53</v>
      </c>
      <c r="H90" s="47" t="s">
        <v>111</v>
      </c>
      <c r="I90" s="49" t="s">
        <v>111</v>
      </c>
      <c r="J90" s="49">
        <v>1242</v>
      </c>
      <c r="K90" s="49">
        <v>1117</v>
      </c>
      <c r="L90" s="49">
        <v>1110</v>
      </c>
      <c r="M90" s="49">
        <v>1008</v>
      </c>
    </row>
    <row r="91" spans="2:13" ht="15" customHeight="1" x14ac:dyDescent="0.25">
      <c r="B91" s="35" t="s">
        <v>75</v>
      </c>
      <c r="C91" s="40"/>
      <c r="D91" s="40"/>
      <c r="E91" s="40"/>
      <c r="F91" s="40"/>
      <c r="G91" s="40"/>
      <c r="H91" s="40"/>
      <c r="I91" s="40"/>
      <c r="J91" s="40"/>
      <c r="K91" s="40"/>
      <c r="L91" s="40"/>
      <c r="M91" s="40"/>
    </row>
    <row r="92" spans="2:13" ht="15" customHeight="1" x14ac:dyDescent="0.25">
      <c r="B92" s="35" t="s">
        <v>124</v>
      </c>
      <c r="C92" s="40"/>
      <c r="D92" s="40"/>
      <c r="E92" s="40"/>
      <c r="F92" s="40"/>
      <c r="G92" s="40"/>
      <c r="H92" s="40"/>
      <c r="I92" s="40"/>
      <c r="J92" s="40"/>
      <c r="K92" s="40"/>
      <c r="L92" s="34"/>
      <c r="M92" s="40"/>
    </row>
    <row r="93" spans="2:13" ht="15" customHeight="1" x14ac:dyDescent="0.25">
      <c r="B93" s="35" t="s">
        <v>117</v>
      </c>
      <c r="C93" s="35"/>
      <c r="D93" s="35"/>
      <c r="E93" s="35"/>
      <c r="F93" s="35"/>
      <c r="G93" s="35"/>
      <c r="H93" s="35"/>
      <c r="I93" s="35"/>
      <c r="J93" s="35"/>
      <c r="K93" s="35"/>
      <c r="L93" s="35"/>
      <c r="M93" s="35"/>
    </row>
    <row r="94" spans="2:13" ht="15" customHeight="1" x14ac:dyDescent="0.25">
      <c r="B94" s="35">
        <v>0</v>
      </c>
      <c r="C94" s="44"/>
      <c r="D94" s="44"/>
      <c r="E94" s="44"/>
      <c r="F94" s="44"/>
      <c r="G94" s="44"/>
      <c r="H94" s="44"/>
      <c r="I94" s="44"/>
      <c r="J94" s="44"/>
      <c r="K94" s="44"/>
      <c r="L94" s="44"/>
      <c r="M94" s="44"/>
    </row>
    <row r="95" spans="2:13" ht="16.5" x14ac:dyDescent="0.35">
      <c r="B95" s="20"/>
      <c r="C95" s="20"/>
      <c r="D95" s="20"/>
      <c r="E95" s="20"/>
      <c r="F95" s="20"/>
      <c r="G95" s="20"/>
      <c r="H95" s="20"/>
      <c r="I95" s="20"/>
      <c r="J95" s="20"/>
      <c r="K95" s="20"/>
      <c r="L95" s="20"/>
      <c r="M95" s="20"/>
    </row>
    <row r="96" spans="2:13" ht="16.5" x14ac:dyDescent="0.35">
      <c r="B96" s="20"/>
      <c r="C96" s="20"/>
      <c r="D96" s="20"/>
      <c r="E96" s="20"/>
      <c r="F96" s="20"/>
      <c r="G96" s="20"/>
      <c r="H96" s="20"/>
      <c r="I96" s="20"/>
      <c r="J96" s="20"/>
      <c r="K96" s="20"/>
      <c r="L96" s="20"/>
      <c r="M96" s="20"/>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21"/>
      <c r="C101" s="21"/>
      <c r="D101" s="21"/>
      <c r="E101" s="21"/>
      <c r="F101" s="21"/>
      <c r="G101" s="21"/>
      <c r="H101" s="21"/>
      <c r="I101" s="21"/>
      <c r="J101" s="21"/>
      <c r="K101" s="21"/>
      <c r="L101" s="21"/>
      <c r="M101" s="21"/>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row r="114" spans="2:13" x14ac:dyDescent="0.25">
      <c r="B114" s="17"/>
      <c r="C114" s="17"/>
      <c r="D114" s="17"/>
      <c r="E114" s="17"/>
      <c r="F114" s="17"/>
      <c r="G114" s="17"/>
      <c r="H114" s="17"/>
      <c r="I114" s="17"/>
      <c r="J114" s="17"/>
      <c r="K114" s="17"/>
      <c r="L114" s="17"/>
      <c r="M114" s="17"/>
    </row>
  </sheetData>
  <mergeCells count="1">
    <mergeCell ref="B1:M1"/>
  </mergeCell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0"/>
  <sheetViews>
    <sheetView showZeros="0" zoomScaleNormal="100" workbookViewId="0">
      <selection activeCell="G22" sqref="G22"/>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1" width="9.7109375" style="13" customWidth="1"/>
    <col min="12" max="13" width="11.140625" style="13" bestFit="1" customWidth="1"/>
    <col min="14" max="16384" width="9.140625" style="13"/>
  </cols>
  <sheetData>
    <row r="1" spans="2:13" ht="27.75" x14ac:dyDescent="0.4">
      <c r="B1" s="102" t="s">
        <v>128</v>
      </c>
      <c r="C1" s="102"/>
      <c r="D1" s="102"/>
      <c r="E1" s="102"/>
      <c r="F1" s="102"/>
      <c r="G1" s="102"/>
      <c r="H1" s="102"/>
      <c r="I1" s="102"/>
      <c r="J1" s="102"/>
      <c r="K1" s="102"/>
      <c r="L1" s="102"/>
      <c r="M1" s="102"/>
    </row>
    <row r="2" spans="2:13" x14ac:dyDescent="0.25">
      <c r="B2" s="51" t="s">
        <v>0</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86">
        <v>2015</v>
      </c>
      <c r="L3" s="103" t="s">
        <v>102</v>
      </c>
      <c r="M3" s="103" t="s">
        <v>101</v>
      </c>
    </row>
    <row r="4" spans="2:13" s="75" customFormat="1" ht="15.75" x14ac:dyDescent="0.25">
      <c r="B4" s="72"/>
      <c r="C4" s="72"/>
      <c r="D4" s="72"/>
      <c r="E4" s="72"/>
      <c r="F4" s="72" t="s">
        <v>64</v>
      </c>
      <c r="G4" s="72" t="s">
        <v>64</v>
      </c>
      <c r="H4" s="72" t="s">
        <v>129</v>
      </c>
      <c r="I4" s="72" t="s">
        <v>129</v>
      </c>
      <c r="J4" s="72"/>
      <c r="K4" s="86"/>
      <c r="L4" s="104"/>
      <c r="M4" s="104"/>
    </row>
    <row r="5" spans="2:13" s="75" customFormat="1" ht="15.75" x14ac:dyDescent="0.25">
      <c r="B5" s="73" t="s">
        <v>1</v>
      </c>
      <c r="C5" s="74"/>
      <c r="D5" s="74"/>
      <c r="E5" s="74" t="s">
        <v>66</v>
      </c>
      <c r="F5" s="74"/>
      <c r="G5" s="74" t="s">
        <v>52</v>
      </c>
      <c r="H5" s="74"/>
      <c r="I5" s="74" t="s">
        <v>52</v>
      </c>
      <c r="J5" s="74" t="s">
        <v>52</v>
      </c>
      <c r="K5" s="74" t="s">
        <v>52</v>
      </c>
      <c r="L5" s="74" t="s">
        <v>54</v>
      </c>
      <c r="M5" s="74" t="s">
        <v>54</v>
      </c>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207.65651099999991</v>
      </c>
      <c r="G7" s="54">
        <v>183.52100000000007</v>
      </c>
      <c r="H7" s="53">
        <v>579.03171349999991</v>
      </c>
      <c r="I7" s="54">
        <v>512.41600000000005</v>
      </c>
      <c r="J7" s="54">
        <v>711.8199601</v>
      </c>
      <c r="K7" s="54">
        <v>710.52599999999995</v>
      </c>
      <c r="L7" s="54">
        <v>391.23500000000001</v>
      </c>
      <c r="M7" s="54">
        <v>324.07799999999997</v>
      </c>
    </row>
    <row r="8" spans="2:13" ht="15" customHeight="1" x14ac:dyDescent="0.25">
      <c r="B8" s="59" t="s">
        <v>3</v>
      </c>
      <c r="C8" s="59"/>
      <c r="D8" s="59"/>
      <c r="E8" s="59"/>
      <c r="F8" s="46">
        <v>-174.10758990000002</v>
      </c>
      <c r="G8" s="48">
        <v>-153.72799999999998</v>
      </c>
      <c r="H8" s="46">
        <v>-512.75255149999998</v>
      </c>
      <c r="I8" s="48">
        <v>-461.51</v>
      </c>
      <c r="J8" s="48">
        <v>-634.86730609999995</v>
      </c>
      <c r="K8" s="48">
        <v>-634.63</v>
      </c>
      <c r="L8" s="48">
        <v>-347.84000000000003</v>
      </c>
      <c r="M8" s="48">
        <v>-298.19</v>
      </c>
    </row>
    <row r="9" spans="2:13" ht="15" customHeight="1" x14ac:dyDescent="0.25">
      <c r="B9" s="59" t="s">
        <v>4</v>
      </c>
      <c r="C9" s="59"/>
      <c r="D9" s="59"/>
      <c r="E9" s="59"/>
      <c r="F9" s="46">
        <v>-0.28827660000000022</v>
      </c>
      <c r="G9" s="48">
        <v>-2.6304129999999999</v>
      </c>
      <c r="H9" s="46">
        <v>-1.1033556000000002</v>
      </c>
      <c r="I9" s="48">
        <v>-0.31041300000000005</v>
      </c>
      <c r="J9" s="48">
        <v>0.91034750000000031</v>
      </c>
      <c r="K9" s="48">
        <v>5.48</v>
      </c>
      <c r="L9" s="48">
        <v>3.3450000000000002</v>
      </c>
      <c r="M9" s="48">
        <v>1.7809999999999999</v>
      </c>
    </row>
    <row r="10" spans="2:13" ht="15" customHeight="1" x14ac:dyDescent="0.25">
      <c r="B10" s="59" t="s">
        <v>5</v>
      </c>
      <c r="C10" s="59"/>
      <c r="D10" s="59"/>
      <c r="E10" s="59"/>
      <c r="F10" s="46">
        <v>0</v>
      </c>
      <c r="G10" s="48">
        <v>0</v>
      </c>
      <c r="H10" s="46">
        <v>0</v>
      </c>
      <c r="I10" s="48">
        <v>0</v>
      </c>
      <c r="J10" s="48">
        <v>0</v>
      </c>
      <c r="K10" s="48">
        <v>0</v>
      </c>
      <c r="L10" s="48">
        <v>13.785</v>
      </c>
      <c r="M10" s="48">
        <v>16.977</v>
      </c>
    </row>
    <row r="11" spans="2:13" ht="15" customHeight="1" x14ac:dyDescent="0.25">
      <c r="B11" s="50" t="s">
        <v>6</v>
      </c>
      <c r="C11" s="50"/>
      <c r="D11" s="50"/>
      <c r="E11" s="50"/>
      <c r="F11" s="47">
        <v>0</v>
      </c>
      <c r="G11" s="49">
        <v>0</v>
      </c>
      <c r="H11" s="47">
        <v>0</v>
      </c>
      <c r="I11" s="49">
        <v>0</v>
      </c>
      <c r="J11" s="49">
        <v>0</v>
      </c>
      <c r="K11" s="49">
        <v>0</v>
      </c>
      <c r="L11" s="49">
        <v>0</v>
      </c>
      <c r="M11" s="49">
        <v>0</v>
      </c>
    </row>
    <row r="12" spans="2:13" ht="15" customHeight="1" x14ac:dyDescent="0.25">
      <c r="B12" s="58" t="s">
        <v>7</v>
      </c>
      <c r="C12" s="58"/>
      <c r="D12" s="58"/>
      <c r="E12" s="58"/>
      <c r="F12" s="55">
        <f t="shared" ref="F12:M12" si="0">SUM(F7:F11)</f>
        <v>33.260644499999884</v>
      </c>
      <c r="G12" s="54">
        <f t="shared" si="0"/>
        <v>27.162587000000091</v>
      </c>
      <c r="H12" s="55">
        <f t="shared" si="0"/>
        <v>65.175806399999928</v>
      </c>
      <c r="I12" s="54">
        <f t="shared" si="0"/>
        <v>50.595587000000066</v>
      </c>
      <c r="J12" s="54">
        <f t="shared" si="0"/>
        <v>77.863001500000053</v>
      </c>
      <c r="K12" s="54">
        <f t="shared" si="0"/>
        <v>81.375999999999962</v>
      </c>
      <c r="L12" s="54">
        <f t="shared" si="0"/>
        <v>60.524999999999977</v>
      </c>
      <c r="M12" s="54">
        <f t="shared" si="0"/>
        <v>44.645999999999972</v>
      </c>
    </row>
    <row r="13" spans="2:13" ht="15" customHeight="1" x14ac:dyDescent="0.25">
      <c r="B13" s="50" t="s">
        <v>59</v>
      </c>
      <c r="C13" s="50"/>
      <c r="D13" s="50"/>
      <c r="E13" s="50"/>
      <c r="F13" s="47">
        <v>-2.1288730999999999</v>
      </c>
      <c r="G13" s="49">
        <v>-1.8810000000000002</v>
      </c>
      <c r="H13" s="47">
        <v>-6.4370019000000003</v>
      </c>
      <c r="I13" s="49">
        <v>-5.5780000000000003</v>
      </c>
      <c r="J13" s="49">
        <v>-7.7110038999999997</v>
      </c>
      <c r="K13" s="49">
        <v>-7.1289999999999996</v>
      </c>
      <c r="L13" s="49">
        <v>-2.351</v>
      </c>
      <c r="M13" s="49">
        <v>-1.9359999999999999</v>
      </c>
    </row>
    <row r="14" spans="2:13" ht="15" customHeight="1" x14ac:dyDescent="0.25">
      <c r="B14" s="58" t="s">
        <v>8</v>
      </c>
      <c r="C14" s="58"/>
      <c r="D14" s="58"/>
      <c r="E14" s="58"/>
      <c r="F14" s="55">
        <f t="shared" ref="F14:M14" si="1">SUM(F12:F13)</f>
        <v>31.131771399999884</v>
      </c>
      <c r="G14" s="54">
        <f t="shared" si="1"/>
        <v>25.281587000000091</v>
      </c>
      <c r="H14" s="55">
        <f t="shared" si="1"/>
        <v>58.738804499999929</v>
      </c>
      <c r="I14" s="54">
        <f t="shared" si="1"/>
        <v>45.017587000000063</v>
      </c>
      <c r="J14" s="54">
        <f t="shared" si="1"/>
        <v>70.151997600000058</v>
      </c>
      <c r="K14" s="54">
        <f t="shared" si="1"/>
        <v>74.246999999999957</v>
      </c>
      <c r="L14" s="54">
        <f t="shared" si="1"/>
        <v>58.173999999999978</v>
      </c>
      <c r="M14" s="54">
        <f t="shared" si="1"/>
        <v>42.709999999999972</v>
      </c>
    </row>
    <row r="15" spans="2:13" ht="15" customHeight="1" x14ac:dyDescent="0.25">
      <c r="B15" s="59" t="s">
        <v>9</v>
      </c>
      <c r="C15" s="59"/>
      <c r="D15" s="59"/>
      <c r="E15" s="59"/>
      <c r="F15" s="46">
        <v>0</v>
      </c>
      <c r="G15" s="48">
        <v>0</v>
      </c>
      <c r="H15" s="46">
        <v>0</v>
      </c>
      <c r="I15" s="48">
        <v>0</v>
      </c>
      <c r="J15" s="48">
        <v>0</v>
      </c>
      <c r="K15" s="48">
        <v>0</v>
      </c>
      <c r="L15" s="48">
        <v>0</v>
      </c>
      <c r="M15" s="48">
        <v>0</v>
      </c>
    </row>
    <row r="16" spans="2:13" ht="15" customHeight="1" x14ac:dyDescent="0.25">
      <c r="B16" s="50" t="s">
        <v>10</v>
      </c>
      <c r="C16" s="50"/>
      <c r="D16" s="50"/>
      <c r="E16" s="50"/>
      <c r="F16" s="47">
        <v>0</v>
      </c>
      <c r="G16" s="49">
        <v>0</v>
      </c>
      <c r="H16" s="47">
        <v>0</v>
      </c>
      <c r="I16" s="49">
        <v>0</v>
      </c>
      <c r="J16" s="49">
        <v>0</v>
      </c>
      <c r="K16" s="49">
        <v>0</v>
      </c>
      <c r="L16" s="49">
        <v>0</v>
      </c>
      <c r="M16" s="49">
        <v>0</v>
      </c>
    </row>
    <row r="17" spans="2:13" ht="15" customHeight="1" x14ac:dyDescent="0.25">
      <c r="B17" s="58" t="s">
        <v>11</v>
      </c>
      <c r="C17" s="58"/>
      <c r="D17" s="58"/>
      <c r="E17" s="58"/>
      <c r="F17" s="55">
        <f t="shared" ref="F17:M17" si="2">SUM(F14:F16)</f>
        <v>31.131771399999884</v>
      </c>
      <c r="G17" s="54">
        <f t="shared" si="2"/>
        <v>25.281587000000091</v>
      </c>
      <c r="H17" s="55">
        <f t="shared" si="2"/>
        <v>58.738804499999929</v>
      </c>
      <c r="I17" s="54">
        <f t="shared" si="2"/>
        <v>45.017587000000063</v>
      </c>
      <c r="J17" s="54">
        <f t="shared" si="2"/>
        <v>70.151997600000058</v>
      </c>
      <c r="K17" s="54">
        <f t="shared" si="2"/>
        <v>74.246999999999957</v>
      </c>
      <c r="L17" s="54">
        <f t="shared" si="2"/>
        <v>58.173999999999978</v>
      </c>
      <c r="M17" s="54">
        <f t="shared" si="2"/>
        <v>42.709999999999972</v>
      </c>
    </row>
    <row r="18" spans="2:13" ht="15" customHeight="1" x14ac:dyDescent="0.25">
      <c r="B18" s="59" t="s">
        <v>12</v>
      </c>
      <c r="C18" s="59"/>
      <c r="D18" s="59"/>
      <c r="E18" s="59"/>
      <c r="F18" s="46">
        <v>0.10074700000000003</v>
      </c>
      <c r="G18" s="48">
        <v>3.9999999999999758E-3</v>
      </c>
      <c r="H18" s="46">
        <v>0.30730610000000003</v>
      </c>
      <c r="I18" s="48">
        <v>0.23499999999999999</v>
      </c>
      <c r="J18" s="48">
        <v>0.32300000000000001</v>
      </c>
      <c r="K18" s="48">
        <v>1.3240000000000001</v>
      </c>
      <c r="L18" s="48">
        <v>0.82199999999999995</v>
      </c>
      <c r="M18" s="48">
        <v>0.90100000000000002</v>
      </c>
    </row>
    <row r="19" spans="2:13" ht="15" customHeight="1" x14ac:dyDescent="0.25">
      <c r="B19" s="50" t="s">
        <v>13</v>
      </c>
      <c r="C19" s="50"/>
      <c r="D19" s="50"/>
      <c r="E19" s="50"/>
      <c r="F19" s="47">
        <v>-1.6527203000000008</v>
      </c>
      <c r="G19" s="49">
        <v>-1.8455000000000001</v>
      </c>
      <c r="H19" s="47">
        <v>-5.5311668000000012</v>
      </c>
      <c r="I19" s="49">
        <v>-6.1255000000000006</v>
      </c>
      <c r="J19" s="49">
        <v>-7.8940000000000001</v>
      </c>
      <c r="K19" s="49">
        <v>-3.9239999999999999</v>
      </c>
      <c r="L19" s="49">
        <v>-2.2890000000000001</v>
      </c>
      <c r="M19" s="49">
        <v>-1.772</v>
      </c>
    </row>
    <row r="20" spans="2:13" ht="15" customHeight="1" x14ac:dyDescent="0.25">
      <c r="B20" s="58" t="s">
        <v>14</v>
      </c>
      <c r="C20" s="58"/>
      <c r="D20" s="58"/>
      <c r="E20" s="58"/>
      <c r="F20" s="55">
        <f t="shared" ref="F20:M20" si="3">SUM(F17:F19)</f>
        <v>29.579798099999881</v>
      </c>
      <c r="G20" s="54">
        <f t="shared" si="3"/>
        <v>23.440087000000091</v>
      </c>
      <c r="H20" s="55">
        <f t="shared" si="3"/>
        <v>53.514943799999926</v>
      </c>
      <c r="I20" s="54">
        <f t="shared" si="3"/>
        <v>39.12708700000006</v>
      </c>
      <c r="J20" s="54">
        <f t="shared" si="3"/>
        <v>62.580997600000053</v>
      </c>
      <c r="K20" s="54">
        <f t="shared" si="3"/>
        <v>71.646999999999949</v>
      </c>
      <c r="L20" s="54">
        <f t="shared" si="3"/>
        <v>56.706999999999979</v>
      </c>
      <c r="M20" s="54">
        <f t="shared" si="3"/>
        <v>41.838999999999977</v>
      </c>
    </row>
    <row r="21" spans="2:13" ht="15" customHeight="1" x14ac:dyDescent="0.25">
      <c r="B21" s="59" t="s">
        <v>15</v>
      </c>
      <c r="C21" s="59"/>
      <c r="D21" s="59"/>
      <c r="E21" s="59"/>
      <c r="F21" s="46">
        <v>-6.9353408000000005</v>
      </c>
      <c r="G21" s="48">
        <v>-6.2080000000000002</v>
      </c>
      <c r="H21" s="46">
        <v>-14.288088999999999</v>
      </c>
      <c r="I21" s="48">
        <v>-9.5809999999999995</v>
      </c>
      <c r="J21" s="48">
        <v>-17.361379899999999</v>
      </c>
      <c r="K21" s="48">
        <v>-22.803000000000001</v>
      </c>
      <c r="L21" s="48">
        <v>-9.8529999999999998</v>
      </c>
      <c r="M21" s="48">
        <v>-10.324999999999999</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22.644457299999878</v>
      </c>
      <c r="G23" s="54">
        <f t="shared" si="4"/>
        <v>17.232087000000092</v>
      </c>
      <c r="H23" s="55">
        <f t="shared" si="4"/>
        <v>39.226854799999927</v>
      </c>
      <c r="I23" s="54">
        <f t="shared" si="4"/>
        <v>29.54608700000006</v>
      </c>
      <c r="J23" s="54">
        <f t="shared" si="4"/>
        <v>45.219617700000057</v>
      </c>
      <c r="K23" s="54">
        <f t="shared" si="4"/>
        <v>48.843999999999951</v>
      </c>
      <c r="L23" s="54">
        <f t="shared" si="4"/>
        <v>46.853999999999978</v>
      </c>
      <c r="M23" s="54">
        <f t="shared" si="4"/>
        <v>31.513999999999978</v>
      </c>
    </row>
    <row r="24" spans="2:13" ht="15" customHeight="1" x14ac:dyDescent="0.25">
      <c r="B24" s="59" t="s">
        <v>90</v>
      </c>
      <c r="C24" s="59"/>
      <c r="D24" s="59"/>
      <c r="E24" s="59"/>
      <c r="F24" s="46">
        <v>22.644457299999864</v>
      </c>
      <c r="G24" s="48">
        <v>17.232087000000085</v>
      </c>
      <c r="H24" s="46">
        <v>39.226854799999927</v>
      </c>
      <c r="I24" s="48">
        <v>29.546087000000103</v>
      </c>
      <c r="J24" s="48">
        <v>45.219617700000086</v>
      </c>
      <c r="K24" s="48">
        <v>48.843999999999966</v>
      </c>
      <c r="L24" s="48">
        <v>46.854000000000042</v>
      </c>
      <c r="M24" s="48">
        <v>31.513999999999967</v>
      </c>
    </row>
    <row r="25" spans="2:13" ht="15" customHeight="1" x14ac:dyDescent="0.25">
      <c r="B25" s="59" t="s">
        <v>85</v>
      </c>
      <c r="C25" s="59"/>
      <c r="D25" s="59"/>
      <c r="E25" s="59"/>
      <c r="F25" s="46">
        <v>0</v>
      </c>
      <c r="G25" s="48">
        <v>0</v>
      </c>
      <c r="H25" s="46">
        <v>0</v>
      </c>
      <c r="I25" s="48">
        <v>0</v>
      </c>
      <c r="J25" s="48">
        <v>0</v>
      </c>
      <c r="K25" s="48">
        <v>0</v>
      </c>
      <c r="L25" s="48">
        <v>0</v>
      </c>
      <c r="M25" s="48">
        <v>0</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0</v>
      </c>
      <c r="G27" s="48">
        <v>0</v>
      </c>
      <c r="H27" s="46">
        <v>0</v>
      </c>
      <c r="I27" s="48">
        <v>0</v>
      </c>
      <c r="J27" s="48">
        <v>0</v>
      </c>
      <c r="K27" s="48">
        <v>0</v>
      </c>
      <c r="L27" s="48">
        <v>0</v>
      </c>
      <c r="M27" s="48">
        <v>0</v>
      </c>
    </row>
    <row r="28" spans="2:13" ht="15" customHeight="1" x14ac:dyDescent="0.25">
      <c r="B28" s="58" t="s">
        <v>123</v>
      </c>
      <c r="C28" s="58"/>
      <c r="D28" s="58"/>
      <c r="E28" s="58"/>
      <c r="F28" s="55">
        <f t="shared" ref="F28:M28" si="5">F14-F27</f>
        <v>31.131771399999884</v>
      </c>
      <c r="G28" s="54">
        <f t="shared" si="5"/>
        <v>25.281587000000091</v>
      </c>
      <c r="H28" s="55">
        <f t="shared" si="5"/>
        <v>58.738804499999929</v>
      </c>
      <c r="I28" s="54">
        <f t="shared" si="5"/>
        <v>45.017587000000063</v>
      </c>
      <c r="J28" s="54">
        <f t="shared" si="5"/>
        <v>70.151997600000058</v>
      </c>
      <c r="K28" s="54">
        <f t="shared" si="5"/>
        <v>74.246999999999957</v>
      </c>
      <c r="L28" s="54">
        <f t="shared" si="5"/>
        <v>58.173999999999978</v>
      </c>
      <c r="M28" s="54">
        <f t="shared" si="5"/>
        <v>42.709999999999972</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103" t="str">
        <f t="shared" si="6"/>
        <v>2014/2015</v>
      </c>
      <c r="M30" s="103" t="str">
        <f t="shared" si="6"/>
        <v>2013/2014</v>
      </c>
    </row>
    <row r="31" spans="2:13" s="75" customFormat="1" ht="15.75" x14ac:dyDescent="0.25">
      <c r="B31" s="72"/>
      <c r="C31" s="72"/>
      <c r="D31" s="72"/>
      <c r="E31" s="72"/>
      <c r="F31" s="72" t="str">
        <f>F$4</f>
        <v>Q3</v>
      </c>
      <c r="G31" s="72" t="str">
        <f>G$4</f>
        <v>Q3</v>
      </c>
      <c r="H31" s="72" t="str">
        <f>H$4</f>
        <v>Q1-3</v>
      </c>
      <c r="I31" s="72" t="str">
        <f>I$4</f>
        <v>Q1-3</v>
      </c>
      <c r="J31" s="72"/>
      <c r="K31" s="72"/>
      <c r="L31" s="104"/>
      <c r="M31" s="104"/>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222.0456015</v>
      </c>
      <c r="I34" s="48">
        <v>222.04599999999999</v>
      </c>
      <c r="J34" s="48">
        <v>222.04599999999999</v>
      </c>
      <c r="K34" s="48">
        <v>0</v>
      </c>
      <c r="L34" s="48">
        <v>0</v>
      </c>
      <c r="M34" s="48">
        <v>0</v>
      </c>
    </row>
    <row r="35" spans="2:13" ht="15" customHeight="1" x14ac:dyDescent="0.25">
      <c r="B35" s="59" t="s">
        <v>18</v>
      </c>
      <c r="C35" s="59"/>
      <c r="D35" s="59"/>
      <c r="E35" s="59"/>
      <c r="F35" s="46"/>
      <c r="G35" s="48"/>
      <c r="H35" s="46">
        <v>7.2669999999999995</v>
      </c>
      <c r="I35" s="48">
        <v>4.0460000000000003</v>
      </c>
      <c r="J35" s="48">
        <v>2.8919999999999999</v>
      </c>
      <c r="K35" s="48">
        <v>0</v>
      </c>
      <c r="L35" s="48">
        <v>2.4E-2</v>
      </c>
      <c r="M35" s="48">
        <v>7.0999999999999994E-2</v>
      </c>
    </row>
    <row r="36" spans="2:13" ht="15" customHeight="1" x14ac:dyDescent="0.25">
      <c r="B36" s="59" t="s">
        <v>84</v>
      </c>
      <c r="C36" s="59"/>
      <c r="D36" s="59"/>
      <c r="E36" s="59"/>
      <c r="F36" s="46"/>
      <c r="G36" s="48"/>
      <c r="H36" s="46">
        <v>27.000999999999998</v>
      </c>
      <c r="I36" s="48">
        <v>23.117999999999999</v>
      </c>
      <c r="J36" s="48">
        <v>27.47</v>
      </c>
      <c r="K36" s="48">
        <v>0</v>
      </c>
      <c r="L36" s="48">
        <v>13.638</v>
      </c>
      <c r="M36" s="48">
        <v>10.502000000000001</v>
      </c>
    </row>
    <row r="37" spans="2:13" ht="15" customHeight="1" x14ac:dyDescent="0.25">
      <c r="B37" s="59" t="s">
        <v>19</v>
      </c>
      <c r="C37" s="59"/>
      <c r="D37" s="59"/>
      <c r="E37" s="59"/>
      <c r="F37" s="45"/>
      <c r="G37" s="48"/>
      <c r="H37" s="45">
        <v>0</v>
      </c>
      <c r="I37" s="48">
        <v>0</v>
      </c>
      <c r="J37" s="48">
        <v>0</v>
      </c>
      <c r="K37" s="48">
        <v>0</v>
      </c>
      <c r="L37" s="48">
        <v>0</v>
      </c>
      <c r="M37" s="48">
        <v>0</v>
      </c>
    </row>
    <row r="38" spans="2:13" ht="15" customHeight="1" x14ac:dyDescent="0.25">
      <c r="B38" s="50" t="s">
        <v>20</v>
      </c>
      <c r="C38" s="50"/>
      <c r="D38" s="50"/>
      <c r="E38" s="50"/>
      <c r="F38" s="47"/>
      <c r="G38" s="49"/>
      <c r="H38" s="47">
        <v>0</v>
      </c>
      <c r="I38" s="49">
        <v>0</v>
      </c>
      <c r="J38" s="49">
        <v>0</v>
      </c>
      <c r="K38" s="49">
        <v>0</v>
      </c>
      <c r="L38" s="49">
        <v>32.707999999999998</v>
      </c>
      <c r="M38" s="49">
        <v>28.347000000000001</v>
      </c>
    </row>
    <row r="39" spans="2:13" ht="15" customHeight="1" x14ac:dyDescent="0.25">
      <c r="B39" s="58" t="s">
        <v>21</v>
      </c>
      <c r="C39" s="58"/>
      <c r="D39" s="58"/>
      <c r="E39" s="58"/>
      <c r="F39" s="55"/>
      <c r="G39" s="54"/>
      <c r="H39" s="55">
        <f>SUM(H34:H38)</f>
        <v>256.3136015</v>
      </c>
      <c r="I39" s="54">
        <f>SUM(I34:I38)</f>
        <v>249.20999999999998</v>
      </c>
      <c r="J39" s="54">
        <f>SUM(J34:J38)</f>
        <v>252.40799999999999</v>
      </c>
      <c r="K39" s="54" t="s">
        <v>53</v>
      </c>
      <c r="L39" s="54">
        <f>SUM(L34:L38)</f>
        <v>46.37</v>
      </c>
      <c r="M39" s="54">
        <f>SUM(M34:M38)</f>
        <v>38.92</v>
      </c>
    </row>
    <row r="40" spans="2:13" ht="15" customHeight="1" x14ac:dyDescent="0.25">
      <c r="B40" s="59" t="s">
        <v>22</v>
      </c>
      <c r="C40" s="59"/>
      <c r="D40" s="59"/>
      <c r="E40" s="59"/>
      <c r="F40" s="45"/>
      <c r="G40" s="48"/>
      <c r="H40" s="45">
        <v>77.756</v>
      </c>
      <c r="I40" s="48">
        <v>72.277000000000001</v>
      </c>
      <c r="J40" s="48">
        <v>82.037999999999997</v>
      </c>
      <c r="K40" s="48">
        <v>0</v>
      </c>
      <c r="L40" s="48">
        <v>32.606999999999999</v>
      </c>
      <c r="M40" s="48">
        <v>24.47</v>
      </c>
    </row>
    <row r="41" spans="2:13" ht="15" customHeight="1" x14ac:dyDescent="0.25">
      <c r="B41" s="59" t="s">
        <v>23</v>
      </c>
      <c r="C41" s="59"/>
      <c r="D41" s="59"/>
      <c r="E41" s="59"/>
      <c r="F41" s="46"/>
      <c r="G41" s="48"/>
      <c r="H41" s="46">
        <v>0</v>
      </c>
      <c r="I41" s="48">
        <v>0</v>
      </c>
      <c r="J41" s="48">
        <v>0</v>
      </c>
      <c r="K41" s="48">
        <v>0</v>
      </c>
      <c r="L41" s="48">
        <v>0</v>
      </c>
      <c r="M41" s="48">
        <v>0</v>
      </c>
    </row>
    <row r="42" spans="2:13" ht="15" customHeight="1" x14ac:dyDescent="0.25">
      <c r="B42" s="59" t="s">
        <v>24</v>
      </c>
      <c r="C42" s="59"/>
      <c r="D42" s="59"/>
      <c r="E42" s="59"/>
      <c r="F42" s="46"/>
      <c r="G42" s="48"/>
      <c r="H42" s="46">
        <v>57.677999999999997</v>
      </c>
      <c r="I42" s="48">
        <v>86.587999999999994</v>
      </c>
      <c r="J42" s="48">
        <v>40.672999999999995</v>
      </c>
      <c r="K42" s="48">
        <v>0</v>
      </c>
      <c r="L42" s="48">
        <v>17.875</v>
      </c>
      <c r="M42" s="48">
        <v>25.292000000000002</v>
      </c>
    </row>
    <row r="43" spans="2:13" ht="15" customHeight="1" x14ac:dyDescent="0.25">
      <c r="B43" s="59" t="s">
        <v>25</v>
      </c>
      <c r="C43" s="59"/>
      <c r="D43" s="59"/>
      <c r="E43" s="59"/>
      <c r="F43" s="45"/>
      <c r="G43" s="48"/>
      <c r="H43" s="45">
        <v>68.432000000000002</v>
      </c>
      <c r="I43" s="48">
        <v>59.526000000000003</v>
      </c>
      <c r="J43" s="48">
        <v>78.921000000000006</v>
      </c>
      <c r="K43" s="48">
        <v>0</v>
      </c>
      <c r="L43" s="48">
        <v>180.83600000000001</v>
      </c>
      <c r="M43" s="48">
        <v>136.142</v>
      </c>
    </row>
    <row r="44" spans="2:13" ht="15" customHeight="1" x14ac:dyDescent="0.25">
      <c r="B44" s="50" t="s">
        <v>26</v>
      </c>
      <c r="C44" s="50"/>
      <c r="D44" s="50"/>
      <c r="E44" s="50"/>
      <c r="F44" s="47"/>
      <c r="G44" s="49"/>
      <c r="H44" s="47">
        <v>0</v>
      </c>
      <c r="I44" s="49">
        <v>0</v>
      </c>
      <c r="J44" s="49">
        <v>0</v>
      </c>
      <c r="K44" s="49">
        <v>0</v>
      </c>
      <c r="L44" s="49">
        <v>0</v>
      </c>
      <c r="M44" s="49">
        <v>0</v>
      </c>
    </row>
    <row r="45" spans="2:13" ht="15" customHeight="1" x14ac:dyDescent="0.25">
      <c r="B45" s="51" t="s">
        <v>27</v>
      </c>
      <c r="C45" s="51"/>
      <c r="D45" s="51"/>
      <c r="E45" s="51"/>
      <c r="F45" s="56"/>
      <c r="G45" s="52"/>
      <c r="H45" s="56">
        <f>SUM(H40:H44)</f>
        <v>203.86599999999999</v>
      </c>
      <c r="I45" s="52">
        <f>SUM(I40:I44)</f>
        <v>218.39100000000002</v>
      </c>
      <c r="J45" s="52">
        <f>SUM(J40:J44)</f>
        <v>201.63200000000001</v>
      </c>
      <c r="K45" s="52" t="s">
        <v>53</v>
      </c>
      <c r="L45" s="52">
        <f>SUM(L40:L44)</f>
        <v>231.31800000000001</v>
      </c>
      <c r="M45" s="52">
        <f>SUM(M40:M44)</f>
        <v>185.904</v>
      </c>
    </row>
    <row r="46" spans="2:13" ht="15" customHeight="1" x14ac:dyDescent="0.25">
      <c r="B46" s="58" t="s">
        <v>77</v>
      </c>
      <c r="C46" s="58"/>
      <c r="D46" s="58"/>
      <c r="E46" s="58"/>
      <c r="F46" s="53"/>
      <c r="G46" s="54"/>
      <c r="H46" s="53">
        <f>H39+H45</f>
        <v>460.17960149999999</v>
      </c>
      <c r="I46" s="54">
        <f>I39+I45</f>
        <v>467.601</v>
      </c>
      <c r="J46" s="54">
        <f>J39+J45</f>
        <v>454.03999999999996</v>
      </c>
      <c r="K46" s="54" t="s">
        <v>53</v>
      </c>
      <c r="L46" s="54">
        <f>L39+L45</f>
        <v>277.68799999999999</v>
      </c>
      <c r="M46" s="54">
        <f>M39+M45</f>
        <v>224.82400000000001</v>
      </c>
    </row>
    <row r="47" spans="2:13" ht="15" customHeight="1" x14ac:dyDescent="0.25">
      <c r="B47" s="59" t="s">
        <v>91</v>
      </c>
      <c r="C47" s="59"/>
      <c r="D47" s="59"/>
      <c r="E47" s="59" t="s">
        <v>97</v>
      </c>
      <c r="F47" s="46"/>
      <c r="G47" s="48"/>
      <c r="H47" s="46">
        <v>362.63093189999989</v>
      </c>
      <c r="I47" s="48">
        <v>305.92108700000011</v>
      </c>
      <c r="J47" s="48">
        <v>323.98761769999999</v>
      </c>
      <c r="K47" s="48"/>
      <c r="L47" s="48">
        <v>136.68900000000005</v>
      </c>
      <c r="M47" s="48">
        <v>138.57600000000008</v>
      </c>
    </row>
    <row r="48" spans="2:13" ht="15" customHeight="1" x14ac:dyDescent="0.25">
      <c r="B48" s="59" t="s">
        <v>86</v>
      </c>
      <c r="C48" s="59"/>
      <c r="D48" s="59"/>
      <c r="E48" s="59"/>
      <c r="F48" s="46"/>
      <c r="G48" s="48"/>
      <c r="H48" s="46">
        <v>0</v>
      </c>
      <c r="I48" s="48"/>
      <c r="J48" s="48">
        <v>0</v>
      </c>
      <c r="K48" s="48">
        <v>0</v>
      </c>
      <c r="L48" s="48">
        <v>0</v>
      </c>
      <c r="M48" s="48">
        <v>0</v>
      </c>
    </row>
    <row r="49" spans="2:13" ht="15" customHeight="1" x14ac:dyDescent="0.25">
      <c r="B49" s="59" t="s">
        <v>28</v>
      </c>
      <c r="C49" s="59"/>
      <c r="D49" s="59"/>
      <c r="E49" s="59"/>
      <c r="F49" s="45"/>
      <c r="G49" s="48"/>
      <c r="H49" s="45">
        <v>0</v>
      </c>
      <c r="I49" s="48">
        <v>0.17499999999999999</v>
      </c>
      <c r="J49" s="48">
        <v>0.17499999999999999</v>
      </c>
      <c r="K49" s="48">
        <v>0</v>
      </c>
      <c r="L49" s="48">
        <v>0</v>
      </c>
      <c r="M49" s="48">
        <v>0</v>
      </c>
    </row>
    <row r="50" spans="2:13" ht="15" customHeight="1" x14ac:dyDescent="0.25">
      <c r="B50" s="59" t="s">
        <v>29</v>
      </c>
      <c r="C50" s="59"/>
      <c r="D50" s="59"/>
      <c r="E50" s="59"/>
      <c r="F50" s="46"/>
      <c r="G50" s="48"/>
      <c r="H50" s="46">
        <v>45.316000000000003</v>
      </c>
      <c r="I50" s="48">
        <v>6.6710000000000003</v>
      </c>
      <c r="J50" s="48">
        <v>7.6849999999999996</v>
      </c>
      <c r="K50" s="48">
        <v>0</v>
      </c>
      <c r="L50" s="48">
        <v>5.9009999999999998</v>
      </c>
      <c r="M50" s="48">
        <v>3.823</v>
      </c>
    </row>
    <row r="51" spans="2:13" ht="15" customHeight="1" x14ac:dyDescent="0.25">
      <c r="B51" s="59" t="s">
        <v>30</v>
      </c>
      <c r="C51" s="59"/>
      <c r="D51" s="59"/>
      <c r="E51" s="59"/>
      <c r="F51" s="46"/>
      <c r="G51" s="48"/>
      <c r="H51" s="46">
        <v>0</v>
      </c>
      <c r="I51" s="48">
        <v>43.344000000000001</v>
      </c>
      <c r="J51" s="48">
        <v>35.875999999999998</v>
      </c>
      <c r="K51" s="48">
        <v>0</v>
      </c>
      <c r="L51" s="48">
        <v>72.423000000000002</v>
      </c>
      <c r="M51" s="48">
        <v>31.253</v>
      </c>
    </row>
    <row r="52" spans="2:13" ht="15" customHeight="1" x14ac:dyDescent="0.25">
      <c r="B52" s="59" t="s">
        <v>31</v>
      </c>
      <c r="C52" s="59"/>
      <c r="D52" s="59"/>
      <c r="E52" s="59"/>
      <c r="F52" s="45"/>
      <c r="G52" s="48"/>
      <c r="H52" s="45">
        <v>52.232999999999997</v>
      </c>
      <c r="I52" s="48">
        <v>111.49</v>
      </c>
      <c r="J52" s="48">
        <v>86.316000000000003</v>
      </c>
      <c r="K52" s="48">
        <v>0</v>
      </c>
      <c r="L52" s="48">
        <v>62.675000000000004</v>
      </c>
      <c r="M52" s="48">
        <v>51.171999999999997</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SUM(H47:H53)</f>
        <v>460.17993189999987</v>
      </c>
      <c r="I54" s="54">
        <f>SUM(I47:I53)</f>
        <v>467.60108700000012</v>
      </c>
      <c r="J54" s="54">
        <f>SUM(J47:J53)</f>
        <v>454.03961770000001</v>
      </c>
      <c r="K54" s="54" t="s">
        <v>53</v>
      </c>
      <c r="L54" s="54">
        <f>SUM(L47:L53)</f>
        <v>277.68800000000005</v>
      </c>
      <c r="M54" s="54">
        <f>SUM(M47:M53)</f>
        <v>224.8240000000001</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7">F$3</f>
        <v>2017</v>
      </c>
      <c r="G56" s="72">
        <f t="shared" si="7"/>
        <v>2016</v>
      </c>
      <c r="H56" s="72">
        <f t="shared" si="7"/>
        <v>2017</v>
      </c>
      <c r="I56" s="72">
        <f t="shared" si="7"/>
        <v>2016</v>
      </c>
      <c r="J56" s="72">
        <f t="shared" si="7"/>
        <v>2016</v>
      </c>
      <c r="K56" s="86">
        <f t="shared" si="7"/>
        <v>2015</v>
      </c>
      <c r="L56" s="103" t="str">
        <f t="shared" si="7"/>
        <v>2014/2015</v>
      </c>
      <c r="M56" s="103" t="str">
        <f t="shared" si="7"/>
        <v>2013/2014</v>
      </c>
    </row>
    <row r="57" spans="2:13" s="75" customFormat="1" ht="15.75" x14ac:dyDescent="0.25">
      <c r="B57" s="72"/>
      <c r="C57" s="72"/>
      <c r="D57" s="72"/>
      <c r="E57" s="72"/>
      <c r="F57" s="72" t="str">
        <f>F$4</f>
        <v>Q3</v>
      </c>
      <c r="G57" s="72" t="str">
        <f>G$4</f>
        <v>Q3</v>
      </c>
      <c r="H57" s="72" t="str">
        <f>H$4</f>
        <v>Q1-3</v>
      </c>
      <c r="I57" s="72" t="str">
        <f>I$4</f>
        <v>Q1-3</v>
      </c>
      <c r="J57" s="72"/>
      <c r="K57" s="86"/>
      <c r="L57" s="104"/>
      <c r="M57" s="104"/>
    </row>
    <row r="58" spans="2:13" s="75" customFormat="1" ht="15.75" x14ac:dyDescent="0.25">
      <c r="B58" s="73" t="s">
        <v>88</v>
      </c>
      <c r="C58" s="74"/>
      <c r="D58" s="74"/>
      <c r="E58" s="74"/>
      <c r="F58" s="74" t="s">
        <v>121</v>
      </c>
      <c r="G58" s="74"/>
      <c r="H58" s="74" t="s">
        <v>121</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25.813644499999924</v>
      </c>
      <c r="G60" s="48"/>
      <c r="H60" s="46">
        <v>45.592806399999944</v>
      </c>
      <c r="I60" s="48"/>
      <c r="J60" s="48"/>
      <c r="K60" s="48"/>
      <c r="L60" s="48">
        <v>47.771999999999998</v>
      </c>
      <c r="M60" s="48">
        <v>28.173999999999999</v>
      </c>
    </row>
    <row r="61" spans="2:13" ht="15" customHeight="1" x14ac:dyDescent="0.25">
      <c r="B61" s="50" t="s">
        <v>33</v>
      </c>
      <c r="C61" s="50"/>
      <c r="D61" s="50"/>
      <c r="E61" s="50"/>
      <c r="F61" s="47">
        <v>0.37700000000000244</v>
      </c>
      <c r="G61" s="49"/>
      <c r="H61" s="47">
        <v>-4.3349999999999982</v>
      </c>
      <c r="I61" s="49">
        <v>0</v>
      </c>
      <c r="J61" s="49">
        <v>0</v>
      </c>
      <c r="K61" s="49">
        <v>0</v>
      </c>
      <c r="L61" s="49">
        <v>10.401999999999999</v>
      </c>
      <c r="M61" s="49">
        <v>8.9030000000000005</v>
      </c>
    </row>
    <row r="62" spans="2:13" ht="15" customHeight="1" x14ac:dyDescent="0.25">
      <c r="B62" s="65" t="s">
        <v>34</v>
      </c>
      <c r="C62" s="65"/>
      <c r="D62" s="65"/>
      <c r="E62" s="65"/>
      <c r="F62" s="53">
        <f>SUM(F60:F61)</f>
        <v>26.190644499999927</v>
      </c>
      <c r="G62" s="54" t="s">
        <v>53</v>
      </c>
      <c r="H62" s="53">
        <f>SUM(H60:H61)</f>
        <v>41.257806399999943</v>
      </c>
      <c r="I62" s="54" t="s">
        <v>53</v>
      </c>
      <c r="J62" s="54" t="s">
        <v>53</v>
      </c>
      <c r="K62" s="54" t="s">
        <v>53</v>
      </c>
      <c r="L62" s="54">
        <f>SUM(L60:L61)</f>
        <v>58.173999999999999</v>
      </c>
      <c r="M62" s="54">
        <f>SUM(M60:M61)</f>
        <v>37.076999999999998</v>
      </c>
    </row>
    <row r="63" spans="2:13" ht="15" customHeight="1" x14ac:dyDescent="0.25">
      <c r="B63" s="64" t="s">
        <v>82</v>
      </c>
      <c r="C63" s="64"/>
      <c r="D63" s="64"/>
      <c r="E63" s="64"/>
      <c r="F63" s="46">
        <v>-4.4380000000000006</v>
      </c>
      <c r="G63" s="48"/>
      <c r="H63" s="46">
        <v>-10.34</v>
      </c>
      <c r="I63" s="48">
        <v>0</v>
      </c>
      <c r="J63" s="48">
        <v>0</v>
      </c>
      <c r="K63" s="48">
        <v>0</v>
      </c>
      <c r="L63" s="48">
        <v>-4.5309999999999997</v>
      </c>
      <c r="M63" s="48">
        <v>-2.452</v>
      </c>
    </row>
    <row r="64" spans="2:13" ht="15" customHeight="1" x14ac:dyDescent="0.25">
      <c r="B64" s="50" t="s">
        <v>83</v>
      </c>
      <c r="C64" s="50"/>
      <c r="D64" s="50"/>
      <c r="E64" s="50"/>
      <c r="F64" s="47">
        <v>0</v>
      </c>
      <c r="G64" s="49"/>
      <c r="H64" s="47">
        <v>0</v>
      </c>
      <c r="I64" s="49">
        <v>0</v>
      </c>
      <c r="J64" s="49">
        <v>0</v>
      </c>
      <c r="K64" s="49">
        <v>0</v>
      </c>
      <c r="L64" s="49">
        <v>-20</v>
      </c>
      <c r="M64" s="49">
        <v>20</v>
      </c>
    </row>
    <row r="65" spans="2:14" ht="15" customHeight="1" x14ac:dyDescent="0.25">
      <c r="B65" s="65" t="s">
        <v>87</v>
      </c>
      <c r="C65" s="65"/>
      <c r="D65" s="65"/>
      <c r="E65" s="65"/>
      <c r="F65" s="53">
        <f>SUM(F62:F64)</f>
        <v>21.752644499999924</v>
      </c>
      <c r="G65" s="54" t="s">
        <v>53</v>
      </c>
      <c r="H65" s="53">
        <f>SUM(H62:H64)</f>
        <v>30.917806399999943</v>
      </c>
      <c r="I65" s="54">
        <f>SUM(I62:I64)</f>
        <v>0</v>
      </c>
      <c r="J65" s="54" t="s">
        <v>53</v>
      </c>
      <c r="K65" s="54" t="s">
        <v>53</v>
      </c>
      <c r="L65" s="54">
        <f>SUM(L62:L64)</f>
        <v>33.643000000000001</v>
      </c>
      <c r="M65" s="54">
        <f>SUM(M62:M64)</f>
        <v>54.625</v>
      </c>
    </row>
    <row r="66" spans="2:14" ht="15" customHeight="1" x14ac:dyDescent="0.25">
      <c r="B66" s="50" t="s">
        <v>35</v>
      </c>
      <c r="C66" s="50"/>
      <c r="D66" s="50"/>
      <c r="E66" s="50"/>
      <c r="F66" s="47">
        <v>0</v>
      </c>
      <c r="G66" s="49"/>
      <c r="H66" s="47">
        <v>0</v>
      </c>
      <c r="I66" s="49">
        <v>0</v>
      </c>
      <c r="J66" s="49">
        <v>0</v>
      </c>
      <c r="K66" s="49">
        <v>0</v>
      </c>
      <c r="L66" s="49">
        <v>-0.11899999999999999</v>
      </c>
      <c r="M66" s="49">
        <v>2.1999999999999999E-2</v>
      </c>
    </row>
    <row r="67" spans="2:14" ht="15" customHeight="1" x14ac:dyDescent="0.25">
      <c r="B67" s="65" t="s">
        <v>36</v>
      </c>
      <c r="C67" s="65"/>
      <c r="D67" s="65"/>
      <c r="E67" s="65"/>
      <c r="F67" s="55">
        <f>SUM(F65:F66)</f>
        <v>21.752644499999924</v>
      </c>
      <c r="G67" s="54" t="s">
        <v>53</v>
      </c>
      <c r="H67" s="55">
        <f>SUM(H65:H66)</f>
        <v>30.917806399999943</v>
      </c>
      <c r="I67" s="54" t="s">
        <v>53</v>
      </c>
      <c r="J67" s="54" t="s">
        <v>53</v>
      </c>
      <c r="K67" s="54" t="s">
        <v>53</v>
      </c>
      <c r="L67" s="54">
        <f>SUM(L65:L66)</f>
        <v>33.524000000000001</v>
      </c>
      <c r="M67" s="54">
        <f>SUM(M65:M66)</f>
        <v>54.646999999999998</v>
      </c>
    </row>
    <row r="68" spans="2:14" ht="15" customHeight="1" x14ac:dyDescent="0.25">
      <c r="B68" s="64" t="s">
        <v>37</v>
      </c>
      <c r="C68" s="64"/>
      <c r="D68" s="64"/>
      <c r="E68" s="64"/>
      <c r="F68" s="45">
        <v>-1.6530000000000022</v>
      </c>
      <c r="G68" s="48"/>
      <c r="H68" s="45">
        <v>-41.407000000000004</v>
      </c>
      <c r="I68" s="48">
        <v>0</v>
      </c>
      <c r="J68" s="48">
        <v>0</v>
      </c>
      <c r="K68" s="48">
        <v>0</v>
      </c>
      <c r="L68" s="48">
        <v>41.17</v>
      </c>
      <c r="M68" s="48">
        <v>1.101</v>
      </c>
    </row>
    <row r="69" spans="2:14" ht="15" customHeight="1" x14ac:dyDescent="0.25">
      <c r="B69" s="64" t="s">
        <v>38</v>
      </c>
      <c r="C69" s="64"/>
      <c r="D69" s="64"/>
      <c r="E69" s="64"/>
      <c r="F69" s="46">
        <v>0</v>
      </c>
      <c r="G69" s="48"/>
      <c r="H69" s="46">
        <v>0</v>
      </c>
      <c r="I69" s="48">
        <v>0</v>
      </c>
      <c r="J69" s="48">
        <v>0</v>
      </c>
      <c r="K69" s="48">
        <v>0</v>
      </c>
      <c r="L69" s="48">
        <v>0</v>
      </c>
      <c r="M69" s="48">
        <v>0</v>
      </c>
    </row>
    <row r="70" spans="2:14" ht="15" customHeight="1" x14ac:dyDescent="0.25">
      <c r="B70" s="64" t="s">
        <v>39</v>
      </c>
      <c r="C70" s="64"/>
      <c r="D70" s="64"/>
      <c r="E70" s="64"/>
      <c r="F70" s="46">
        <v>0</v>
      </c>
      <c r="G70" s="48"/>
      <c r="H70" s="46">
        <v>0</v>
      </c>
      <c r="I70" s="48">
        <v>0</v>
      </c>
      <c r="J70" s="48">
        <v>0</v>
      </c>
      <c r="K70" s="48">
        <v>0</v>
      </c>
      <c r="L70" s="48">
        <v>-50</v>
      </c>
      <c r="M70" s="48">
        <v>0</v>
      </c>
    </row>
    <row r="71" spans="2:14" ht="15" customHeight="1" x14ac:dyDescent="0.25">
      <c r="B71" s="50" t="s">
        <v>40</v>
      </c>
      <c r="C71" s="50"/>
      <c r="D71" s="50"/>
      <c r="E71" s="50"/>
      <c r="F71" s="47">
        <v>0</v>
      </c>
      <c r="G71" s="49"/>
      <c r="H71" s="47">
        <v>0</v>
      </c>
      <c r="I71" s="49">
        <v>0</v>
      </c>
      <c r="J71" s="49">
        <v>0</v>
      </c>
      <c r="K71" s="49">
        <v>0</v>
      </c>
      <c r="L71" s="49">
        <v>0</v>
      </c>
      <c r="M71" s="49">
        <v>0</v>
      </c>
    </row>
    <row r="72" spans="2:14" ht="15" customHeight="1" x14ac:dyDescent="0.25">
      <c r="B72" s="51" t="s">
        <v>41</v>
      </c>
      <c r="C72" s="51"/>
      <c r="D72" s="51"/>
      <c r="E72" s="51"/>
      <c r="F72" s="56">
        <f>SUM(F68:F71)</f>
        <v>-1.6530000000000022</v>
      </c>
      <c r="G72" s="52" t="s">
        <v>53</v>
      </c>
      <c r="H72" s="56">
        <f>SUM(H68:H71)</f>
        <v>-41.407000000000004</v>
      </c>
      <c r="I72" s="52" t="s">
        <v>53</v>
      </c>
      <c r="J72" s="52" t="s">
        <v>53</v>
      </c>
      <c r="K72" s="52" t="s">
        <v>53</v>
      </c>
      <c r="L72" s="52">
        <f>SUM(L68:L71)</f>
        <v>-8.8299999999999983</v>
      </c>
      <c r="M72" s="52">
        <f>SUM(M68:M71)</f>
        <v>1.101</v>
      </c>
    </row>
    <row r="73" spans="2:14" ht="15" customHeight="1" x14ac:dyDescent="0.25">
      <c r="B73" s="65" t="s">
        <v>42</v>
      </c>
      <c r="C73" s="65"/>
      <c r="D73" s="65"/>
      <c r="E73" s="65"/>
      <c r="F73" s="55">
        <f>SUM(F72+F67)</f>
        <v>20.099644499999922</v>
      </c>
      <c r="G73" s="54" t="s">
        <v>53</v>
      </c>
      <c r="H73" s="55">
        <f>SUM(H72+H67)</f>
        <v>-10.489193600000061</v>
      </c>
      <c r="I73" s="54" t="s">
        <v>53</v>
      </c>
      <c r="J73" s="54" t="s">
        <v>53</v>
      </c>
      <c r="K73" s="54" t="s">
        <v>53</v>
      </c>
      <c r="L73" s="54">
        <f>SUM(L72+L67)</f>
        <v>24.694000000000003</v>
      </c>
      <c r="M73" s="54">
        <f>SUM(M72+M67)</f>
        <v>55.747999999999998</v>
      </c>
    </row>
    <row r="74" spans="2:14" ht="15" customHeight="1" x14ac:dyDescent="0.25">
      <c r="B74" s="50" t="s">
        <v>71</v>
      </c>
      <c r="C74" s="50"/>
      <c r="D74" s="50"/>
      <c r="E74" s="50"/>
      <c r="F74" s="47">
        <v>0</v>
      </c>
      <c r="G74" s="49"/>
      <c r="H74" s="47">
        <v>0</v>
      </c>
      <c r="I74" s="49">
        <v>0</v>
      </c>
      <c r="J74" s="49">
        <v>0</v>
      </c>
      <c r="K74" s="49">
        <v>0</v>
      </c>
      <c r="L74" s="49">
        <v>0</v>
      </c>
      <c r="M74" s="49">
        <v>0</v>
      </c>
      <c r="N74" s="25"/>
    </row>
    <row r="75" spans="2:14" ht="15" customHeight="1" x14ac:dyDescent="0.25">
      <c r="B75" s="65" t="s">
        <v>72</v>
      </c>
      <c r="C75" s="65"/>
      <c r="D75" s="65"/>
      <c r="E75" s="65"/>
      <c r="F75" s="55">
        <f>SUM(F73:F74)</f>
        <v>20.099644499999922</v>
      </c>
      <c r="G75" s="54" t="s">
        <v>53</v>
      </c>
      <c r="H75" s="55">
        <f>SUM(H73:H74)</f>
        <v>-10.489193600000061</v>
      </c>
      <c r="I75" s="54" t="s">
        <v>53</v>
      </c>
      <c r="J75" s="54" t="s">
        <v>53</v>
      </c>
      <c r="K75" s="54" t="s">
        <v>53</v>
      </c>
      <c r="L75" s="54">
        <f>SUM(L73:L74)</f>
        <v>24.694000000000003</v>
      </c>
      <c r="M75" s="54">
        <f>SUM(M73:M74)</f>
        <v>55.747999999999998</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8">F$3</f>
        <v>2017</v>
      </c>
      <c r="G77" s="72">
        <f t="shared" si="8"/>
        <v>2016</v>
      </c>
      <c r="H77" s="72">
        <f t="shared" si="8"/>
        <v>2017</v>
      </c>
      <c r="I77" s="72">
        <f t="shared" si="8"/>
        <v>2016</v>
      </c>
      <c r="J77" s="72">
        <f t="shared" si="8"/>
        <v>2016</v>
      </c>
      <c r="K77" s="86">
        <f t="shared" si="8"/>
        <v>2015</v>
      </c>
      <c r="L77" s="87" t="str">
        <f t="shared" si="8"/>
        <v>2014/2015</v>
      </c>
      <c r="M77" s="87" t="str">
        <f t="shared" si="8"/>
        <v>2013/2014</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14.991955344949387</v>
      </c>
      <c r="G81" s="90">
        <v>13.775855079255281</v>
      </c>
      <c r="H81" s="89">
        <v>10.144315610098262</v>
      </c>
      <c r="I81" s="90">
        <v>8.7853593564604004</v>
      </c>
      <c r="J81" s="90">
        <v>9.8553007125769216</v>
      </c>
      <c r="K81" s="90">
        <v>10.449582422036627</v>
      </c>
      <c r="L81" s="90">
        <v>14.869324063542368</v>
      </c>
      <c r="M81" s="90">
        <v>13.178926061009999</v>
      </c>
    </row>
    <row r="82" spans="2:13" s="91" customFormat="1" ht="15" customHeight="1" x14ac:dyDescent="0.25">
      <c r="B82" s="88" t="s">
        <v>122</v>
      </c>
      <c r="C82" s="88"/>
      <c r="D82" s="88"/>
      <c r="E82" s="88"/>
      <c r="F82" s="92">
        <v>14.991955344949387</v>
      </c>
      <c r="G82" s="90">
        <v>13.775855079255281</v>
      </c>
      <c r="H82" s="92">
        <v>10.144315610098262</v>
      </c>
      <c r="I82" s="90">
        <v>8.7853593564604004</v>
      </c>
      <c r="J82" s="90">
        <v>9.8553007125769216</v>
      </c>
      <c r="K82" s="90">
        <v>10.449582422036627</v>
      </c>
      <c r="L82" s="90">
        <v>14.869324063542368</v>
      </c>
      <c r="M82" s="90">
        <v>13.178926061009999</v>
      </c>
    </row>
    <row r="83" spans="2:13" s="91" customFormat="1" ht="15" customHeight="1" x14ac:dyDescent="0.25">
      <c r="B83" s="88" t="s">
        <v>44</v>
      </c>
      <c r="C83" s="88"/>
      <c r="D83" s="88"/>
      <c r="E83" s="88"/>
      <c r="F83" s="92">
        <v>14.244580127805326</v>
      </c>
      <c r="G83" s="90">
        <v>12.772427678576342</v>
      </c>
      <c r="H83" s="92">
        <v>9.2421438329387708</v>
      </c>
      <c r="I83" s="90">
        <v>7.6358050880534654</v>
      </c>
      <c r="J83" s="90">
        <v>8.7916890657587636</v>
      </c>
      <c r="K83" s="90">
        <v>10.083656333476885</v>
      </c>
      <c r="L83" s="90">
        <v>14.494357611154419</v>
      </c>
      <c r="M83" s="90">
        <v>12.910163602589497</v>
      </c>
    </row>
    <row r="84" spans="2:13" s="91" customFormat="1" ht="15" customHeight="1" x14ac:dyDescent="0.25">
      <c r="B84" s="88" t="s">
        <v>45</v>
      </c>
      <c r="C84" s="88"/>
      <c r="D84" s="88"/>
      <c r="E84" s="88"/>
      <c r="F84" s="89" t="s">
        <v>53</v>
      </c>
      <c r="G84" s="90" t="s">
        <v>53</v>
      </c>
      <c r="H84" s="89" t="s">
        <v>53</v>
      </c>
      <c r="I84" s="90" t="s">
        <v>53</v>
      </c>
      <c r="J84" s="90" t="s">
        <v>53</v>
      </c>
      <c r="K84" s="90" t="s">
        <v>53</v>
      </c>
      <c r="L84" s="90">
        <v>34.042831453326784</v>
      </c>
      <c r="M84" s="90">
        <v>25.65075127382832</v>
      </c>
    </row>
    <row r="85" spans="2:13" s="91" customFormat="1" ht="15" customHeight="1" x14ac:dyDescent="0.25">
      <c r="B85" s="88" t="s">
        <v>46</v>
      </c>
      <c r="C85" s="88"/>
      <c r="D85" s="88"/>
      <c r="E85" s="88"/>
      <c r="F85" s="92" t="s">
        <v>53</v>
      </c>
      <c r="G85" s="90" t="s">
        <v>53</v>
      </c>
      <c r="H85" s="92" t="s">
        <v>53</v>
      </c>
      <c r="I85" s="90" t="s">
        <v>53</v>
      </c>
      <c r="J85" s="90" t="s">
        <v>53</v>
      </c>
      <c r="K85" s="90" t="s">
        <v>53</v>
      </c>
      <c r="L85" s="90">
        <v>31.137301057420569</v>
      </c>
      <c r="M85" s="90">
        <v>28.397847256815229</v>
      </c>
    </row>
    <row r="86" spans="2:13" ht="15" customHeight="1" x14ac:dyDescent="0.25">
      <c r="B86" s="64" t="s">
        <v>47</v>
      </c>
      <c r="C86" s="64"/>
      <c r="D86" s="64"/>
      <c r="E86" s="64"/>
      <c r="F86" s="46" t="s">
        <v>53</v>
      </c>
      <c r="G86" s="48" t="s">
        <v>53</v>
      </c>
      <c r="H86" s="46">
        <v>78.801987388446548</v>
      </c>
      <c r="I86" s="48">
        <v>65.423519214359743</v>
      </c>
      <c r="J86" s="48">
        <v>63.334256855533432</v>
      </c>
      <c r="K86" s="48" t="s">
        <v>53</v>
      </c>
      <c r="L86" s="48">
        <v>49.223949180375087</v>
      </c>
      <c r="M86" s="48">
        <v>61.637547592783669</v>
      </c>
    </row>
    <row r="87" spans="2:13" ht="15" customHeight="1" x14ac:dyDescent="0.25">
      <c r="B87" s="64" t="s">
        <v>48</v>
      </c>
      <c r="C87" s="64"/>
      <c r="D87" s="64"/>
      <c r="E87" s="64"/>
      <c r="F87" s="45" t="s">
        <v>53</v>
      </c>
      <c r="G87" s="48" t="s">
        <v>53</v>
      </c>
      <c r="H87" s="45">
        <v>-68.432000000000002</v>
      </c>
      <c r="I87" s="48">
        <v>-16.007000000000005</v>
      </c>
      <c r="J87" s="48">
        <v>-6.4450000000000145</v>
      </c>
      <c r="K87" s="48" t="s">
        <v>53</v>
      </c>
      <c r="L87" s="48">
        <v>-108.41300000000001</v>
      </c>
      <c r="M87" s="48">
        <v>-104.889</v>
      </c>
    </row>
    <row r="88" spans="2:13" ht="15" customHeight="1" x14ac:dyDescent="0.25">
      <c r="B88" s="64" t="s">
        <v>49</v>
      </c>
      <c r="C88" s="64"/>
      <c r="D88" s="64"/>
      <c r="E88" s="64"/>
      <c r="F88" s="46" t="s">
        <v>53</v>
      </c>
      <c r="G88" s="48" t="s">
        <v>53</v>
      </c>
      <c r="H88" s="46">
        <v>0</v>
      </c>
      <c r="I88" s="48">
        <v>0.14225563993239859</v>
      </c>
      <c r="J88" s="48">
        <v>0.25203554126639177</v>
      </c>
      <c r="K88" s="48" t="s">
        <v>53</v>
      </c>
      <c r="L88" s="48">
        <v>0.52983780699251593</v>
      </c>
      <c r="M88" s="48">
        <v>0.22552967324789291</v>
      </c>
    </row>
    <row r="89" spans="2:13" ht="15" customHeight="1" x14ac:dyDescent="0.25">
      <c r="B89" s="64" t="s">
        <v>113</v>
      </c>
      <c r="C89" s="64"/>
      <c r="D89" s="64"/>
      <c r="E89" s="64"/>
      <c r="F89" s="46">
        <v>29.983644499999933</v>
      </c>
      <c r="G89" s="48" t="s">
        <v>53</v>
      </c>
      <c r="H89" s="46">
        <v>50.23480639999994</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328</v>
      </c>
      <c r="K90" s="49" t="s">
        <v>53</v>
      </c>
      <c r="L90" s="49">
        <v>137</v>
      </c>
      <c r="M90" s="49">
        <v>134</v>
      </c>
    </row>
    <row r="91" spans="2:13" ht="15" customHeight="1" x14ac:dyDescent="0.25">
      <c r="B91" s="35" t="s">
        <v>96</v>
      </c>
      <c r="C91" s="40"/>
      <c r="D91" s="40"/>
      <c r="E91" s="40"/>
      <c r="F91" s="40"/>
      <c r="G91" s="40"/>
      <c r="H91" s="40"/>
      <c r="I91" s="40"/>
      <c r="J91" s="40"/>
      <c r="K91" s="40"/>
      <c r="L91" s="40"/>
      <c r="M91" s="40"/>
    </row>
    <row r="92" spans="2:13" ht="15" customHeight="1" x14ac:dyDescent="0.25">
      <c r="B92" s="35" t="s">
        <v>119</v>
      </c>
      <c r="C92" s="40"/>
      <c r="D92" s="40"/>
      <c r="E92" s="40"/>
      <c r="F92" s="40"/>
      <c r="G92" s="40"/>
      <c r="H92" s="40"/>
      <c r="I92" s="40"/>
      <c r="J92" s="40"/>
      <c r="K92" s="40"/>
      <c r="L92" s="34"/>
      <c r="M92" s="40"/>
    </row>
    <row r="93" spans="2:13" ht="15" customHeight="1" x14ac:dyDescent="0.25">
      <c r="B93" s="35" t="s">
        <v>130</v>
      </c>
      <c r="C93" s="35"/>
      <c r="D93" s="35"/>
      <c r="E93" s="35"/>
      <c r="F93" s="35"/>
      <c r="G93" s="35"/>
      <c r="H93" s="35"/>
      <c r="I93" s="35"/>
      <c r="J93" s="35"/>
      <c r="K93" s="35"/>
      <c r="L93" s="35"/>
      <c r="M93" s="35"/>
    </row>
    <row r="94" spans="2:13" ht="15" customHeight="1" x14ac:dyDescent="0.25">
      <c r="B94" s="35" t="s">
        <v>120</v>
      </c>
      <c r="C94" s="44"/>
      <c r="D94" s="44"/>
      <c r="E94" s="44"/>
      <c r="F94" s="44"/>
      <c r="G94" s="44"/>
      <c r="H94" s="44"/>
      <c r="I94" s="44"/>
      <c r="J94" s="44"/>
      <c r="K94" s="44"/>
      <c r="L94" s="44"/>
      <c r="M94" s="44"/>
    </row>
    <row r="95" spans="2:13" ht="15" customHeight="1" x14ac:dyDescent="0.35">
      <c r="B95" s="20"/>
      <c r="C95" s="20"/>
      <c r="D95" s="20"/>
      <c r="E95" s="20"/>
      <c r="F95" s="20"/>
      <c r="G95" s="20"/>
      <c r="H95" s="20"/>
      <c r="I95" s="20"/>
      <c r="J95" s="20"/>
      <c r="K95" s="20"/>
      <c r="L95" s="20"/>
      <c r="M95" s="20"/>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17"/>
      <c r="C98" s="17"/>
      <c r="D98" s="17"/>
      <c r="E98" s="17"/>
      <c r="F98" s="17"/>
      <c r="G98" s="17"/>
      <c r="H98" s="17"/>
      <c r="I98" s="17"/>
      <c r="J98" s="17"/>
      <c r="K98" s="17"/>
      <c r="L98" s="17"/>
      <c r="M98" s="17"/>
    </row>
    <row r="99" spans="2:13" x14ac:dyDescent="0.25">
      <c r="B99" s="17"/>
      <c r="C99" s="17"/>
      <c r="D99" s="17"/>
      <c r="E99" s="17"/>
      <c r="F99" s="17"/>
      <c r="G99" s="17"/>
      <c r="H99" s="17"/>
      <c r="I99" s="17"/>
      <c r="J99" s="17"/>
      <c r="K99" s="17"/>
      <c r="L99" s="17"/>
      <c r="M99" s="17"/>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sheetData>
  <mergeCells count="7">
    <mergeCell ref="L30:L31"/>
    <mergeCell ref="M30:M31"/>
    <mergeCell ref="L56:L57"/>
    <mergeCell ref="M56:M57"/>
    <mergeCell ref="B1:M1"/>
    <mergeCell ref="L3:L4"/>
    <mergeCell ref="M3:M4"/>
  </mergeCells>
  <pageMargins left="0.7" right="0.7" top="0.75" bottom="0.75" header="0.3" footer="0.3"/>
  <pageSetup paperSize="9" scale="55" orientation="portrait" r:id="rId1"/>
  <rowBreaks count="1" manualBreakCount="1">
    <brk id="94"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08"/>
  <sheetViews>
    <sheetView showZeros="0" topLeftCell="A67" zoomScaleNormal="100" workbookViewId="0">
      <selection activeCell="A81" sqref="A81:XFD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4" width="9.7109375" style="13" hidden="1" customWidth="1"/>
    <col min="15" max="15" width="9.140625" style="13"/>
    <col min="16" max="16" width="9.5703125" style="13" bestFit="1" customWidth="1"/>
    <col min="17" max="16384" width="9.140625" style="13"/>
  </cols>
  <sheetData>
    <row r="1" spans="2:16" ht="27.75" x14ac:dyDescent="0.4">
      <c r="B1" s="102" t="s">
        <v>62</v>
      </c>
      <c r="C1" s="102"/>
      <c r="D1" s="102"/>
      <c r="E1" s="102"/>
      <c r="F1" s="102"/>
      <c r="G1" s="102"/>
      <c r="H1" s="102"/>
      <c r="I1" s="102"/>
      <c r="J1" s="102"/>
      <c r="K1" s="102"/>
      <c r="L1" s="102"/>
      <c r="M1" s="102"/>
      <c r="N1" s="30"/>
    </row>
    <row r="2" spans="2:16" x14ac:dyDescent="0.25">
      <c r="B2" s="51" t="s">
        <v>56</v>
      </c>
      <c r="C2" s="49"/>
      <c r="D2" s="49"/>
      <c r="E2" s="49"/>
      <c r="F2" s="49"/>
      <c r="G2" s="49"/>
      <c r="H2" s="49"/>
      <c r="I2" s="49"/>
      <c r="J2" s="49"/>
      <c r="K2" s="49"/>
      <c r="L2" s="49"/>
      <c r="M2" s="49"/>
      <c r="N2" s="17"/>
    </row>
    <row r="3" spans="2:16" s="75" customFormat="1" ht="19.5" x14ac:dyDescent="0.25">
      <c r="B3" s="72"/>
      <c r="C3" s="72"/>
      <c r="D3" s="72"/>
      <c r="E3" s="72"/>
      <c r="F3" s="72">
        <v>2017</v>
      </c>
      <c r="G3" s="72">
        <v>2016</v>
      </c>
      <c r="H3" s="72">
        <v>2017</v>
      </c>
      <c r="I3" s="72">
        <v>2016</v>
      </c>
      <c r="J3" s="72">
        <v>2016</v>
      </c>
      <c r="K3" s="72">
        <v>2015</v>
      </c>
      <c r="L3" s="72">
        <v>2014</v>
      </c>
      <c r="M3" s="72">
        <v>2013</v>
      </c>
      <c r="N3" s="82">
        <v>2012</v>
      </c>
      <c r="P3" s="79"/>
    </row>
    <row r="4" spans="2:16" s="75" customFormat="1" ht="19.5" x14ac:dyDescent="0.25">
      <c r="B4" s="72"/>
      <c r="C4" s="72"/>
      <c r="D4" s="72"/>
      <c r="E4" s="72"/>
      <c r="F4" s="72" t="s">
        <v>64</v>
      </c>
      <c r="G4" s="72" t="s">
        <v>64</v>
      </c>
      <c r="H4" s="72" t="s">
        <v>129</v>
      </c>
      <c r="I4" s="72" t="s">
        <v>129</v>
      </c>
      <c r="J4" s="72"/>
      <c r="K4" s="72"/>
      <c r="L4" s="72"/>
      <c r="M4" s="72"/>
      <c r="N4" s="82"/>
      <c r="P4" s="77"/>
    </row>
    <row r="5" spans="2:16" s="75" customFormat="1" ht="19.5" x14ac:dyDescent="0.25">
      <c r="B5" s="73" t="s">
        <v>1</v>
      </c>
      <c r="C5" s="74"/>
      <c r="D5" s="74"/>
      <c r="E5" s="74" t="s">
        <v>66</v>
      </c>
      <c r="F5" s="74"/>
      <c r="G5" s="74"/>
      <c r="H5" s="74"/>
      <c r="I5" s="74"/>
      <c r="J5" s="74"/>
      <c r="K5" s="74" t="s">
        <v>52</v>
      </c>
      <c r="L5" s="74" t="s">
        <v>52</v>
      </c>
      <c r="M5" s="74" t="s">
        <v>54</v>
      </c>
      <c r="N5" s="83"/>
      <c r="P5" s="77"/>
    </row>
    <row r="6" spans="2:16" ht="3.75" customHeight="1" x14ac:dyDescent="0.35">
      <c r="B6" s="32"/>
      <c r="C6" s="32"/>
      <c r="D6" s="32"/>
      <c r="E6" s="32"/>
      <c r="F6" s="32"/>
      <c r="G6" s="32"/>
      <c r="H6" s="32"/>
      <c r="I6" s="32"/>
      <c r="J6" s="32"/>
      <c r="K6" s="32"/>
      <c r="L6" s="32"/>
      <c r="M6" s="32"/>
      <c r="N6" s="11"/>
      <c r="P6" s="14" t="s">
        <v>69</v>
      </c>
    </row>
    <row r="7" spans="2:16" ht="15" customHeight="1" x14ac:dyDescent="0.25">
      <c r="B7" s="58" t="s">
        <v>2</v>
      </c>
      <c r="C7" s="58"/>
      <c r="D7" s="58"/>
      <c r="E7" s="58"/>
      <c r="F7" s="53">
        <v>1718.1490000000003</v>
      </c>
      <c r="G7" s="54">
        <v>1902.12</v>
      </c>
      <c r="H7" s="53">
        <v>5139.7070000000003</v>
      </c>
      <c r="I7" s="54">
        <v>5802.3689999999997</v>
      </c>
      <c r="J7" s="54">
        <v>7834.4120000000003</v>
      </c>
      <c r="K7" s="54">
        <v>5461.7420000000002</v>
      </c>
      <c r="L7" s="54">
        <v>4466.1109999999999</v>
      </c>
      <c r="M7" s="54">
        <v>3797.154</v>
      </c>
      <c r="N7" s="1">
        <v>2886.0439999999999</v>
      </c>
    </row>
    <row r="8" spans="2:16" ht="15" customHeight="1" x14ac:dyDescent="0.25">
      <c r="B8" s="59" t="s">
        <v>3</v>
      </c>
      <c r="C8" s="59"/>
      <c r="D8" s="59"/>
      <c r="E8" s="59"/>
      <c r="F8" s="46">
        <v>-1651.17</v>
      </c>
      <c r="G8" s="48">
        <v>-1828.8789999999997</v>
      </c>
      <c r="H8" s="46">
        <v>-4950.4450000000006</v>
      </c>
      <c r="I8" s="48">
        <v>-5551.9920000000002</v>
      </c>
      <c r="J8" s="48">
        <v>-7501.1629999999996</v>
      </c>
      <c r="K8" s="48">
        <v>-5196.8240000000005</v>
      </c>
      <c r="L8" s="48">
        <v>-4260.2939999999999</v>
      </c>
      <c r="M8" s="48">
        <v>-3623.4249999999997</v>
      </c>
      <c r="N8" s="4">
        <v>-2731.259</v>
      </c>
    </row>
    <row r="9" spans="2:16" ht="15" customHeight="1" x14ac:dyDescent="0.25">
      <c r="B9" s="59" t="s">
        <v>4</v>
      </c>
      <c r="C9" s="59"/>
      <c r="D9" s="59"/>
      <c r="E9" s="59"/>
      <c r="F9" s="46">
        <v>6.9999999999999993E-3</v>
      </c>
      <c r="G9" s="48">
        <v>-22.041000000000004</v>
      </c>
      <c r="H9" s="46">
        <v>-5.800000000000001E-2</v>
      </c>
      <c r="I9" s="48">
        <v>-64.941000000000003</v>
      </c>
      <c r="J9" s="48">
        <v>-91.763999999999996</v>
      </c>
      <c r="K9" s="48">
        <v>-79.272000000000006</v>
      </c>
      <c r="L9" s="48">
        <v>-65.22</v>
      </c>
      <c r="M9" s="48">
        <v>-61.86</v>
      </c>
      <c r="N9" s="4">
        <v>-53.204999999999998</v>
      </c>
    </row>
    <row r="10" spans="2:16" ht="15" customHeight="1" x14ac:dyDescent="0.25">
      <c r="B10" s="59" t="s">
        <v>5</v>
      </c>
      <c r="C10" s="59"/>
      <c r="D10" s="59"/>
      <c r="E10" s="59"/>
      <c r="F10" s="46">
        <v>0.73100000000000009</v>
      </c>
      <c r="G10" s="48">
        <v>-6.0000000000000001E-3</v>
      </c>
      <c r="H10" s="46">
        <v>0.79700000000000004</v>
      </c>
      <c r="I10" s="48">
        <v>-7.0000000000000001E-3</v>
      </c>
      <c r="J10" s="48">
        <v>-5.8000000000000003E-2</v>
      </c>
      <c r="K10" s="48">
        <v>7.0000000000000007E-2</v>
      </c>
      <c r="L10" s="48">
        <v>-3.5999999999999997E-2</v>
      </c>
      <c r="M10" s="48">
        <v>0.153</v>
      </c>
      <c r="N10" s="4">
        <v>-0.183</v>
      </c>
    </row>
    <row r="11" spans="2:16" ht="15" customHeight="1" x14ac:dyDescent="0.25">
      <c r="B11" s="50" t="s">
        <v>6</v>
      </c>
      <c r="C11" s="50"/>
      <c r="D11" s="50"/>
      <c r="E11" s="50"/>
      <c r="F11" s="47">
        <v>0</v>
      </c>
      <c r="G11" s="49">
        <v>0</v>
      </c>
      <c r="H11" s="47">
        <v>0</v>
      </c>
      <c r="I11" s="49">
        <v>0</v>
      </c>
      <c r="J11" s="49">
        <v>0</v>
      </c>
      <c r="K11" s="49">
        <v>0</v>
      </c>
      <c r="L11" s="49">
        <v>9.9979999999999993</v>
      </c>
      <c r="M11" s="49">
        <v>0</v>
      </c>
      <c r="N11" s="6">
        <v>0</v>
      </c>
    </row>
    <row r="12" spans="2:16" ht="15" customHeight="1" x14ac:dyDescent="0.25">
      <c r="B12" s="58" t="s">
        <v>7</v>
      </c>
      <c r="C12" s="58"/>
      <c r="D12" s="58"/>
      <c r="E12" s="58"/>
      <c r="F12" s="55">
        <f t="shared" ref="F12:N12" si="0">SUM(F7:F11)</f>
        <v>67.717000000000269</v>
      </c>
      <c r="G12" s="54">
        <f t="shared" si="0"/>
        <v>51.194000000000209</v>
      </c>
      <c r="H12" s="55">
        <f t="shared" si="0"/>
        <v>190.00099999999972</v>
      </c>
      <c r="I12" s="54">
        <f t="shared" si="0"/>
        <v>185.42899999999949</v>
      </c>
      <c r="J12" s="54">
        <f t="shared" si="0"/>
        <v>241.4270000000007</v>
      </c>
      <c r="K12" s="54">
        <f t="shared" si="0"/>
        <v>185.71599999999967</v>
      </c>
      <c r="L12" s="54">
        <f t="shared" si="0"/>
        <v>150.559</v>
      </c>
      <c r="M12" s="54">
        <f t="shared" si="0"/>
        <v>112.02200000000028</v>
      </c>
      <c r="N12" s="2">
        <f t="shared" si="0"/>
        <v>101.39699999999985</v>
      </c>
    </row>
    <row r="13" spans="2:16" ht="15" customHeight="1" x14ac:dyDescent="0.25">
      <c r="B13" s="50" t="s">
        <v>59</v>
      </c>
      <c r="C13" s="50"/>
      <c r="D13" s="50"/>
      <c r="E13" s="50"/>
      <c r="F13" s="47">
        <v>-2.3020000000000005</v>
      </c>
      <c r="G13" s="49">
        <v>-1.835</v>
      </c>
      <c r="H13" s="47">
        <v>-6.3780000000000001</v>
      </c>
      <c r="I13" s="49">
        <v>-5.319</v>
      </c>
      <c r="J13" s="49">
        <v>-7.1989999999999998</v>
      </c>
      <c r="K13" s="49">
        <v>-5.2969999999999997</v>
      </c>
      <c r="L13" s="49">
        <v>-4.2930000000000001</v>
      </c>
      <c r="M13" s="49">
        <v>-4.1459999999999999</v>
      </c>
      <c r="N13" s="6">
        <v>-4.0739999999999998</v>
      </c>
    </row>
    <row r="14" spans="2:16" ht="15" customHeight="1" x14ac:dyDescent="0.25">
      <c r="B14" s="58" t="s">
        <v>8</v>
      </c>
      <c r="C14" s="58"/>
      <c r="D14" s="58"/>
      <c r="E14" s="58"/>
      <c r="F14" s="55">
        <f t="shared" ref="F14:N14" si="1">SUM(F12:F13)</f>
        <v>65.415000000000262</v>
      </c>
      <c r="G14" s="54">
        <f t="shared" si="1"/>
        <v>49.359000000000208</v>
      </c>
      <c r="H14" s="55">
        <f t="shared" si="1"/>
        <v>183.62299999999971</v>
      </c>
      <c r="I14" s="54">
        <f t="shared" si="1"/>
        <v>180.1099999999995</v>
      </c>
      <c r="J14" s="54">
        <f t="shared" si="1"/>
        <v>234.22800000000069</v>
      </c>
      <c r="K14" s="54">
        <f t="shared" si="1"/>
        <v>180.41899999999967</v>
      </c>
      <c r="L14" s="54">
        <f t="shared" si="1"/>
        <v>146.26599999999999</v>
      </c>
      <c r="M14" s="54">
        <f t="shared" si="1"/>
        <v>107.87600000000027</v>
      </c>
      <c r="N14" s="2">
        <f t="shared" si="1"/>
        <v>97.322999999999851</v>
      </c>
    </row>
    <row r="15" spans="2:16" ht="15" customHeight="1" x14ac:dyDescent="0.25">
      <c r="B15" s="59" t="s">
        <v>9</v>
      </c>
      <c r="C15" s="59"/>
      <c r="D15" s="59"/>
      <c r="E15" s="59"/>
      <c r="F15" s="46">
        <v>0</v>
      </c>
      <c r="G15" s="48">
        <v>0</v>
      </c>
      <c r="H15" s="46">
        <v>0</v>
      </c>
      <c r="I15" s="48">
        <v>0</v>
      </c>
      <c r="J15" s="48">
        <v>0</v>
      </c>
      <c r="K15" s="48">
        <v>0</v>
      </c>
      <c r="L15" s="48">
        <v>0</v>
      </c>
      <c r="M15" s="48">
        <v>0</v>
      </c>
      <c r="N15" s="4">
        <v>0</v>
      </c>
    </row>
    <row r="16" spans="2:16" ht="15" customHeight="1" x14ac:dyDescent="0.25">
      <c r="B16" s="50" t="s">
        <v>10</v>
      </c>
      <c r="C16" s="50"/>
      <c r="D16" s="50"/>
      <c r="E16" s="50"/>
      <c r="F16" s="47">
        <v>0</v>
      </c>
      <c r="G16" s="49">
        <v>0</v>
      </c>
      <c r="H16" s="47">
        <v>0</v>
      </c>
      <c r="I16" s="49">
        <v>0</v>
      </c>
      <c r="J16" s="49">
        <v>0</v>
      </c>
      <c r="K16" s="49">
        <v>0</v>
      </c>
      <c r="L16" s="49">
        <v>0</v>
      </c>
      <c r="M16" s="49">
        <v>0</v>
      </c>
      <c r="N16" s="6">
        <v>0</v>
      </c>
    </row>
    <row r="17" spans="2:14" ht="15" customHeight="1" x14ac:dyDescent="0.25">
      <c r="B17" s="58" t="s">
        <v>11</v>
      </c>
      <c r="C17" s="58"/>
      <c r="D17" s="58"/>
      <c r="E17" s="58"/>
      <c r="F17" s="55">
        <f t="shared" ref="F17:N17" si="2">SUM(F14:F16)</f>
        <v>65.415000000000262</v>
      </c>
      <c r="G17" s="54">
        <f t="shared" si="2"/>
        <v>49.359000000000208</v>
      </c>
      <c r="H17" s="55">
        <f t="shared" si="2"/>
        <v>183.62299999999971</v>
      </c>
      <c r="I17" s="54">
        <f t="shared" si="2"/>
        <v>180.1099999999995</v>
      </c>
      <c r="J17" s="54">
        <f t="shared" si="2"/>
        <v>234.22800000000069</v>
      </c>
      <c r="K17" s="54">
        <f t="shared" si="2"/>
        <v>180.41899999999967</v>
      </c>
      <c r="L17" s="54">
        <f t="shared" si="2"/>
        <v>146.26599999999999</v>
      </c>
      <c r="M17" s="54">
        <f t="shared" si="2"/>
        <v>107.87600000000027</v>
      </c>
      <c r="N17" s="2">
        <f t="shared" si="2"/>
        <v>97.322999999999851</v>
      </c>
    </row>
    <row r="18" spans="2:14" ht="15" customHeight="1" x14ac:dyDescent="0.25">
      <c r="B18" s="59" t="s">
        <v>12</v>
      </c>
      <c r="C18" s="59"/>
      <c r="D18" s="59"/>
      <c r="E18" s="59"/>
      <c r="F18" s="46">
        <v>0.81199999999999983</v>
      </c>
      <c r="G18" s="48">
        <v>0.94900000000000007</v>
      </c>
      <c r="H18" s="46">
        <v>4.141</v>
      </c>
      <c r="I18" s="48">
        <v>3.5500000000000003</v>
      </c>
      <c r="J18" s="48">
        <v>4.3860000000000001</v>
      </c>
      <c r="K18" s="48">
        <v>17.178999999999998</v>
      </c>
      <c r="L18" s="48">
        <v>13.465999999999999</v>
      </c>
      <c r="M18" s="48">
        <v>22.048000000000002</v>
      </c>
      <c r="N18" s="4">
        <v>9.64</v>
      </c>
    </row>
    <row r="19" spans="2:14" ht="15" customHeight="1" x14ac:dyDescent="0.25">
      <c r="B19" s="50" t="s">
        <v>13</v>
      </c>
      <c r="C19" s="50"/>
      <c r="D19" s="50"/>
      <c r="E19" s="50"/>
      <c r="F19" s="47">
        <v>-4.3710000000000004</v>
      </c>
      <c r="G19" s="49">
        <v>-3.822000000000001</v>
      </c>
      <c r="H19" s="47">
        <v>-14.052</v>
      </c>
      <c r="I19" s="49">
        <v>-14.151000000000002</v>
      </c>
      <c r="J19" s="49">
        <v>-51.634</v>
      </c>
      <c r="K19" s="49">
        <v>-11.518999999999998</v>
      </c>
      <c r="L19" s="49">
        <v>-31.530999999999999</v>
      </c>
      <c r="M19" s="49">
        <v>-31.477</v>
      </c>
      <c r="N19" s="6">
        <v>-12.417</v>
      </c>
    </row>
    <row r="20" spans="2:14" ht="15" customHeight="1" x14ac:dyDescent="0.25">
      <c r="B20" s="58" t="s">
        <v>14</v>
      </c>
      <c r="C20" s="58"/>
      <c r="D20" s="58"/>
      <c r="E20" s="58"/>
      <c r="F20" s="55">
        <f t="shared" ref="F20:N20" si="3">SUM(F17:F19)</f>
        <v>61.856000000000257</v>
      </c>
      <c r="G20" s="54">
        <f t="shared" si="3"/>
        <v>46.486000000000203</v>
      </c>
      <c r="H20" s="55">
        <f t="shared" si="3"/>
        <v>173.7119999999997</v>
      </c>
      <c r="I20" s="54">
        <f t="shared" si="3"/>
        <v>169.5089999999995</v>
      </c>
      <c r="J20" s="54">
        <f t="shared" si="3"/>
        <v>186.9800000000007</v>
      </c>
      <c r="K20" s="54">
        <f t="shared" si="3"/>
        <v>186.07899999999967</v>
      </c>
      <c r="L20" s="54">
        <f t="shared" si="3"/>
        <v>128.20099999999999</v>
      </c>
      <c r="M20" s="54">
        <f t="shared" si="3"/>
        <v>98.447000000000259</v>
      </c>
      <c r="N20" s="2">
        <f t="shared" si="3"/>
        <v>94.54599999999985</v>
      </c>
    </row>
    <row r="21" spans="2:14" ht="15" customHeight="1" x14ac:dyDescent="0.25">
      <c r="B21" s="59" t="s">
        <v>15</v>
      </c>
      <c r="C21" s="59"/>
      <c r="D21" s="59"/>
      <c r="E21" s="59"/>
      <c r="F21" s="46">
        <v>-14.670000000000002</v>
      </c>
      <c r="G21" s="48">
        <v>-11.621000000000002</v>
      </c>
      <c r="H21" s="46">
        <v>-41.5</v>
      </c>
      <c r="I21" s="48">
        <v>-42.79</v>
      </c>
      <c r="J21" s="48">
        <v>-58.828000000000003</v>
      </c>
      <c r="K21" s="48">
        <v>-41.442999999999998</v>
      </c>
      <c r="L21" s="48">
        <v>-31.679000000000002</v>
      </c>
      <c r="M21" s="48">
        <v>-25.265000000000001</v>
      </c>
      <c r="N21" s="4">
        <v>-26.935000000000002</v>
      </c>
    </row>
    <row r="22" spans="2:14" ht="15" customHeight="1" x14ac:dyDescent="0.25">
      <c r="B22" s="50" t="s">
        <v>16</v>
      </c>
      <c r="C22" s="50"/>
      <c r="D22" s="50"/>
      <c r="E22" s="50"/>
      <c r="F22" s="47">
        <v>0</v>
      </c>
      <c r="G22" s="49">
        <v>0</v>
      </c>
      <c r="H22" s="47">
        <v>0</v>
      </c>
      <c r="I22" s="49">
        <v>0</v>
      </c>
      <c r="J22" s="49">
        <v>0</v>
      </c>
      <c r="K22" s="49">
        <v>0</v>
      </c>
      <c r="L22" s="49">
        <v>0</v>
      </c>
      <c r="M22" s="49">
        <v>0</v>
      </c>
      <c r="N22" s="6">
        <v>0</v>
      </c>
    </row>
    <row r="23" spans="2:14" ht="15" customHeight="1" x14ac:dyDescent="0.25">
      <c r="B23" s="58" t="s">
        <v>79</v>
      </c>
      <c r="C23" s="58"/>
      <c r="D23" s="58"/>
      <c r="E23" s="58"/>
      <c r="F23" s="55">
        <f t="shared" ref="F23:N23" si="4">SUM(F20:F22)</f>
        <v>47.186000000000256</v>
      </c>
      <c r="G23" s="54">
        <f t="shared" si="4"/>
        <v>34.865000000000201</v>
      </c>
      <c r="H23" s="55">
        <f t="shared" si="4"/>
        <v>132.2119999999997</v>
      </c>
      <c r="I23" s="54">
        <f t="shared" si="4"/>
        <v>126.71899999999951</v>
      </c>
      <c r="J23" s="54">
        <f t="shared" si="4"/>
        <v>128.1520000000007</v>
      </c>
      <c r="K23" s="54">
        <f t="shared" si="4"/>
        <v>144.63599999999968</v>
      </c>
      <c r="L23" s="54">
        <f t="shared" si="4"/>
        <v>96.521999999999991</v>
      </c>
      <c r="M23" s="54">
        <f t="shared" si="4"/>
        <v>73.182000000000258</v>
      </c>
      <c r="N23" s="2">
        <f t="shared" si="4"/>
        <v>67.610999999999848</v>
      </c>
    </row>
    <row r="24" spans="2:14" ht="15" customHeight="1" x14ac:dyDescent="0.25">
      <c r="B24" s="59" t="s">
        <v>90</v>
      </c>
      <c r="C24" s="59"/>
      <c r="D24" s="59"/>
      <c r="E24" s="59"/>
      <c r="F24" s="46">
        <v>47.175000000000139</v>
      </c>
      <c r="G24" s="48">
        <v>34.833000000000055</v>
      </c>
      <c r="H24" s="46">
        <v>132.04500000000007</v>
      </c>
      <c r="I24" s="48">
        <v>126.6099999999997</v>
      </c>
      <c r="J24" s="48">
        <v>128.02600000000007</v>
      </c>
      <c r="K24" s="48">
        <v>144.49800000000022</v>
      </c>
      <c r="L24" s="48">
        <v>96.454000000000178</v>
      </c>
      <c r="M24" s="48">
        <v>73.205000000000382</v>
      </c>
      <c r="N24" s="4">
        <v>67.550999999999576</v>
      </c>
    </row>
    <row r="25" spans="2:14" ht="15" customHeight="1" x14ac:dyDescent="0.25">
      <c r="B25" s="59" t="s">
        <v>85</v>
      </c>
      <c r="C25" s="59"/>
      <c r="D25" s="59"/>
      <c r="E25" s="59"/>
      <c r="F25" s="46">
        <v>1.100000000000001E-2</v>
      </c>
      <c r="G25" s="48">
        <v>3.2000000000000001E-2</v>
      </c>
      <c r="H25" s="46">
        <v>0.16700000000000001</v>
      </c>
      <c r="I25" s="48">
        <v>0.109</v>
      </c>
      <c r="J25" s="48">
        <v>0.126</v>
      </c>
      <c r="K25" s="48">
        <v>0.13800000000000001</v>
      </c>
      <c r="L25" s="48">
        <v>6.8000000000000005E-2</v>
      </c>
      <c r="M25" s="48">
        <v>-2.3E-2</v>
      </c>
      <c r="N25" s="4">
        <v>0.06</v>
      </c>
    </row>
    <row r="26" spans="2:14" ht="15" customHeight="1" x14ac:dyDescent="0.25">
      <c r="B26" s="50"/>
      <c r="C26" s="50"/>
      <c r="D26" s="50"/>
      <c r="E26" s="50"/>
      <c r="F26" s="47"/>
      <c r="G26" s="49"/>
      <c r="H26" s="47"/>
      <c r="I26" s="49"/>
      <c r="J26" s="49"/>
      <c r="K26" s="49"/>
      <c r="L26" s="49"/>
      <c r="M26" s="49"/>
      <c r="N26" s="22"/>
    </row>
    <row r="27" spans="2:14" ht="15" customHeight="1" x14ac:dyDescent="0.25">
      <c r="B27" s="59" t="s">
        <v>60</v>
      </c>
      <c r="C27" s="59"/>
      <c r="D27" s="59"/>
      <c r="E27" s="59"/>
      <c r="F27" s="46">
        <v>0</v>
      </c>
      <c r="G27" s="48">
        <v>-3.0999999999999917E-2</v>
      </c>
      <c r="H27" s="46">
        <v>0</v>
      </c>
      <c r="I27" s="48">
        <v>-0.58099999999999996</v>
      </c>
      <c r="J27" s="48">
        <v>-0.58099999999999996</v>
      </c>
      <c r="K27" s="48">
        <v>-0.71130730000000009</v>
      </c>
      <c r="L27" s="48">
        <v>9.1280000000000001</v>
      </c>
      <c r="M27" s="48">
        <v>-13.05</v>
      </c>
      <c r="N27" s="4">
        <v>0</v>
      </c>
    </row>
    <row r="28" spans="2:14" ht="15" customHeight="1" x14ac:dyDescent="0.25">
      <c r="B28" s="58" t="s">
        <v>123</v>
      </c>
      <c r="C28" s="58"/>
      <c r="D28" s="58"/>
      <c r="E28" s="58"/>
      <c r="F28" s="55">
        <f t="shared" ref="F28:N28" si="5">F14-F27</f>
        <v>65.415000000000262</v>
      </c>
      <c r="G28" s="54">
        <f t="shared" si="5"/>
        <v>49.390000000000207</v>
      </c>
      <c r="H28" s="55">
        <f t="shared" si="5"/>
        <v>183.62299999999971</v>
      </c>
      <c r="I28" s="54">
        <f t="shared" si="5"/>
        <v>180.69099999999949</v>
      </c>
      <c r="J28" s="54">
        <f t="shared" si="5"/>
        <v>234.80900000000068</v>
      </c>
      <c r="K28" s="54">
        <f t="shared" si="5"/>
        <v>181.13030729999966</v>
      </c>
      <c r="L28" s="54">
        <f t="shared" si="5"/>
        <v>137.13799999999998</v>
      </c>
      <c r="M28" s="54">
        <f t="shared" si="5"/>
        <v>120.92600000000027</v>
      </c>
      <c r="N28" s="24">
        <f t="shared" si="5"/>
        <v>97.322999999999851</v>
      </c>
    </row>
    <row r="29" spans="2:14" ht="15.75" x14ac:dyDescent="0.25">
      <c r="B29" s="51"/>
      <c r="C29" s="49"/>
      <c r="D29" s="49"/>
      <c r="E29" s="49"/>
      <c r="F29" s="49"/>
      <c r="G29" s="49"/>
      <c r="H29" s="49"/>
      <c r="I29" s="49"/>
      <c r="J29" s="49"/>
      <c r="K29" s="49"/>
      <c r="L29" s="49"/>
      <c r="M29" s="49"/>
      <c r="N29" s="5"/>
    </row>
    <row r="30" spans="2:14" s="75" customFormat="1" ht="19.5" x14ac:dyDescent="0.25">
      <c r="B30" s="72"/>
      <c r="C30" s="72"/>
      <c r="D30" s="72"/>
      <c r="E30" s="72"/>
      <c r="F30" s="72">
        <f t="shared" ref="F30:N30" si="6">F$3</f>
        <v>2017</v>
      </c>
      <c r="G30" s="72">
        <f t="shared" si="6"/>
        <v>2016</v>
      </c>
      <c r="H30" s="72">
        <f t="shared" si="6"/>
        <v>2017</v>
      </c>
      <c r="I30" s="72">
        <f t="shared" si="6"/>
        <v>2016</v>
      </c>
      <c r="J30" s="72">
        <f t="shared" si="6"/>
        <v>2016</v>
      </c>
      <c r="K30" s="72">
        <f t="shared" si="6"/>
        <v>2015</v>
      </c>
      <c r="L30" s="72">
        <f t="shared" si="6"/>
        <v>2014</v>
      </c>
      <c r="M30" s="72">
        <f t="shared" si="6"/>
        <v>2013</v>
      </c>
      <c r="N30" s="82">
        <f t="shared" si="6"/>
        <v>2012</v>
      </c>
    </row>
    <row r="31" spans="2:14" s="75" customFormat="1" ht="19.5" x14ac:dyDescent="0.25">
      <c r="B31" s="72"/>
      <c r="C31" s="72"/>
      <c r="D31" s="72"/>
      <c r="E31" s="72"/>
      <c r="F31" s="72" t="str">
        <f>F$4</f>
        <v>Q3</v>
      </c>
      <c r="G31" s="72" t="str">
        <f>G$4</f>
        <v>Q3</v>
      </c>
      <c r="H31" s="72" t="str">
        <f>H$4</f>
        <v>Q1-3</v>
      </c>
      <c r="I31" s="72" t="str">
        <f>I$4</f>
        <v>Q1-3</v>
      </c>
      <c r="J31" s="72"/>
      <c r="K31" s="72"/>
      <c r="L31" s="72"/>
      <c r="M31" s="72"/>
      <c r="N31" s="84"/>
    </row>
    <row r="32" spans="2:14" s="75" customFormat="1" ht="19.5" x14ac:dyDescent="0.25">
      <c r="B32" s="73" t="s">
        <v>76</v>
      </c>
      <c r="C32" s="74"/>
      <c r="D32" s="74"/>
      <c r="E32" s="74"/>
      <c r="F32" s="74"/>
      <c r="G32" s="74"/>
      <c r="H32" s="74"/>
      <c r="I32" s="74"/>
      <c r="J32" s="74"/>
      <c r="K32" s="74"/>
      <c r="L32" s="74"/>
      <c r="M32" s="74"/>
      <c r="N32" s="85"/>
    </row>
    <row r="33" spans="2:14" ht="3" customHeight="1" x14ac:dyDescent="0.35">
      <c r="B33" s="33"/>
      <c r="C33" s="32"/>
      <c r="D33" s="32"/>
      <c r="E33" s="32"/>
      <c r="F33" s="36"/>
      <c r="G33" s="36"/>
      <c r="H33" s="36"/>
      <c r="I33" s="36"/>
      <c r="J33" s="36"/>
      <c r="K33" s="36"/>
      <c r="L33" s="36"/>
      <c r="M33" s="36"/>
      <c r="N33" s="9"/>
    </row>
    <row r="34" spans="2:14" s="16" customFormat="1" ht="15" customHeight="1" x14ac:dyDescent="0.25">
      <c r="B34" s="59" t="s">
        <v>17</v>
      </c>
      <c r="C34" s="59"/>
      <c r="D34" s="59"/>
      <c r="E34" s="59"/>
      <c r="F34" s="45"/>
      <c r="G34" s="48"/>
      <c r="H34" s="45">
        <v>870.27</v>
      </c>
      <c r="I34" s="48">
        <v>870.27</v>
      </c>
      <c r="J34" s="48">
        <v>870.27</v>
      </c>
      <c r="K34" s="48">
        <v>870.27</v>
      </c>
      <c r="L34" s="48">
        <v>870.27</v>
      </c>
      <c r="M34" s="48">
        <v>870.27</v>
      </c>
      <c r="N34" s="4">
        <v>486.22699999999998</v>
      </c>
    </row>
    <row r="35" spans="2:14" ht="15" customHeight="1" x14ac:dyDescent="0.25">
      <c r="B35" s="59" t="s">
        <v>18</v>
      </c>
      <c r="C35" s="59"/>
      <c r="D35" s="59"/>
      <c r="E35" s="59"/>
      <c r="F35" s="46"/>
      <c r="G35" s="48"/>
      <c r="H35" s="46">
        <v>3.3260000000000001</v>
      </c>
      <c r="I35" s="48">
        <v>1.548</v>
      </c>
      <c r="J35" s="48">
        <v>1.4510000000000001</v>
      </c>
      <c r="K35" s="48">
        <v>2.2330000000000001</v>
      </c>
      <c r="L35" s="48">
        <v>2.5459999999999998</v>
      </c>
      <c r="M35" s="48">
        <v>2.7</v>
      </c>
      <c r="N35" s="4">
        <v>1.214</v>
      </c>
    </row>
    <row r="36" spans="2:14" ht="15" customHeight="1" x14ac:dyDescent="0.25">
      <c r="B36" s="59" t="s">
        <v>84</v>
      </c>
      <c r="C36" s="59"/>
      <c r="D36" s="59"/>
      <c r="E36" s="59"/>
      <c r="F36" s="46"/>
      <c r="G36" s="48"/>
      <c r="H36" s="46">
        <v>19.477</v>
      </c>
      <c r="I36" s="48">
        <v>17.405000000000001</v>
      </c>
      <c r="J36" s="48">
        <v>19.073</v>
      </c>
      <c r="K36" s="48">
        <v>18.245999999999999</v>
      </c>
      <c r="L36" s="48">
        <v>10.266</v>
      </c>
      <c r="M36" s="48">
        <v>32.095999999999997</v>
      </c>
      <c r="N36" s="4">
        <v>19.871000000000002</v>
      </c>
    </row>
    <row r="37" spans="2:14" ht="15" customHeight="1" x14ac:dyDescent="0.25">
      <c r="B37" s="59" t="s">
        <v>19</v>
      </c>
      <c r="C37" s="59"/>
      <c r="D37" s="59"/>
      <c r="E37" s="59"/>
      <c r="F37" s="45"/>
      <c r="G37" s="48"/>
      <c r="H37" s="45">
        <v>27.146999999999998</v>
      </c>
      <c r="I37" s="48">
        <v>4.7159999999999993</v>
      </c>
      <c r="J37" s="48">
        <v>4.7279999999999998</v>
      </c>
      <c r="K37" s="48">
        <v>14.42</v>
      </c>
      <c r="L37" s="48">
        <v>27.187000000000001</v>
      </c>
      <c r="M37" s="48">
        <v>14.114000000000001</v>
      </c>
      <c r="N37" s="4">
        <v>11.259</v>
      </c>
    </row>
    <row r="38" spans="2:14" ht="15" customHeight="1" x14ac:dyDescent="0.25">
      <c r="B38" s="50" t="s">
        <v>20</v>
      </c>
      <c r="C38" s="50"/>
      <c r="D38" s="50"/>
      <c r="E38" s="50"/>
      <c r="F38" s="47"/>
      <c r="G38" s="49"/>
      <c r="H38" s="47">
        <v>26.521000000000001</v>
      </c>
      <c r="I38" s="49">
        <v>13.111549999999999</v>
      </c>
      <c r="J38" s="49">
        <v>7.5010000000000012</v>
      </c>
      <c r="K38" s="49">
        <v>41.184999999999995</v>
      </c>
      <c r="L38" s="49">
        <v>28.055</v>
      </c>
      <c r="M38" s="49">
        <v>2.524</v>
      </c>
      <c r="N38" s="6">
        <v>7.4380000000000006</v>
      </c>
    </row>
    <row r="39" spans="2:14" ht="15" customHeight="1" x14ac:dyDescent="0.25">
      <c r="B39" s="58" t="s">
        <v>21</v>
      </c>
      <c r="C39" s="58"/>
      <c r="D39" s="58"/>
      <c r="E39" s="58"/>
      <c r="F39" s="55"/>
      <c r="G39" s="54"/>
      <c r="H39" s="55">
        <f t="shared" ref="H39:N39" si="7">SUM(H34:H38)</f>
        <v>946.74099999999999</v>
      </c>
      <c r="I39" s="54">
        <f t="shared" si="7"/>
        <v>907.05054999999993</v>
      </c>
      <c r="J39" s="54">
        <f t="shared" si="7"/>
        <v>903.02299999999991</v>
      </c>
      <c r="K39" s="54">
        <f t="shared" si="7"/>
        <v>946.35399999999981</v>
      </c>
      <c r="L39" s="54">
        <f t="shared" si="7"/>
        <v>938.32399999999996</v>
      </c>
      <c r="M39" s="54">
        <f t="shared" si="7"/>
        <v>921.70400000000006</v>
      </c>
      <c r="N39" s="2">
        <f t="shared" si="7"/>
        <v>526.0089999999999</v>
      </c>
    </row>
    <row r="40" spans="2:14" ht="15" customHeight="1" x14ac:dyDescent="0.25">
      <c r="B40" s="59" t="s">
        <v>22</v>
      </c>
      <c r="C40" s="59"/>
      <c r="D40" s="59"/>
      <c r="E40" s="59"/>
      <c r="F40" s="45"/>
      <c r="G40" s="48"/>
      <c r="H40" s="45">
        <v>0</v>
      </c>
      <c r="I40" s="48">
        <v>0</v>
      </c>
      <c r="J40" s="48">
        <v>0</v>
      </c>
      <c r="K40" s="48">
        <v>0</v>
      </c>
      <c r="L40" s="48">
        <v>0</v>
      </c>
      <c r="M40" s="48">
        <v>0</v>
      </c>
      <c r="N40" s="4">
        <v>0</v>
      </c>
    </row>
    <row r="41" spans="2:14" ht="15" customHeight="1" x14ac:dyDescent="0.25">
      <c r="B41" s="59" t="s">
        <v>23</v>
      </c>
      <c r="C41" s="59"/>
      <c r="D41" s="59"/>
      <c r="E41" s="59"/>
      <c r="F41" s="46"/>
      <c r="G41" s="48"/>
      <c r="H41" s="46">
        <v>7.335</v>
      </c>
      <c r="I41" s="48">
        <v>0</v>
      </c>
      <c r="J41" s="48">
        <v>0</v>
      </c>
      <c r="K41" s="48">
        <v>0</v>
      </c>
      <c r="L41" s="48">
        <v>8.2000000000000003E-2</v>
      </c>
      <c r="M41" s="48">
        <v>20.408999999999999</v>
      </c>
      <c r="N41" s="4">
        <v>119.012</v>
      </c>
    </row>
    <row r="42" spans="2:14" ht="15" customHeight="1" x14ac:dyDescent="0.25">
      <c r="B42" s="59" t="s">
        <v>24</v>
      </c>
      <c r="C42" s="59"/>
      <c r="D42" s="59"/>
      <c r="E42" s="59"/>
      <c r="F42" s="46"/>
      <c r="G42" s="48"/>
      <c r="H42" s="46">
        <v>1442.6000000000001</v>
      </c>
      <c r="I42" s="48">
        <v>921.39200000000005</v>
      </c>
      <c r="J42" s="48">
        <v>1141.6930000000002</v>
      </c>
      <c r="K42" s="48">
        <v>823.31999999999994</v>
      </c>
      <c r="L42" s="48">
        <v>463.84999999999997</v>
      </c>
      <c r="M42" s="48">
        <v>340.52</v>
      </c>
      <c r="N42" s="4">
        <v>432.70100000000002</v>
      </c>
    </row>
    <row r="43" spans="2:14" ht="15" customHeight="1" x14ac:dyDescent="0.25">
      <c r="B43" s="59" t="s">
        <v>25</v>
      </c>
      <c r="C43" s="59"/>
      <c r="D43" s="59"/>
      <c r="E43" s="59"/>
      <c r="F43" s="45"/>
      <c r="G43" s="48"/>
      <c r="H43" s="45">
        <v>488.26600000000002</v>
      </c>
      <c r="I43" s="48">
        <v>1018.7569999999999</v>
      </c>
      <c r="J43" s="48">
        <v>892.73800000000006</v>
      </c>
      <c r="K43" s="48">
        <v>756.25599999999997</v>
      </c>
      <c r="L43" s="48">
        <v>689.4</v>
      </c>
      <c r="M43" s="48">
        <v>665.11199999999997</v>
      </c>
      <c r="N43" s="4">
        <v>331.82400000000001</v>
      </c>
    </row>
    <row r="44" spans="2:14" ht="15" customHeight="1" x14ac:dyDescent="0.25">
      <c r="B44" s="50" t="s">
        <v>26</v>
      </c>
      <c r="C44" s="50"/>
      <c r="D44" s="50"/>
      <c r="E44" s="50"/>
      <c r="F44" s="47"/>
      <c r="G44" s="49"/>
      <c r="H44" s="47">
        <v>0</v>
      </c>
      <c r="I44" s="49">
        <v>0</v>
      </c>
      <c r="J44" s="49">
        <v>0</v>
      </c>
      <c r="K44" s="49">
        <v>0</v>
      </c>
      <c r="L44" s="49">
        <v>0</v>
      </c>
      <c r="M44" s="49">
        <v>0</v>
      </c>
      <c r="N44" s="6">
        <v>0</v>
      </c>
    </row>
    <row r="45" spans="2:14" ht="15" customHeight="1" x14ac:dyDescent="0.25">
      <c r="B45" s="51" t="s">
        <v>27</v>
      </c>
      <c r="C45" s="51"/>
      <c r="D45" s="51"/>
      <c r="E45" s="51"/>
      <c r="F45" s="56"/>
      <c r="G45" s="52"/>
      <c r="H45" s="56">
        <f t="shared" ref="H45:N45" si="8">SUM(H40:H44)</f>
        <v>1938.2010000000002</v>
      </c>
      <c r="I45" s="52">
        <f t="shared" si="8"/>
        <v>1940.1489999999999</v>
      </c>
      <c r="J45" s="52">
        <f t="shared" si="8"/>
        <v>2034.4310000000003</v>
      </c>
      <c r="K45" s="52">
        <f t="shared" si="8"/>
        <v>1579.576</v>
      </c>
      <c r="L45" s="52">
        <f t="shared" si="8"/>
        <v>1153.3319999999999</v>
      </c>
      <c r="M45" s="52">
        <f t="shared" si="8"/>
        <v>1026.0409999999999</v>
      </c>
      <c r="N45" s="7">
        <f t="shared" si="8"/>
        <v>883.53700000000003</v>
      </c>
    </row>
    <row r="46" spans="2:14" ht="15" customHeight="1" x14ac:dyDescent="0.25">
      <c r="B46" s="58" t="s">
        <v>77</v>
      </c>
      <c r="C46" s="58"/>
      <c r="D46" s="58"/>
      <c r="E46" s="58"/>
      <c r="F46" s="53"/>
      <c r="G46" s="54"/>
      <c r="H46" s="53">
        <f t="shared" ref="H46:N46" si="9">H39+H45</f>
        <v>2884.942</v>
      </c>
      <c r="I46" s="54">
        <f t="shared" si="9"/>
        <v>2847.1995499999998</v>
      </c>
      <c r="J46" s="54">
        <f t="shared" si="9"/>
        <v>2937.4540000000002</v>
      </c>
      <c r="K46" s="54">
        <f t="shared" si="9"/>
        <v>2525.9299999999998</v>
      </c>
      <c r="L46" s="54">
        <f t="shared" si="9"/>
        <v>2091.6559999999999</v>
      </c>
      <c r="M46" s="54">
        <f t="shared" si="9"/>
        <v>1947.7449999999999</v>
      </c>
      <c r="N46" s="2">
        <f t="shared" si="9"/>
        <v>1409.5459999999998</v>
      </c>
    </row>
    <row r="47" spans="2:14" ht="15" customHeight="1" x14ac:dyDescent="0.25">
      <c r="B47" s="59" t="s">
        <v>91</v>
      </c>
      <c r="C47" s="59"/>
      <c r="D47" s="59"/>
      <c r="E47" s="59"/>
      <c r="F47" s="46"/>
      <c r="G47" s="48"/>
      <c r="H47" s="46">
        <v>518.83799999999997</v>
      </c>
      <c r="I47" s="48">
        <v>384.95800000000003</v>
      </c>
      <c r="J47" s="48">
        <v>387.58499999999998</v>
      </c>
      <c r="K47" s="48">
        <v>259.66000000000003</v>
      </c>
      <c r="L47" s="48">
        <v>524.57500000000005</v>
      </c>
      <c r="M47" s="48">
        <v>428.34100000000001</v>
      </c>
      <c r="N47" s="3">
        <v>435.267</v>
      </c>
    </row>
    <row r="48" spans="2:14" ht="15" customHeight="1" x14ac:dyDescent="0.25">
      <c r="B48" s="59" t="s">
        <v>86</v>
      </c>
      <c r="C48" s="59"/>
      <c r="D48" s="59"/>
      <c r="E48" s="59"/>
      <c r="F48" s="46"/>
      <c r="G48" s="48"/>
      <c r="H48" s="46">
        <v>5.4590000000000005</v>
      </c>
      <c r="I48" s="48">
        <v>-0.627</v>
      </c>
      <c r="J48" s="48">
        <v>0.32300000000000001</v>
      </c>
      <c r="K48" s="48">
        <v>0.26400000000000001</v>
      </c>
      <c r="L48" s="48">
        <v>0.442</v>
      </c>
      <c r="M48" s="48">
        <v>0.374</v>
      </c>
      <c r="N48" s="8">
        <v>0.62999999999999989</v>
      </c>
    </row>
    <row r="49" spans="2:14" ht="15" customHeight="1" x14ac:dyDescent="0.25">
      <c r="B49" s="59" t="s">
        <v>28</v>
      </c>
      <c r="C49" s="59"/>
      <c r="D49" s="59"/>
      <c r="E49" s="59"/>
      <c r="F49" s="45"/>
      <c r="G49" s="48"/>
      <c r="H49" s="45">
        <v>0.06</v>
      </c>
      <c r="I49" s="48">
        <v>0.318</v>
      </c>
      <c r="J49" s="48">
        <v>0.41199999999999998</v>
      </c>
      <c r="K49" s="48">
        <v>0</v>
      </c>
      <c r="L49" s="48">
        <v>0.72599999999999998</v>
      </c>
      <c r="M49" s="48">
        <v>0.49299999999999999</v>
      </c>
      <c r="N49" s="8">
        <v>1.847</v>
      </c>
    </row>
    <row r="50" spans="2:14" ht="15" customHeight="1" x14ac:dyDescent="0.25">
      <c r="B50" s="59" t="s">
        <v>29</v>
      </c>
      <c r="C50" s="59"/>
      <c r="D50" s="59"/>
      <c r="E50" s="59"/>
      <c r="F50" s="46"/>
      <c r="G50" s="48"/>
      <c r="H50" s="46">
        <v>607.99699999999996</v>
      </c>
      <c r="I50" s="48">
        <v>560.82799999999997</v>
      </c>
      <c r="J50" s="48">
        <v>508.18099999999998</v>
      </c>
      <c r="K50" s="48">
        <v>433.63</v>
      </c>
      <c r="L50" s="48">
        <v>311.40899999999999</v>
      </c>
      <c r="M50" s="48">
        <v>260.31200000000001</v>
      </c>
      <c r="N50" s="4">
        <v>166.809</v>
      </c>
    </row>
    <row r="51" spans="2:14" ht="15" customHeight="1" x14ac:dyDescent="0.25">
      <c r="B51" s="59" t="s">
        <v>30</v>
      </c>
      <c r="C51" s="59"/>
      <c r="D51" s="59"/>
      <c r="E51" s="59"/>
      <c r="F51" s="46"/>
      <c r="G51" s="48"/>
      <c r="H51" s="46">
        <v>247.25200000000001</v>
      </c>
      <c r="I51" s="48">
        <v>235.32499999999999</v>
      </c>
      <c r="J51" s="48">
        <v>201.81</v>
      </c>
      <c r="K51" s="48">
        <v>266.82</v>
      </c>
      <c r="L51" s="48">
        <v>252.435</v>
      </c>
      <c r="M51" s="48">
        <v>302.09500000000003</v>
      </c>
      <c r="N51" s="4">
        <v>13.456</v>
      </c>
    </row>
    <row r="52" spans="2:14" ht="15" customHeight="1" x14ac:dyDescent="0.25">
      <c r="B52" s="59" t="s">
        <v>31</v>
      </c>
      <c r="C52" s="59"/>
      <c r="D52" s="59"/>
      <c r="E52" s="59"/>
      <c r="F52" s="45"/>
      <c r="G52" s="48"/>
      <c r="H52" s="45">
        <v>1505.3359999999998</v>
      </c>
      <c r="I52" s="48">
        <v>1666.2820000000002</v>
      </c>
      <c r="J52" s="48">
        <v>1839.143</v>
      </c>
      <c r="K52" s="48">
        <v>1565.556</v>
      </c>
      <c r="L52" s="48">
        <v>1002.069</v>
      </c>
      <c r="M52" s="48">
        <v>956.13</v>
      </c>
      <c r="N52" s="4">
        <v>791.53700000000003</v>
      </c>
    </row>
    <row r="53" spans="2:14" ht="15" customHeight="1" x14ac:dyDescent="0.25">
      <c r="B53" s="50" t="s">
        <v>89</v>
      </c>
      <c r="C53" s="50"/>
      <c r="D53" s="50"/>
      <c r="E53" s="50"/>
      <c r="F53" s="47"/>
      <c r="G53" s="49"/>
      <c r="H53" s="47">
        <v>0</v>
      </c>
      <c r="I53" s="49">
        <v>0</v>
      </c>
      <c r="J53" s="49">
        <v>0</v>
      </c>
      <c r="K53" s="49">
        <v>0</v>
      </c>
      <c r="L53" s="49">
        <v>0</v>
      </c>
      <c r="M53" s="49">
        <v>0</v>
      </c>
      <c r="N53" s="6">
        <v>0</v>
      </c>
    </row>
    <row r="54" spans="2:14" ht="15" customHeight="1" x14ac:dyDescent="0.25">
      <c r="B54" s="58" t="s">
        <v>78</v>
      </c>
      <c r="C54" s="58"/>
      <c r="D54" s="58"/>
      <c r="E54" s="58"/>
      <c r="F54" s="55"/>
      <c r="G54" s="54"/>
      <c r="H54" s="55">
        <f t="shared" ref="H54:N54" si="10">SUM(H47:H53)</f>
        <v>2884.9419999999996</v>
      </c>
      <c r="I54" s="54">
        <f t="shared" si="10"/>
        <v>2847.0839999999998</v>
      </c>
      <c r="J54" s="54">
        <f t="shared" si="10"/>
        <v>2937.4539999999997</v>
      </c>
      <c r="K54" s="54">
        <f t="shared" si="10"/>
        <v>2525.9300000000003</v>
      </c>
      <c r="L54" s="54">
        <f t="shared" si="10"/>
        <v>2091.6559999999999</v>
      </c>
      <c r="M54" s="54">
        <f t="shared" si="10"/>
        <v>1947.7449999999999</v>
      </c>
      <c r="N54" s="2">
        <f t="shared" si="10"/>
        <v>1409.546</v>
      </c>
    </row>
    <row r="55" spans="2:14" ht="15.75" x14ac:dyDescent="0.25">
      <c r="B55" s="51"/>
      <c r="C55" s="49"/>
      <c r="D55" s="49"/>
      <c r="E55" s="49"/>
      <c r="F55" s="49"/>
      <c r="G55" s="49"/>
      <c r="H55" s="49"/>
      <c r="I55" s="49"/>
      <c r="J55" s="49"/>
      <c r="K55" s="49"/>
      <c r="L55" s="49"/>
      <c r="M55" s="49"/>
      <c r="N55" s="5"/>
    </row>
    <row r="56" spans="2:14" s="75" customFormat="1" ht="19.5" x14ac:dyDescent="0.25">
      <c r="B56" s="72"/>
      <c r="C56" s="72"/>
      <c r="D56" s="72"/>
      <c r="E56" s="72"/>
      <c r="F56" s="72">
        <f t="shared" ref="F56:N56" si="11">F$3</f>
        <v>2017</v>
      </c>
      <c r="G56" s="72">
        <f t="shared" si="11"/>
        <v>2016</v>
      </c>
      <c r="H56" s="72">
        <f t="shared" si="11"/>
        <v>2017</v>
      </c>
      <c r="I56" s="72">
        <f t="shared" si="11"/>
        <v>2016</v>
      </c>
      <c r="J56" s="72">
        <f t="shared" si="11"/>
        <v>2016</v>
      </c>
      <c r="K56" s="72">
        <f t="shared" si="11"/>
        <v>2015</v>
      </c>
      <c r="L56" s="72">
        <f t="shared" si="11"/>
        <v>2014</v>
      </c>
      <c r="M56" s="72">
        <f t="shared" si="11"/>
        <v>2013</v>
      </c>
      <c r="N56" s="82">
        <f t="shared" si="11"/>
        <v>2012</v>
      </c>
    </row>
    <row r="57" spans="2:14" s="75" customFormat="1" ht="19.5" x14ac:dyDescent="0.25">
      <c r="B57" s="72"/>
      <c r="C57" s="72"/>
      <c r="D57" s="72"/>
      <c r="E57" s="72"/>
      <c r="F57" s="72" t="str">
        <f>F$4</f>
        <v>Q3</v>
      </c>
      <c r="G57" s="72" t="str">
        <f>G$4</f>
        <v>Q3</v>
      </c>
      <c r="H57" s="72" t="str">
        <f>H$4</f>
        <v>Q1-3</v>
      </c>
      <c r="I57" s="72" t="str">
        <f>I$4</f>
        <v>Q1-3</v>
      </c>
      <c r="J57" s="72"/>
      <c r="K57" s="72"/>
      <c r="L57" s="72"/>
      <c r="M57" s="72"/>
      <c r="N57" s="84"/>
    </row>
    <row r="58" spans="2:14" s="75" customFormat="1" ht="19.5" x14ac:dyDescent="0.25">
      <c r="B58" s="73" t="s">
        <v>88</v>
      </c>
      <c r="C58" s="74"/>
      <c r="D58" s="74"/>
      <c r="E58" s="74"/>
      <c r="F58" s="74" t="s">
        <v>97</v>
      </c>
      <c r="G58" s="74"/>
      <c r="H58" s="74" t="s">
        <v>97</v>
      </c>
      <c r="I58" s="74"/>
      <c r="J58" s="74"/>
      <c r="K58" s="74"/>
      <c r="L58" s="74"/>
      <c r="M58" s="74"/>
      <c r="N58" s="85"/>
    </row>
    <row r="59" spans="2:14" ht="3" customHeight="1" x14ac:dyDescent="0.35">
      <c r="B59" s="33"/>
      <c r="C59" s="32"/>
      <c r="D59" s="32"/>
      <c r="E59" s="32"/>
      <c r="F59" s="36"/>
      <c r="G59" s="36"/>
      <c r="H59" s="36"/>
      <c r="I59" s="36"/>
      <c r="J59" s="36"/>
      <c r="K59" s="36"/>
      <c r="L59" s="36"/>
      <c r="M59" s="36"/>
      <c r="N59" s="9"/>
    </row>
    <row r="60" spans="2:14" ht="15.75" x14ac:dyDescent="0.25">
      <c r="B60" s="64" t="s">
        <v>32</v>
      </c>
      <c r="C60" s="64"/>
      <c r="D60" s="64"/>
      <c r="E60" s="64"/>
      <c r="F60" s="46">
        <v>88.446000000000367</v>
      </c>
      <c r="G60" s="48">
        <v>72.233999999999895</v>
      </c>
      <c r="H60" s="46">
        <v>247.52900000000014</v>
      </c>
      <c r="I60" s="48">
        <v>258.27700000000101</v>
      </c>
      <c r="J60" s="48">
        <v>343.56200000000001</v>
      </c>
      <c r="K60" s="48">
        <v>252.17500000000001</v>
      </c>
      <c r="L60" s="48">
        <v>163.41</v>
      </c>
      <c r="M60" s="48"/>
      <c r="N60" s="4"/>
    </row>
    <row r="61" spans="2:14" ht="15" customHeight="1" x14ac:dyDescent="0.25">
      <c r="B61" s="50" t="s">
        <v>33</v>
      </c>
      <c r="C61" s="50"/>
      <c r="D61" s="50"/>
      <c r="E61" s="50"/>
      <c r="F61" s="47">
        <v>-425.52200000000005</v>
      </c>
      <c r="G61" s="49">
        <v>-167.548</v>
      </c>
      <c r="H61" s="47">
        <v>-596.40699999999993</v>
      </c>
      <c r="I61" s="49">
        <v>3.2509999999999799</v>
      </c>
      <c r="J61" s="49">
        <v>-171.99299999999999</v>
      </c>
      <c r="K61" s="49">
        <v>221.172</v>
      </c>
      <c r="L61" s="49">
        <v>-73.227000000000004</v>
      </c>
      <c r="M61" s="49">
        <v>0</v>
      </c>
      <c r="N61" s="6">
        <v>0</v>
      </c>
    </row>
    <row r="62" spans="2:14" ht="15" customHeight="1" x14ac:dyDescent="0.25">
      <c r="B62" s="65" t="s">
        <v>34</v>
      </c>
      <c r="C62" s="65"/>
      <c r="D62" s="65"/>
      <c r="E62" s="65"/>
      <c r="F62" s="53">
        <f t="shared" ref="F62:L62" si="12">SUM(F60:F61)</f>
        <v>-337.07599999999968</v>
      </c>
      <c r="G62" s="54">
        <f t="shared" si="12"/>
        <v>-95.314000000000107</v>
      </c>
      <c r="H62" s="53">
        <f t="shared" si="12"/>
        <v>-348.87799999999982</v>
      </c>
      <c r="I62" s="54">
        <f t="shared" si="12"/>
        <v>261.52800000000099</v>
      </c>
      <c r="J62" s="54">
        <f t="shared" si="12"/>
        <v>171.56900000000002</v>
      </c>
      <c r="K62" s="54">
        <f t="shared" si="12"/>
        <v>473.34699999999998</v>
      </c>
      <c r="L62" s="54">
        <f t="shared" si="12"/>
        <v>90.182999999999993</v>
      </c>
      <c r="M62" s="54" t="s">
        <v>53</v>
      </c>
      <c r="N62" s="2" t="s">
        <v>53</v>
      </c>
    </row>
    <row r="63" spans="2:14" ht="15" customHeight="1" x14ac:dyDescent="0.25">
      <c r="B63" s="64" t="s">
        <v>82</v>
      </c>
      <c r="C63" s="64"/>
      <c r="D63" s="64"/>
      <c r="E63" s="64"/>
      <c r="F63" s="46">
        <v>-2.8240000000000003</v>
      </c>
      <c r="G63" s="48">
        <v>-1.139</v>
      </c>
      <c r="H63" s="46">
        <v>-7.8070000000000004</v>
      </c>
      <c r="I63" s="48">
        <v>-4.0209999999999999</v>
      </c>
      <c r="J63" s="48">
        <v>-7.4729999999999999</v>
      </c>
      <c r="K63" s="48">
        <v>-12.984999999999999</v>
      </c>
      <c r="L63" s="48">
        <v>-4.4189999999999996</v>
      </c>
      <c r="M63" s="48">
        <v>0</v>
      </c>
      <c r="N63" s="4">
        <v>0</v>
      </c>
    </row>
    <row r="64" spans="2:14" ht="15" customHeight="1" x14ac:dyDescent="0.25">
      <c r="B64" s="50" t="s">
        <v>83</v>
      </c>
      <c r="C64" s="50"/>
      <c r="D64" s="50"/>
      <c r="E64" s="50"/>
      <c r="F64" s="47">
        <v>0</v>
      </c>
      <c r="G64" s="49">
        <v>0.84</v>
      </c>
      <c r="H64" s="47">
        <v>0</v>
      </c>
      <c r="I64" s="49">
        <v>0.93200000000000005</v>
      </c>
      <c r="J64" s="49">
        <v>0.98399999999999999</v>
      </c>
      <c r="K64" s="49">
        <v>0.48699999999999999</v>
      </c>
      <c r="L64" s="49">
        <v>1.0249999999999999</v>
      </c>
      <c r="M64" s="49">
        <v>0</v>
      </c>
      <c r="N64" s="6">
        <v>0</v>
      </c>
    </row>
    <row r="65" spans="2:14" ht="15" customHeight="1" x14ac:dyDescent="0.25">
      <c r="B65" s="65" t="s">
        <v>87</v>
      </c>
      <c r="C65" s="65"/>
      <c r="D65" s="65"/>
      <c r="E65" s="65"/>
      <c r="F65" s="53">
        <f t="shared" ref="F65:L65" si="13">SUM(F62:F64)</f>
        <v>-339.89999999999969</v>
      </c>
      <c r="G65" s="54">
        <f t="shared" si="13"/>
        <v>-95.613000000000099</v>
      </c>
      <c r="H65" s="53">
        <f t="shared" si="13"/>
        <v>-356.68499999999983</v>
      </c>
      <c r="I65" s="54">
        <f t="shared" si="13"/>
        <v>258.43900000000099</v>
      </c>
      <c r="J65" s="54">
        <f t="shared" si="13"/>
        <v>165.08</v>
      </c>
      <c r="K65" s="54">
        <f t="shared" si="13"/>
        <v>460.84899999999999</v>
      </c>
      <c r="L65" s="54">
        <f t="shared" si="13"/>
        <v>86.789000000000001</v>
      </c>
      <c r="M65" s="54" t="s">
        <v>53</v>
      </c>
      <c r="N65" s="2" t="s">
        <v>53</v>
      </c>
    </row>
    <row r="66" spans="2:14" ht="15" customHeight="1" x14ac:dyDescent="0.25">
      <c r="B66" s="50" t="s">
        <v>35</v>
      </c>
      <c r="C66" s="50"/>
      <c r="D66" s="50"/>
      <c r="E66" s="50"/>
      <c r="F66" s="47">
        <v>0</v>
      </c>
      <c r="G66" s="49">
        <v>0</v>
      </c>
      <c r="H66" s="47">
        <v>-15.538</v>
      </c>
      <c r="I66" s="49">
        <v>0</v>
      </c>
      <c r="J66" s="49">
        <v>0</v>
      </c>
      <c r="K66" s="49">
        <v>0</v>
      </c>
      <c r="L66" s="49">
        <v>-0.81399999999999995</v>
      </c>
      <c r="M66" s="49">
        <v>0</v>
      </c>
      <c r="N66" s="6">
        <v>0</v>
      </c>
    </row>
    <row r="67" spans="2:14" ht="15" customHeight="1" x14ac:dyDescent="0.25">
      <c r="B67" s="65" t="s">
        <v>36</v>
      </c>
      <c r="C67" s="65"/>
      <c r="D67" s="65"/>
      <c r="E67" s="65"/>
      <c r="F67" s="55">
        <f t="shared" ref="F67:L67" si="14">SUM(F65:F66)</f>
        <v>-339.89999999999969</v>
      </c>
      <c r="G67" s="54">
        <f t="shared" si="14"/>
        <v>-95.613000000000099</v>
      </c>
      <c r="H67" s="55">
        <f t="shared" si="14"/>
        <v>-372.22299999999984</v>
      </c>
      <c r="I67" s="54">
        <f t="shared" si="14"/>
        <v>258.43900000000099</v>
      </c>
      <c r="J67" s="54">
        <f t="shared" si="14"/>
        <v>165.08</v>
      </c>
      <c r="K67" s="54">
        <f t="shared" si="14"/>
        <v>460.84899999999999</v>
      </c>
      <c r="L67" s="54">
        <f t="shared" si="14"/>
        <v>85.975000000000009</v>
      </c>
      <c r="M67" s="54" t="s">
        <v>53</v>
      </c>
      <c r="N67" s="2" t="s">
        <v>53</v>
      </c>
    </row>
    <row r="68" spans="2:14" ht="15" customHeight="1" x14ac:dyDescent="0.25">
      <c r="B68" s="64" t="s">
        <v>37</v>
      </c>
      <c r="C68" s="64"/>
      <c r="D68" s="64"/>
      <c r="E68" s="64"/>
      <c r="F68" s="45">
        <v>-1.3339999999999996</v>
      </c>
      <c r="G68" s="48">
        <v>0</v>
      </c>
      <c r="H68" s="45">
        <v>-39.067999999999998</v>
      </c>
      <c r="I68" s="48">
        <v>-34.375</v>
      </c>
      <c r="J68" s="48">
        <v>-68.75</v>
      </c>
      <c r="K68" s="48">
        <v>-29.747</v>
      </c>
      <c r="L68" s="48">
        <v>-61.558</v>
      </c>
      <c r="M68" s="48">
        <v>0</v>
      </c>
      <c r="N68" s="4">
        <v>0</v>
      </c>
    </row>
    <row r="69" spans="2:14" ht="15" customHeight="1" x14ac:dyDescent="0.25">
      <c r="B69" s="64" t="s">
        <v>38</v>
      </c>
      <c r="C69" s="64"/>
      <c r="D69" s="64"/>
      <c r="E69" s="64"/>
      <c r="F69" s="46">
        <v>5</v>
      </c>
      <c r="G69" s="48">
        <v>0</v>
      </c>
      <c r="H69" s="46">
        <v>5</v>
      </c>
      <c r="I69" s="48">
        <v>0</v>
      </c>
      <c r="J69" s="48">
        <v>0</v>
      </c>
      <c r="K69" s="48">
        <v>0</v>
      </c>
      <c r="L69" s="48">
        <v>0</v>
      </c>
      <c r="M69" s="48">
        <v>0</v>
      </c>
      <c r="N69" s="4">
        <v>0</v>
      </c>
    </row>
    <row r="70" spans="2:14" ht="15" customHeight="1" x14ac:dyDescent="0.25">
      <c r="B70" s="64" t="s">
        <v>39</v>
      </c>
      <c r="C70" s="64"/>
      <c r="D70" s="64"/>
      <c r="E70" s="64"/>
      <c r="F70" s="46">
        <v>0</v>
      </c>
      <c r="G70" s="48">
        <v>0</v>
      </c>
      <c r="H70" s="46">
        <v>-2.9000000000000001E-2</v>
      </c>
      <c r="I70" s="48">
        <v>-4.1000000000000002E-2</v>
      </c>
      <c r="J70" s="48">
        <v>-6.7000000000000004E-2</v>
      </c>
      <c r="K70" s="48">
        <v>-365.755</v>
      </c>
      <c r="L70" s="48">
        <v>0</v>
      </c>
      <c r="M70" s="48">
        <v>0</v>
      </c>
      <c r="N70" s="4">
        <v>0</v>
      </c>
    </row>
    <row r="71" spans="2:14" ht="15" customHeight="1" x14ac:dyDescent="0.25">
      <c r="B71" s="50" t="s">
        <v>40</v>
      </c>
      <c r="C71" s="50"/>
      <c r="D71" s="50"/>
      <c r="E71" s="50"/>
      <c r="F71" s="47">
        <v>0</v>
      </c>
      <c r="G71" s="49">
        <v>0</v>
      </c>
      <c r="H71" s="47">
        <v>0.73000000000000009</v>
      </c>
      <c r="I71" s="49">
        <v>40.633000000000003</v>
      </c>
      <c r="J71" s="49">
        <v>40.433999999999997</v>
      </c>
      <c r="K71" s="49">
        <v>0</v>
      </c>
      <c r="L71" s="49">
        <v>-0.129</v>
      </c>
      <c r="M71" s="49">
        <v>0</v>
      </c>
      <c r="N71" s="6">
        <v>0</v>
      </c>
    </row>
    <row r="72" spans="2:14" ht="15" customHeight="1" x14ac:dyDescent="0.25">
      <c r="B72" s="51" t="s">
        <v>41</v>
      </c>
      <c r="C72" s="51"/>
      <c r="D72" s="51"/>
      <c r="E72" s="51"/>
      <c r="F72" s="56">
        <f t="shared" ref="F72:L72" si="15">SUM(F68:F71)</f>
        <v>3.6660000000000004</v>
      </c>
      <c r="G72" s="52">
        <f t="shared" si="15"/>
        <v>0</v>
      </c>
      <c r="H72" s="56">
        <f t="shared" si="15"/>
        <v>-33.367000000000004</v>
      </c>
      <c r="I72" s="52">
        <f t="shared" si="15"/>
        <v>6.2170000000000059</v>
      </c>
      <c r="J72" s="52">
        <f t="shared" si="15"/>
        <v>-28.382999999999996</v>
      </c>
      <c r="K72" s="52">
        <f t="shared" si="15"/>
        <v>-395.50200000000001</v>
      </c>
      <c r="L72" s="52">
        <f t="shared" si="15"/>
        <v>-61.686999999999998</v>
      </c>
      <c r="M72" s="52" t="s">
        <v>53</v>
      </c>
      <c r="N72" s="7" t="s">
        <v>53</v>
      </c>
    </row>
    <row r="73" spans="2:14" ht="15" customHeight="1" x14ac:dyDescent="0.25">
      <c r="B73" s="65" t="s">
        <v>42</v>
      </c>
      <c r="C73" s="65"/>
      <c r="D73" s="65"/>
      <c r="E73" s="65"/>
      <c r="F73" s="55">
        <f t="shared" ref="F73:L73" si="16">SUM(F72+F67)</f>
        <v>-336.2339999999997</v>
      </c>
      <c r="G73" s="54">
        <f t="shared" si="16"/>
        <v>-95.613000000000099</v>
      </c>
      <c r="H73" s="55">
        <f t="shared" si="16"/>
        <v>-405.58999999999986</v>
      </c>
      <c r="I73" s="54">
        <f t="shared" si="16"/>
        <v>264.65600000000097</v>
      </c>
      <c r="J73" s="54">
        <f t="shared" si="16"/>
        <v>136.697</v>
      </c>
      <c r="K73" s="54">
        <f t="shared" si="16"/>
        <v>65.34699999999998</v>
      </c>
      <c r="L73" s="54">
        <f t="shared" si="16"/>
        <v>24.288000000000011</v>
      </c>
      <c r="M73" s="54" t="s">
        <v>53</v>
      </c>
      <c r="N73" s="2" t="s">
        <v>53</v>
      </c>
    </row>
    <row r="74" spans="2:14" ht="15" customHeight="1" x14ac:dyDescent="0.25">
      <c r="B74" s="50" t="s">
        <v>71</v>
      </c>
      <c r="C74" s="50"/>
      <c r="D74" s="50"/>
      <c r="E74" s="50"/>
      <c r="F74" s="47">
        <v>0</v>
      </c>
      <c r="G74" s="49">
        <v>0</v>
      </c>
      <c r="H74" s="47">
        <v>0</v>
      </c>
      <c r="I74" s="49">
        <v>0</v>
      </c>
      <c r="J74" s="49">
        <v>0</v>
      </c>
      <c r="K74" s="49">
        <v>0</v>
      </c>
      <c r="L74" s="49">
        <v>0</v>
      </c>
      <c r="M74" s="49">
        <v>0</v>
      </c>
      <c r="N74" s="6"/>
    </row>
    <row r="75" spans="2:14" ht="15" customHeight="1" x14ac:dyDescent="0.25">
      <c r="B75" s="65" t="s">
        <v>72</v>
      </c>
      <c r="C75" s="65"/>
      <c r="D75" s="65"/>
      <c r="E75" s="65"/>
      <c r="F75" s="55">
        <f t="shared" ref="F75:L75" si="17">SUM(F73:F74)</f>
        <v>-336.2339999999997</v>
      </c>
      <c r="G75" s="54">
        <f t="shared" si="17"/>
        <v>-95.613000000000099</v>
      </c>
      <c r="H75" s="55">
        <f t="shared" si="17"/>
        <v>-405.58999999999986</v>
      </c>
      <c r="I75" s="54">
        <f t="shared" si="17"/>
        <v>264.65600000000097</v>
      </c>
      <c r="J75" s="54">
        <f t="shared" si="17"/>
        <v>136.697</v>
      </c>
      <c r="K75" s="54">
        <f t="shared" si="17"/>
        <v>65.34699999999998</v>
      </c>
      <c r="L75" s="54">
        <f t="shared" si="17"/>
        <v>24.288000000000011</v>
      </c>
      <c r="M75" s="54" t="s">
        <v>53</v>
      </c>
      <c r="N75" s="2" t="s">
        <v>53</v>
      </c>
    </row>
    <row r="76" spans="2:14" ht="15.75" x14ac:dyDescent="0.25">
      <c r="B76" s="51"/>
      <c r="C76" s="49"/>
      <c r="D76" s="49"/>
      <c r="E76" s="49"/>
      <c r="F76" s="49"/>
      <c r="G76" s="49"/>
      <c r="H76" s="49"/>
      <c r="I76" s="49"/>
      <c r="J76" s="49"/>
      <c r="K76" s="49"/>
      <c r="L76" s="49"/>
      <c r="M76" s="49"/>
      <c r="N76" s="12"/>
    </row>
    <row r="77" spans="2:14" s="75" customFormat="1" ht="19.5" x14ac:dyDescent="0.25">
      <c r="B77" s="72"/>
      <c r="C77" s="72"/>
      <c r="D77" s="72"/>
      <c r="E77" s="72"/>
      <c r="F77" s="72">
        <f t="shared" ref="F77:N77" si="18">F$3</f>
        <v>2017</v>
      </c>
      <c r="G77" s="72">
        <f t="shared" si="18"/>
        <v>2016</v>
      </c>
      <c r="H77" s="72">
        <f t="shared" si="18"/>
        <v>2017</v>
      </c>
      <c r="I77" s="72">
        <f t="shared" si="18"/>
        <v>2016</v>
      </c>
      <c r="J77" s="72">
        <f t="shared" si="18"/>
        <v>2016</v>
      </c>
      <c r="K77" s="72">
        <f t="shared" si="18"/>
        <v>2015</v>
      </c>
      <c r="L77" s="72">
        <f t="shared" si="18"/>
        <v>2014</v>
      </c>
      <c r="M77" s="72">
        <f t="shared" si="18"/>
        <v>2013</v>
      </c>
      <c r="N77" s="82">
        <f t="shared" si="18"/>
        <v>2012</v>
      </c>
    </row>
    <row r="78" spans="2:14" s="75" customFormat="1" ht="19.5" x14ac:dyDescent="0.25">
      <c r="B78" s="72"/>
      <c r="C78" s="72"/>
      <c r="D78" s="72"/>
      <c r="E78" s="72"/>
      <c r="F78" s="72" t="str">
        <f>F$4</f>
        <v>Q3</v>
      </c>
      <c r="G78" s="72" t="str">
        <f>G$4</f>
        <v>Q3</v>
      </c>
      <c r="H78" s="72" t="str">
        <f>H$4</f>
        <v>Q1-3</v>
      </c>
      <c r="I78" s="72" t="str">
        <f>I$4</f>
        <v>Q1-3</v>
      </c>
      <c r="J78" s="72"/>
      <c r="K78" s="72"/>
      <c r="L78" s="72"/>
      <c r="M78" s="72"/>
      <c r="N78" s="82"/>
    </row>
    <row r="79" spans="2:14" s="75" customFormat="1" ht="19.5" x14ac:dyDescent="0.25">
      <c r="B79" s="73" t="s">
        <v>67</v>
      </c>
      <c r="C79" s="74"/>
      <c r="D79" s="74"/>
      <c r="E79" s="74"/>
      <c r="F79" s="74"/>
      <c r="G79" s="74"/>
      <c r="H79" s="74"/>
      <c r="I79" s="74"/>
      <c r="J79" s="74"/>
      <c r="K79" s="74"/>
      <c r="L79" s="74"/>
      <c r="M79" s="74"/>
      <c r="N79" s="83"/>
    </row>
    <row r="80" spans="2:14" ht="1.5" customHeight="1" x14ac:dyDescent="0.35">
      <c r="B80" s="33" t="s">
        <v>45</v>
      </c>
      <c r="C80" s="32"/>
      <c r="D80" s="32"/>
      <c r="E80" s="32"/>
      <c r="F80" s="32"/>
      <c r="G80" s="32"/>
      <c r="H80" s="32"/>
      <c r="I80" s="32"/>
      <c r="J80" s="32"/>
      <c r="K80" s="32"/>
      <c r="L80" s="32"/>
      <c r="M80" s="32"/>
      <c r="N80" s="11"/>
    </row>
    <row r="81" spans="2:14" s="91" customFormat="1" ht="15" customHeight="1" x14ac:dyDescent="0.25">
      <c r="B81" s="88" t="s">
        <v>43</v>
      </c>
      <c r="C81" s="88"/>
      <c r="D81" s="88"/>
      <c r="E81" s="88"/>
      <c r="F81" s="89">
        <v>3.8072949435701053</v>
      </c>
      <c r="G81" s="90">
        <v>2.5949466910605161</v>
      </c>
      <c r="H81" s="89">
        <v>3.5726355607430516</v>
      </c>
      <c r="I81" s="90">
        <v>3.1040769726985564</v>
      </c>
      <c r="J81" s="90">
        <v>2.9897329882574519</v>
      </c>
      <c r="K81" s="90">
        <v>3.3033233719205359</v>
      </c>
      <c r="L81" s="90">
        <v>3.2750193624833819</v>
      </c>
      <c r="M81" s="90">
        <v>2.8409698421502054</v>
      </c>
      <c r="N81" s="8">
        <v>3.3721939097255516</v>
      </c>
    </row>
    <row r="82" spans="2:14" s="91" customFormat="1" ht="15" customHeight="1" x14ac:dyDescent="0.25">
      <c r="B82" s="88" t="s">
        <v>122</v>
      </c>
      <c r="C82" s="88"/>
      <c r="D82" s="88"/>
      <c r="E82" s="88"/>
      <c r="F82" s="92">
        <v>3.8072949435701053</v>
      </c>
      <c r="G82" s="90">
        <v>2.596576451538299</v>
      </c>
      <c r="H82" s="92">
        <v>3.5726355607430516</v>
      </c>
      <c r="I82" s="90">
        <v>3.1140901242233929</v>
      </c>
      <c r="J82" s="90">
        <v>2.9971489883350597</v>
      </c>
      <c r="K82" s="90">
        <v>3.3163468230465689</v>
      </c>
      <c r="L82" s="90">
        <v>3.070635727593884</v>
      </c>
      <c r="M82" s="90">
        <v>3.1846482918522643</v>
      </c>
      <c r="N82" s="8">
        <v>3.3721939097255516</v>
      </c>
    </row>
    <row r="83" spans="2:14" s="91" customFormat="1" ht="15" customHeight="1" x14ac:dyDescent="0.25">
      <c r="B83" s="88" t="s">
        <v>44</v>
      </c>
      <c r="C83" s="88"/>
      <c r="D83" s="88"/>
      <c r="E83" s="88"/>
      <c r="F83" s="92">
        <v>3.6001534209198618</v>
      </c>
      <c r="G83" s="90">
        <v>2.4439046958130937</v>
      </c>
      <c r="H83" s="92">
        <v>3.3798035568953724</v>
      </c>
      <c r="I83" s="90">
        <v>2.9213757346352822</v>
      </c>
      <c r="J83" s="90">
        <v>2.3866500766107244</v>
      </c>
      <c r="K83" s="90">
        <v>3.4069533126976754</v>
      </c>
      <c r="L83" s="90">
        <v>2.870528744135556</v>
      </c>
      <c r="M83" s="90">
        <v>2.5926522864229438</v>
      </c>
      <c r="N83" s="8">
        <v>3.2759722304995909</v>
      </c>
    </row>
    <row r="84" spans="2:14" s="91" customFormat="1" ht="15" customHeight="1" x14ac:dyDescent="0.25">
      <c r="B84" s="88" t="s">
        <v>45</v>
      </c>
      <c r="C84" s="88"/>
      <c r="D84" s="88"/>
      <c r="E84" s="88"/>
      <c r="F84" s="89" t="s">
        <v>53</v>
      </c>
      <c r="G84" s="90" t="s">
        <v>53</v>
      </c>
      <c r="H84" s="89" t="s">
        <v>53</v>
      </c>
      <c r="I84" s="90" t="s">
        <v>53</v>
      </c>
      <c r="J84" s="90">
        <v>39.721509483135726</v>
      </c>
      <c r="K84" s="90">
        <v>36.850688887897157</v>
      </c>
      <c r="L84" s="90">
        <v>20.243966939373578</v>
      </c>
      <c r="M84" s="90" t="s">
        <v>53</v>
      </c>
      <c r="N84" s="8">
        <v>15.95956183323144</v>
      </c>
    </row>
    <row r="85" spans="2:14" s="91" customFormat="1" ht="15" customHeight="1" x14ac:dyDescent="0.25">
      <c r="B85" s="88" t="s">
        <v>46</v>
      </c>
      <c r="C85" s="88"/>
      <c r="D85" s="88"/>
      <c r="E85" s="88"/>
      <c r="F85" s="92" t="s">
        <v>53</v>
      </c>
      <c r="G85" s="90" t="s">
        <v>53</v>
      </c>
      <c r="H85" s="92" t="s">
        <v>53</v>
      </c>
      <c r="I85" s="90" t="s">
        <v>53</v>
      </c>
      <c r="J85" s="90">
        <v>41.58059732442986</v>
      </c>
      <c r="K85" s="90">
        <v>30.285028530440893</v>
      </c>
      <c r="L85" s="90">
        <v>21.163830482132624</v>
      </c>
      <c r="M85" s="90" t="s">
        <v>53</v>
      </c>
      <c r="N85" s="8">
        <v>23.943384527223131</v>
      </c>
    </row>
    <row r="86" spans="2:14" ht="15" customHeight="1" x14ac:dyDescent="0.25">
      <c r="B86" s="64" t="s">
        <v>47</v>
      </c>
      <c r="C86" s="64"/>
      <c r="D86" s="64"/>
      <c r="E86" s="64"/>
      <c r="F86" s="46" t="s">
        <v>53</v>
      </c>
      <c r="G86" s="48" t="s">
        <v>53</v>
      </c>
      <c r="H86" s="46">
        <v>18.173571600399576</v>
      </c>
      <c r="I86" s="48">
        <v>13.529481574279401</v>
      </c>
      <c r="J86" s="48">
        <v>13.205585517254093</v>
      </c>
      <c r="K86" s="48">
        <v>10.290229737166145</v>
      </c>
      <c r="L86" s="48">
        <v>25.100542345395244</v>
      </c>
      <c r="M86" s="48">
        <v>22.010838174401691</v>
      </c>
      <c r="N86" s="4">
        <v>30.924638145899447</v>
      </c>
    </row>
    <row r="87" spans="2:14" ht="15" customHeight="1" x14ac:dyDescent="0.25">
      <c r="B87" s="64" t="s">
        <v>48</v>
      </c>
      <c r="C87" s="64"/>
      <c r="D87" s="64"/>
      <c r="E87" s="64"/>
      <c r="F87" s="45" t="s">
        <v>53</v>
      </c>
      <c r="G87" s="48" t="s">
        <v>53</v>
      </c>
      <c r="H87" s="45">
        <v>-275.43599999999998</v>
      </c>
      <c r="I87" s="48">
        <v>-787.82999999999993</v>
      </c>
      <c r="J87" s="48">
        <v>-695.24400000000003</v>
      </c>
      <c r="K87" s="48">
        <v>-503.85599999999994</v>
      </c>
      <c r="L87" s="48">
        <v>-463.50799999999998</v>
      </c>
      <c r="M87" s="48">
        <v>-397.04699999999997</v>
      </c>
      <c r="N87" s="4">
        <v>-446.79200000000003</v>
      </c>
    </row>
    <row r="88" spans="2:14" ht="15" customHeight="1" x14ac:dyDescent="0.25">
      <c r="B88" s="64" t="s">
        <v>49</v>
      </c>
      <c r="C88" s="64"/>
      <c r="D88" s="64"/>
      <c r="E88" s="64"/>
      <c r="F88" s="46" t="s">
        <v>53</v>
      </c>
      <c r="G88" s="48" t="s">
        <v>53</v>
      </c>
      <c r="H88" s="46">
        <v>0.47170210777479216</v>
      </c>
      <c r="I88" s="48">
        <v>0.61153397987704106</v>
      </c>
      <c r="J88" s="48">
        <v>0.52131433226435009</v>
      </c>
      <c r="K88" s="48">
        <v>1.0265308320893765</v>
      </c>
      <c r="L88" s="48">
        <v>0.48219581461171707</v>
      </c>
      <c r="M88" s="48">
        <v>0.70580222292198758</v>
      </c>
      <c r="N88" s="8">
        <v>3.5106917459858666E-2</v>
      </c>
    </row>
    <row r="89" spans="2:14" ht="15" customHeight="1" x14ac:dyDescent="0.25">
      <c r="B89" s="64" t="s">
        <v>113</v>
      </c>
      <c r="C89" s="64"/>
      <c r="D89" s="64"/>
      <c r="E89" s="64"/>
      <c r="F89" s="46">
        <v>-340.18299999999954</v>
      </c>
      <c r="G89" s="48" t="s">
        <v>53</v>
      </c>
      <c r="H89" s="46">
        <v>-357.578000000001</v>
      </c>
      <c r="I89" s="48" t="s">
        <v>53</v>
      </c>
      <c r="J89" s="48" t="s">
        <v>53</v>
      </c>
      <c r="K89" s="48" t="s">
        <v>53</v>
      </c>
      <c r="L89" s="48" t="s">
        <v>53</v>
      </c>
      <c r="M89" s="48" t="s">
        <v>53</v>
      </c>
      <c r="N89" s="8"/>
    </row>
    <row r="90" spans="2:14" ht="15" customHeight="1" x14ac:dyDescent="0.25">
      <c r="B90" s="50" t="s">
        <v>50</v>
      </c>
      <c r="C90" s="50"/>
      <c r="D90" s="50"/>
      <c r="E90" s="50"/>
      <c r="F90" s="47" t="s">
        <v>53</v>
      </c>
      <c r="G90" s="49" t="s">
        <v>53</v>
      </c>
      <c r="H90" s="47" t="s">
        <v>53</v>
      </c>
      <c r="I90" s="49" t="s">
        <v>53</v>
      </c>
      <c r="J90" s="49">
        <v>773</v>
      </c>
      <c r="K90" s="49">
        <v>637</v>
      </c>
      <c r="L90" s="49">
        <v>528</v>
      </c>
      <c r="M90" s="49">
        <v>468</v>
      </c>
      <c r="N90" s="4">
        <v>397</v>
      </c>
    </row>
    <row r="91" spans="2:14" ht="15" customHeight="1" x14ac:dyDescent="0.35">
      <c r="B91" s="35" t="s">
        <v>75</v>
      </c>
      <c r="C91" s="40"/>
      <c r="D91" s="40"/>
      <c r="E91" s="40"/>
      <c r="F91" s="40"/>
      <c r="G91" s="40"/>
      <c r="H91" s="40"/>
      <c r="I91" s="40"/>
      <c r="J91" s="40"/>
      <c r="K91" s="40"/>
      <c r="L91" s="40"/>
      <c r="M91" s="40"/>
      <c r="N91" s="10"/>
    </row>
    <row r="92" spans="2:14" ht="15" customHeight="1" x14ac:dyDescent="0.35">
      <c r="B92" s="35" t="s">
        <v>112</v>
      </c>
      <c r="C92" s="40"/>
      <c r="D92" s="40"/>
      <c r="E92" s="40"/>
      <c r="F92" s="40"/>
      <c r="G92" s="40"/>
      <c r="H92" s="40"/>
      <c r="I92" s="40"/>
      <c r="J92" s="40"/>
      <c r="K92" s="40"/>
      <c r="L92" s="34"/>
      <c r="M92" s="40"/>
      <c r="N92" s="19"/>
    </row>
    <row r="93" spans="2:14" ht="15" customHeight="1" x14ac:dyDescent="0.35">
      <c r="B93" s="35" t="s">
        <v>117</v>
      </c>
      <c r="C93" s="35"/>
      <c r="D93" s="35"/>
      <c r="E93" s="35"/>
      <c r="F93" s="35"/>
      <c r="G93" s="35"/>
      <c r="H93" s="35"/>
      <c r="I93" s="35"/>
      <c r="J93" s="35"/>
      <c r="K93" s="35"/>
      <c r="L93" s="35"/>
      <c r="M93" s="35"/>
      <c r="N93" s="19"/>
    </row>
    <row r="94" spans="2:14" ht="15" customHeight="1" x14ac:dyDescent="0.35">
      <c r="B94" s="35" t="s">
        <v>115</v>
      </c>
      <c r="C94" s="44"/>
      <c r="D94" s="44"/>
      <c r="E94" s="44"/>
      <c r="F94" s="44"/>
      <c r="G94" s="44"/>
      <c r="H94" s="44"/>
      <c r="I94" s="44"/>
      <c r="J94" s="44"/>
      <c r="K94" s="44"/>
      <c r="L94" s="44"/>
      <c r="M94" s="44"/>
      <c r="N94" s="20"/>
    </row>
    <row r="95" spans="2:14" ht="15" customHeight="1" x14ac:dyDescent="0.25"/>
    <row r="96" spans="2:14" x14ac:dyDescent="0.25">
      <c r="B96" s="17"/>
      <c r="C96" s="17"/>
      <c r="D96" s="17"/>
      <c r="E96" s="17"/>
      <c r="F96" s="17"/>
      <c r="G96" s="17"/>
      <c r="H96" s="17"/>
      <c r="I96" s="17"/>
      <c r="J96" s="17"/>
      <c r="K96" s="17"/>
      <c r="L96" s="17"/>
      <c r="M96" s="17"/>
      <c r="N96" s="17"/>
    </row>
    <row r="97" spans="2:14" x14ac:dyDescent="0.25">
      <c r="B97" s="17"/>
      <c r="C97" s="17"/>
      <c r="D97" s="17"/>
      <c r="E97" s="17"/>
      <c r="F97" s="17"/>
      <c r="G97" s="17"/>
      <c r="H97" s="17"/>
      <c r="I97" s="17"/>
      <c r="J97" s="17"/>
      <c r="K97" s="17"/>
      <c r="L97" s="17"/>
      <c r="M97" s="17"/>
      <c r="N97" s="17"/>
    </row>
    <row r="98" spans="2:14" x14ac:dyDescent="0.25">
      <c r="B98" s="17"/>
      <c r="C98" s="17"/>
      <c r="D98" s="17"/>
      <c r="E98" s="17"/>
      <c r="F98" s="17"/>
      <c r="G98" s="17"/>
      <c r="H98" s="17"/>
      <c r="I98" s="17"/>
      <c r="J98" s="17"/>
      <c r="K98" s="17"/>
      <c r="L98" s="17"/>
      <c r="M98" s="17"/>
      <c r="N98" s="17"/>
    </row>
    <row r="99" spans="2:14" x14ac:dyDescent="0.25">
      <c r="B99" s="17"/>
      <c r="C99" s="17"/>
      <c r="D99" s="17"/>
      <c r="E99" s="17"/>
      <c r="F99" s="17"/>
      <c r="G99" s="17"/>
      <c r="H99" s="17"/>
      <c r="I99" s="17"/>
      <c r="J99" s="17"/>
      <c r="K99" s="17"/>
      <c r="L99" s="17"/>
      <c r="M99" s="17"/>
      <c r="N99" s="17"/>
    </row>
    <row r="100" spans="2:14" x14ac:dyDescent="0.25">
      <c r="B100" s="17"/>
      <c r="C100" s="17"/>
      <c r="D100" s="17"/>
      <c r="E100" s="17"/>
      <c r="F100" s="17"/>
      <c r="G100" s="17"/>
      <c r="H100" s="17"/>
      <c r="I100" s="17"/>
      <c r="J100" s="17"/>
      <c r="K100" s="17"/>
      <c r="L100" s="17"/>
      <c r="M100" s="17"/>
      <c r="N100" s="17"/>
    </row>
    <row r="101" spans="2:14" x14ac:dyDescent="0.25">
      <c r="B101" s="17"/>
      <c r="C101" s="17"/>
      <c r="D101" s="17"/>
      <c r="E101" s="17"/>
      <c r="F101" s="17"/>
      <c r="G101" s="17"/>
      <c r="H101" s="17"/>
      <c r="I101" s="17"/>
      <c r="J101" s="17"/>
      <c r="K101" s="17"/>
      <c r="L101" s="17"/>
      <c r="M101" s="17"/>
      <c r="N101" s="17"/>
    </row>
    <row r="102" spans="2:14" x14ac:dyDescent="0.25">
      <c r="B102" s="17"/>
      <c r="C102" s="17"/>
      <c r="D102" s="17"/>
      <c r="E102" s="17"/>
      <c r="F102" s="17"/>
      <c r="G102" s="17"/>
      <c r="H102" s="17"/>
      <c r="I102" s="17"/>
      <c r="J102" s="17"/>
      <c r="K102" s="17"/>
      <c r="L102" s="17"/>
      <c r="M102" s="17"/>
      <c r="N102" s="17"/>
    </row>
    <row r="103" spans="2:14" x14ac:dyDescent="0.25">
      <c r="B103" s="17"/>
      <c r="C103" s="17"/>
      <c r="D103" s="17"/>
      <c r="E103" s="17"/>
      <c r="F103" s="17"/>
      <c r="G103" s="17"/>
      <c r="H103" s="17"/>
      <c r="I103" s="17"/>
      <c r="J103" s="17"/>
      <c r="K103" s="17"/>
      <c r="L103" s="17"/>
      <c r="M103" s="17"/>
      <c r="N103" s="17"/>
    </row>
    <row r="104" spans="2:14" x14ac:dyDescent="0.25">
      <c r="B104" s="17"/>
      <c r="C104" s="17"/>
      <c r="D104" s="17"/>
      <c r="E104" s="17"/>
      <c r="F104" s="17"/>
      <c r="G104" s="17"/>
      <c r="H104" s="17"/>
      <c r="I104" s="17"/>
      <c r="J104" s="17"/>
      <c r="K104" s="17"/>
      <c r="L104" s="17"/>
      <c r="M104" s="17"/>
      <c r="N104" s="17"/>
    </row>
    <row r="105" spans="2:14" x14ac:dyDescent="0.25">
      <c r="B105" s="17"/>
      <c r="C105" s="17"/>
      <c r="D105" s="17"/>
      <c r="E105" s="17"/>
      <c r="F105" s="17"/>
      <c r="G105" s="17"/>
      <c r="H105" s="17"/>
      <c r="I105" s="17"/>
      <c r="J105" s="17"/>
      <c r="K105" s="17"/>
      <c r="L105" s="17"/>
      <c r="M105" s="17"/>
      <c r="N105" s="17"/>
    </row>
    <row r="106" spans="2:14" x14ac:dyDescent="0.25">
      <c r="B106" s="17"/>
      <c r="C106" s="17"/>
      <c r="D106" s="17"/>
      <c r="E106" s="17"/>
      <c r="F106" s="17"/>
      <c r="G106" s="17"/>
      <c r="H106" s="17"/>
      <c r="I106" s="17"/>
      <c r="J106" s="17"/>
      <c r="K106" s="17"/>
      <c r="L106" s="17"/>
      <c r="M106" s="17"/>
      <c r="N106" s="17"/>
    </row>
    <row r="107" spans="2:14" x14ac:dyDescent="0.25">
      <c r="B107" s="17"/>
      <c r="C107" s="17"/>
      <c r="D107" s="17"/>
      <c r="E107" s="17"/>
      <c r="F107" s="17"/>
      <c r="G107" s="17"/>
      <c r="H107" s="17"/>
      <c r="I107" s="17"/>
      <c r="J107" s="17"/>
      <c r="K107" s="17"/>
      <c r="L107" s="17"/>
      <c r="M107" s="17"/>
      <c r="N107" s="17"/>
    </row>
    <row r="108" spans="2:14" x14ac:dyDescent="0.25">
      <c r="B108" s="17"/>
      <c r="C108" s="17"/>
      <c r="D108" s="17"/>
      <c r="E108" s="17"/>
      <c r="F108" s="17"/>
      <c r="G108" s="17"/>
      <c r="H108" s="17"/>
      <c r="I108" s="17"/>
      <c r="J108" s="17"/>
      <c r="K108" s="17"/>
      <c r="L108" s="17"/>
      <c r="M108" s="17"/>
      <c r="N108" s="17"/>
    </row>
  </sheetData>
  <mergeCells count="1">
    <mergeCell ref="B1:M1"/>
  </mergeCells>
  <pageMargins left="0.7" right="0.7" top="0.75" bottom="0.75" header="0.3" footer="0.3"/>
  <pageSetup paperSize="9" scale="53" orientation="portrait" r:id="rId1"/>
  <rowBreaks count="1" manualBreakCount="1">
    <brk id="94" min="1"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3"/>
  <sheetViews>
    <sheetView showZeros="0" topLeftCell="A67" zoomScaleNormal="100" workbookViewId="0">
      <selection activeCell="A81" sqref="A81:XFD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51</v>
      </c>
      <c r="C1" s="102"/>
      <c r="D1" s="102"/>
      <c r="E1" s="102"/>
      <c r="F1" s="102"/>
      <c r="G1" s="102"/>
      <c r="H1" s="102"/>
      <c r="I1" s="102"/>
      <c r="J1" s="102"/>
      <c r="K1" s="102"/>
      <c r="L1" s="102"/>
      <c r="M1" s="102"/>
    </row>
    <row r="2" spans="2:13" x14ac:dyDescent="0.25">
      <c r="B2" s="51" t="s">
        <v>0</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t="s">
        <v>52</v>
      </c>
      <c r="G5" s="74"/>
      <c r="H5" s="74" t="s">
        <v>52</v>
      </c>
      <c r="I5" s="74"/>
      <c r="J5" s="74"/>
      <c r="K5" s="74"/>
      <c r="L5" s="74"/>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352.59479790000012</v>
      </c>
      <c r="G7" s="54">
        <v>367.53073810000012</v>
      </c>
      <c r="H7" s="53">
        <v>1087.1142830000001</v>
      </c>
      <c r="I7" s="54">
        <v>1043.7970657000001</v>
      </c>
      <c r="J7" s="54">
        <v>1417.2852476999999</v>
      </c>
      <c r="K7" s="54">
        <v>1488.364</v>
      </c>
      <c r="L7" s="54">
        <v>1509.173</v>
      </c>
      <c r="M7" s="54">
        <v>1595.847</v>
      </c>
    </row>
    <row r="8" spans="2:13" ht="15" customHeight="1" x14ac:dyDescent="0.25">
      <c r="B8" s="59" t="s">
        <v>3</v>
      </c>
      <c r="C8" s="59"/>
      <c r="D8" s="59"/>
      <c r="E8" s="59"/>
      <c r="F8" s="46">
        <v>-325.76109069999995</v>
      </c>
      <c r="G8" s="48">
        <v>-333.43480219999998</v>
      </c>
      <c r="H8" s="46">
        <v>-1016.1111531</v>
      </c>
      <c r="I8" s="48">
        <v>-965.37614299999996</v>
      </c>
      <c r="J8" s="48">
        <v>-1324.8756486000002</v>
      </c>
      <c r="K8" s="48">
        <v>-1433.9649999999999</v>
      </c>
      <c r="L8" s="48">
        <v>-1395.8420000000001</v>
      </c>
      <c r="M8" s="48">
        <v>-1421.7419999999997</v>
      </c>
    </row>
    <row r="9" spans="2:13" ht="15" customHeight="1" x14ac:dyDescent="0.25">
      <c r="B9" s="59" t="s">
        <v>4</v>
      </c>
      <c r="C9" s="59"/>
      <c r="D9" s="59"/>
      <c r="E9" s="59"/>
      <c r="F9" s="46">
        <v>0.49644340000000031</v>
      </c>
      <c r="G9" s="48">
        <v>1.953070399999999</v>
      </c>
      <c r="H9" s="46">
        <v>-0.84521069999999998</v>
      </c>
      <c r="I9" s="48">
        <v>4.023871999999999</v>
      </c>
      <c r="J9" s="48">
        <v>10.0390373</v>
      </c>
      <c r="K9" s="48">
        <v>-7.5779999999999959</v>
      </c>
      <c r="L9" s="48">
        <v>-13.950000000000001</v>
      </c>
      <c r="M9" s="48">
        <v>-8.36</v>
      </c>
    </row>
    <row r="10" spans="2:13" ht="15" customHeight="1" x14ac:dyDescent="0.25">
      <c r="B10" s="59" t="s">
        <v>5</v>
      </c>
      <c r="C10" s="59"/>
      <c r="D10" s="59"/>
      <c r="E10" s="59"/>
      <c r="F10" s="46">
        <v>0</v>
      </c>
      <c r="G10" s="48">
        <v>0</v>
      </c>
      <c r="H10" s="46">
        <v>0</v>
      </c>
      <c r="I10" s="48">
        <v>0</v>
      </c>
      <c r="J10" s="48">
        <v>0</v>
      </c>
      <c r="K10" s="48">
        <v>0</v>
      </c>
      <c r="L10" s="48">
        <v>0</v>
      </c>
      <c r="M10" s="48">
        <v>0</v>
      </c>
    </row>
    <row r="11" spans="2:13" ht="15" customHeight="1" x14ac:dyDescent="0.25">
      <c r="B11" s="50" t="s">
        <v>6</v>
      </c>
      <c r="C11" s="50"/>
      <c r="D11" s="50"/>
      <c r="E11" s="50"/>
      <c r="F11" s="47">
        <v>-4.7827599999999998E-2</v>
      </c>
      <c r="G11" s="49">
        <v>0</v>
      </c>
      <c r="H11" s="47">
        <v>-4.7827599999999998E-2</v>
      </c>
      <c r="I11" s="49">
        <v>0.18699199999999999</v>
      </c>
      <c r="J11" s="49">
        <v>-0.16600000000000001</v>
      </c>
      <c r="K11" s="49">
        <v>-0.02</v>
      </c>
      <c r="L11" s="49">
        <v>0</v>
      </c>
      <c r="M11" s="49">
        <v>0</v>
      </c>
    </row>
    <row r="12" spans="2:13" ht="15" customHeight="1" x14ac:dyDescent="0.25">
      <c r="B12" s="58" t="s">
        <v>7</v>
      </c>
      <c r="C12" s="58"/>
      <c r="D12" s="58"/>
      <c r="E12" s="58"/>
      <c r="F12" s="55">
        <f t="shared" ref="F12:M12" si="0">SUM(F7:F11)</f>
        <v>27.282323000000162</v>
      </c>
      <c r="G12" s="54">
        <f t="shared" si="0"/>
        <v>36.049006300000144</v>
      </c>
      <c r="H12" s="55">
        <f t="shared" si="0"/>
        <v>70.110091600000089</v>
      </c>
      <c r="I12" s="54">
        <f t="shared" si="0"/>
        <v>82.63178670000012</v>
      </c>
      <c r="J12" s="54">
        <f t="shared" si="0"/>
        <v>102.2826363999997</v>
      </c>
      <c r="K12" s="54">
        <f t="shared" si="0"/>
        <v>46.801000000000116</v>
      </c>
      <c r="L12" s="54">
        <f t="shared" si="0"/>
        <v>99.380999999999901</v>
      </c>
      <c r="M12" s="54">
        <f t="shared" si="0"/>
        <v>165.74500000000023</v>
      </c>
    </row>
    <row r="13" spans="2:13" ht="15" customHeight="1" x14ac:dyDescent="0.25">
      <c r="B13" s="50" t="s">
        <v>59</v>
      </c>
      <c r="C13" s="50"/>
      <c r="D13" s="50"/>
      <c r="E13" s="50"/>
      <c r="F13" s="47">
        <v>-8.9042025999999996</v>
      </c>
      <c r="G13" s="49">
        <v>-8.9588605000000001</v>
      </c>
      <c r="H13" s="47">
        <v>-26.8271731</v>
      </c>
      <c r="I13" s="49">
        <v>-26.265141400000001</v>
      </c>
      <c r="J13" s="49">
        <v>-35.431639000000004</v>
      </c>
      <c r="K13" s="49">
        <v>-39.204000000000001</v>
      </c>
      <c r="L13" s="49">
        <v>-39.746000000000002</v>
      </c>
      <c r="M13" s="49">
        <v>-38.055999999999997</v>
      </c>
    </row>
    <row r="14" spans="2:13" ht="15" customHeight="1" x14ac:dyDescent="0.25">
      <c r="B14" s="58" t="s">
        <v>8</v>
      </c>
      <c r="C14" s="58"/>
      <c r="D14" s="58"/>
      <c r="E14" s="58"/>
      <c r="F14" s="55">
        <f t="shared" ref="F14:M14" si="1">SUM(F12:F13)</f>
        <v>18.378120400000164</v>
      </c>
      <c r="G14" s="54">
        <f t="shared" si="1"/>
        <v>27.090145800000144</v>
      </c>
      <c r="H14" s="55">
        <f t="shared" si="1"/>
        <v>43.282918500000093</v>
      </c>
      <c r="I14" s="54">
        <f t="shared" si="1"/>
        <v>56.366645300000116</v>
      </c>
      <c r="J14" s="54">
        <f t="shared" si="1"/>
        <v>66.850997399999699</v>
      </c>
      <c r="K14" s="54">
        <f t="shared" si="1"/>
        <v>7.597000000000115</v>
      </c>
      <c r="L14" s="54">
        <f t="shared" si="1"/>
        <v>59.634999999999899</v>
      </c>
      <c r="M14" s="54">
        <f t="shared" si="1"/>
        <v>127.68900000000023</v>
      </c>
    </row>
    <row r="15" spans="2:13" ht="15" customHeight="1" x14ac:dyDescent="0.25">
      <c r="B15" s="59" t="s">
        <v>9</v>
      </c>
      <c r="C15" s="59"/>
      <c r="D15" s="59"/>
      <c r="E15" s="59"/>
      <c r="F15" s="46">
        <v>-8.6232699999999968E-2</v>
      </c>
      <c r="G15" s="48">
        <v>-8.2496099999999989E-2</v>
      </c>
      <c r="H15" s="46">
        <v>-0.25583919999999999</v>
      </c>
      <c r="I15" s="48">
        <v>-0.2334329</v>
      </c>
      <c r="J15" s="48">
        <v>-0.31917820000000002</v>
      </c>
      <c r="K15" s="48">
        <v>-0.28699999999999998</v>
      </c>
      <c r="L15" s="48">
        <v>-0.377</v>
      </c>
      <c r="M15" s="48">
        <v>-1.3009999999999999</v>
      </c>
    </row>
    <row r="16" spans="2:13" ht="15" customHeight="1" x14ac:dyDescent="0.25">
      <c r="B16" s="50" t="s">
        <v>10</v>
      </c>
      <c r="C16" s="50"/>
      <c r="D16" s="50"/>
      <c r="E16" s="50"/>
      <c r="F16" s="47">
        <v>0</v>
      </c>
      <c r="G16" s="49">
        <v>0</v>
      </c>
      <c r="H16" s="47">
        <v>0</v>
      </c>
      <c r="I16" s="49">
        <v>0</v>
      </c>
      <c r="J16" s="49">
        <v>0</v>
      </c>
      <c r="K16" s="49">
        <v>0</v>
      </c>
      <c r="L16" s="49">
        <v>0</v>
      </c>
      <c r="M16" s="49">
        <v>0</v>
      </c>
    </row>
    <row r="17" spans="2:13" ht="15" customHeight="1" x14ac:dyDescent="0.25">
      <c r="B17" s="58" t="s">
        <v>11</v>
      </c>
      <c r="C17" s="58"/>
      <c r="D17" s="58"/>
      <c r="E17" s="58"/>
      <c r="F17" s="55">
        <f t="shared" ref="F17:M17" si="2">SUM(F14:F16)</f>
        <v>18.291887700000164</v>
      </c>
      <c r="G17" s="54">
        <f t="shared" si="2"/>
        <v>27.007649700000144</v>
      </c>
      <c r="H17" s="55">
        <f t="shared" si="2"/>
        <v>43.027079300000096</v>
      </c>
      <c r="I17" s="54">
        <f t="shared" si="2"/>
        <v>56.133212400000119</v>
      </c>
      <c r="J17" s="54">
        <f t="shared" si="2"/>
        <v>66.531819199999703</v>
      </c>
      <c r="K17" s="54">
        <f t="shared" si="2"/>
        <v>7.3100000000001151</v>
      </c>
      <c r="L17" s="54">
        <f t="shared" si="2"/>
        <v>59.257999999999896</v>
      </c>
      <c r="M17" s="54">
        <f t="shared" si="2"/>
        <v>126.38800000000023</v>
      </c>
    </row>
    <row r="18" spans="2:13" ht="15" customHeight="1" x14ac:dyDescent="0.25">
      <c r="B18" s="59" t="s">
        <v>12</v>
      </c>
      <c r="C18" s="59"/>
      <c r="D18" s="59"/>
      <c r="E18" s="59"/>
      <c r="F18" s="46">
        <v>1.0472934999999999</v>
      </c>
      <c r="G18" s="48">
        <v>2.4889432999999994</v>
      </c>
      <c r="H18" s="46">
        <v>4.0908192000000003</v>
      </c>
      <c r="I18" s="48">
        <v>8.7245128999999988</v>
      </c>
      <c r="J18" s="48">
        <v>9.241690199999999</v>
      </c>
      <c r="K18" s="48">
        <v>6.2683999999999997</v>
      </c>
      <c r="L18" s="48">
        <v>0.67</v>
      </c>
      <c r="M18" s="48">
        <v>4.532</v>
      </c>
    </row>
    <row r="19" spans="2:13" ht="15" customHeight="1" x14ac:dyDescent="0.25">
      <c r="B19" s="50" t="s">
        <v>13</v>
      </c>
      <c r="C19" s="50"/>
      <c r="D19" s="50"/>
      <c r="E19" s="50"/>
      <c r="F19" s="47">
        <v>-6.1272618000000003</v>
      </c>
      <c r="G19" s="49">
        <v>-7.1491236000000011</v>
      </c>
      <c r="H19" s="47">
        <v>-20.649331</v>
      </c>
      <c r="I19" s="49">
        <v>-23.9945752</v>
      </c>
      <c r="J19" s="49">
        <v>-32.804785900000006</v>
      </c>
      <c r="K19" s="49">
        <v>-41.792000000000002</v>
      </c>
      <c r="L19" s="49">
        <v>-56.858000000000004</v>
      </c>
      <c r="M19" s="49">
        <v>-24.933999999999997</v>
      </c>
    </row>
    <row r="20" spans="2:13" ht="15" customHeight="1" x14ac:dyDescent="0.25">
      <c r="B20" s="58" t="s">
        <v>14</v>
      </c>
      <c r="C20" s="58"/>
      <c r="D20" s="58"/>
      <c r="E20" s="58"/>
      <c r="F20" s="55">
        <f t="shared" ref="F20:M20" si="3">SUM(F17:F19)</f>
        <v>13.211919400000163</v>
      </c>
      <c r="G20" s="54">
        <f t="shared" si="3"/>
        <v>22.347469400000143</v>
      </c>
      <c r="H20" s="55">
        <f t="shared" si="3"/>
        <v>26.468567500000095</v>
      </c>
      <c r="I20" s="54">
        <f t="shared" si="3"/>
        <v>40.863150100000112</v>
      </c>
      <c r="J20" s="54">
        <f t="shared" si="3"/>
        <v>42.96872349999969</v>
      </c>
      <c r="K20" s="54">
        <f t="shared" si="3"/>
        <v>-28.213599999999886</v>
      </c>
      <c r="L20" s="54">
        <f t="shared" si="3"/>
        <v>3.0699999999998937</v>
      </c>
      <c r="M20" s="54">
        <f t="shared" si="3"/>
        <v>105.98600000000025</v>
      </c>
    </row>
    <row r="21" spans="2:13" ht="15" customHeight="1" x14ac:dyDescent="0.25">
      <c r="B21" s="59" t="s">
        <v>15</v>
      </c>
      <c r="C21" s="59"/>
      <c r="D21" s="59"/>
      <c r="E21" s="59"/>
      <c r="F21" s="46">
        <v>0.24548520000000051</v>
      </c>
      <c r="G21" s="48">
        <v>3.6057599999999468E-2</v>
      </c>
      <c r="H21" s="46">
        <v>-8.5429633000000003</v>
      </c>
      <c r="I21" s="48">
        <v>-3.4977362000000003</v>
      </c>
      <c r="J21" s="48">
        <v>-4.487021099999998</v>
      </c>
      <c r="K21" s="48">
        <v>-3.3820000000000014</v>
      </c>
      <c r="L21" s="48">
        <v>7.229000000000001</v>
      </c>
      <c r="M21" s="48">
        <v>-27.627000000000002</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13.457404600000164</v>
      </c>
      <c r="G23" s="54">
        <f t="shared" si="4"/>
        <v>22.383527000000143</v>
      </c>
      <c r="H23" s="55">
        <f t="shared" si="4"/>
        <v>17.925604200000095</v>
      </c>
      <c r="I23" s="54">
        <f t="shared" si="4"/>
        <v>37.365413900000114</v>
      </c>
      <c r="J23" s="54">
        <f t="shared" si="4"/>
        <v>38.481702399999691</v>
      </c>
      <c r="K23" s="54">
        <f t="shared" si="4"/>
        <v>-31.595599999999887</v>
      </c>
      <c r="L23" s="54">
        <f t="shared" si="4"/>
        <v>10.298999999999895</v>
      </c>
      <c r="M23" s="54">
        <f t="shared" si="4"/>
        <v>78.359000000000236</v>
      </c>
    </row>
    <row r="24" spans="2:13" ht="15" customHeight="1" x14ac:dyDescent="0.25">
      <c r="B24" s="59" t="s">
        <v>90</v>
      </c>
      <c r="C24" s="59"/>
      <c r="D24" s="59"/>
      <c r="E24" s="59"/>
      <c r="F24" s="46">
        <v>13.457404600000086</v>
      </c>
      <c r="G24" s="48">
        <v>22.383527000000054</v>
      </c>
      <c r="H24" s="46">
        <v>17.925604200000151</v>
      </c>
      <c r="I24" s="48">
        <v>37.365413900000249</v>
      </c>
      <c r="J24" s="48">
        <v>38.481702400000273</v>
      </c>
      <c r="K24" s="48">
        <v>-31.595599999999539</v>
      </c>
      <c r="L24" s="48">
        <v>10.29900000000033</v>
      </c>
      <c r="M24" s="48">
        <v>78.359000000000009</v>
      </c>
    </row>
    <row r="25" spans="2:13" ht="15" customHeight="1" x14ac:dyDescent="0.25">
      <c r="B25" s="59" t="s">
        <v>85</v>
      </c>
      <c r="C25" s="59"/>
      <c r="D25" s="59"/>
      <c r="E25" s="59"/>
      <c r="F25" s="46">
        <v>0</v>
      </c>
      <c r="G25" s="48">
        <v>0</v>
      </c>
      <c r="H25" s="46">
        <v>0</v>
      </c>
      <c r="I25" s="48">
        <v>0</v>
      </c>
      <c r="J25" s="48">
        <v>0</v>
      </c>
      <c r="K25" s="48">
        <v>0</v>
      </c>
      <c r="L25" s="48">
        <v>0</v>
      </c>
      <c r="M25" s="48">
        <v>0</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-1.46</v>
      </c>
      <c r="G27" s="48">
        <v>-5.5740000000000007</v>
      </c>
      <c r="H27" s="46">
        <v>-1.8779999999999999</v>
      </c>
      <c r="I27" s="48">
        <v>-10.627000000000001</v>
      </c>
      <c r="J27" s="48">
        <v>-18.478999999999999</v>
      </c>
      <c r="K27" s="48">
        <v>-58.7</v>
      </c>
      <c r="L27" s="48">
        <v>-17.599999999999998</v>
      </c>
      <c r="M27" s="48">
        <v>-11.954000000000001</v>
      </c>
    </row>
    <row r="28" spans="2:13" ht="15" customHeight="1" x14ac:dyDescent="0.25">
      <c r="B28" s="58" t="s">
        <v>123</v>
      </c>
      <c r="C28" s="58"/>
      <c r="D28" s="58"/>
      <c r="E28" s="58"/>
      <c r="F28" s="55">
        <f t="shared" ref="F28:M28" si="5">F14-F27</f>
        <v>19.838120400000165</v>
      </c>
      <c r="G28" s="54">
        <f t="shared" si="5"/>
        <v>32.664145800000142</v>
      </c>
      <c r="H28" s="55">
        <f t="shared" si="5"/>
        <v>45.160918500000093</v>
      </c>
      <c r="I28" s="54">
        <f t="shared" si="5"/>
        <v>66.993645300000111</v>
      </c>
      <c r="J28" s="54">
        <f t="shared" si="5"/>
        <v>85.329997399999698</v>
      </c>
      <c r="K28" s="54">
        <f t="shared" si="5"/>
        <v>66.297000000000111</v>
      </c>
      <c r="L28" s="54">
        <f t="shared" si="5"/>
        <v>77.2349999999999</v>
      </c>
      <c r="M28" s="54">
        <f t="shared" si="5"/>
        <v>139.64300000000023</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1160.9798049999999</v>
      </c>
      <c r="I34" s="48">
        <v>1165.4505128999999</v>
      </c>
      <c r="J34" s="48">
        <v>1165.4627442000001</v>
      </c>
      <c r="K34" s="48">
        <v>1181.7829999999999</v>
      </c>
      <c r="L34" s="48">
        <v>1179.1559999999999</v>
      </c>
      <c r="M34" s="48">
        <v>1157.711</v>
      </c>
    </row>
    <row r="35" spans="2:13" ht="15" customHeight="1" x14ac:dyDescent="0.25">
      <c r="B35" s="59" t="s">
        <v>18</v>
      </c>
      <c r="C35" s="59"/>
      <c r="D35" s="59"/>
      <c r="E35" s="59"/>
      <c r="F35" s="46"/>
      <c r="G35" s="48"/>
      <c r="H35" s="46">
        <v>37.188606900000003</v>
      </c>
      <c r="I35" s="48">
        <v>41.465575200000004</v>
      </c>
      <c r="J35" s="48">
        <v>39.625588299999997</v>
      </c>
      <c r="K35" s="48">
        <v>46.532000000000004</v>
      </c>
      <c r="L35" s="48">
        <v>51.113999999999997</v>
      </c>
      <c r="M35" s="48">
        <v>55.242000000000004</v>
      </c>
    </row>
    <row r="36" spans="2:13" ht="15" customHeight="1" x14ac:dyDescent="0.25">
      <c r="B36" s="59" t="s">
        <v>84</v>
      </c>
      <c r="C36" s="59"/>
      <c r="D36" s="59"/>
      <c r="E36" s="59"/>
      <c r="F36" s="46"/>
      <c r="G36" s="48"/>
      <c r="H36" s="46">
        <v>160.1665653</v>
      </c>
      <c r="I36" s="48">
        <v>175.02514920000002</v>
      </c>
      <c r="J36" s="48">
        <v>171.75732290000005</v>
      </c>
      <c r="K36" s="48">
        <v>184.828</v>
      </c>
      <c r="L36" s="48">
        <v>196.52500000000001</v>
      </c>
      <c r="M36" s="48">
        <v>187.76299999999998</v>
      </c>
    </row>
    <row r="37" spans="2:13" ht="15" customHeight="1" x14ac:dyDescent="0.25">
      <c r="B37" s="59" t="s">
        <v>19</v>
      </c>
      <c r="C37" s="59"/>
      <c r="D37" s="59"/>
      <c r="E37" s="59"/>
      <c r="F37" s="45"/>
      <c r="G37" s="48"/>
      <c r="H37" s="45">
        <v>1.6213432000000001</v>
      </c>
      <c r="I37" s="48">
        <v>1.281056</v>
      </c>
      <c r="J37" s="48">
        <v>0.67924990000000007</v>
      </c>
      <c r="K37" s="48">
        <v>2.093</v>
      </c>
      <c r="L37" s="48">
        <v>2.3460000000000001</v>
      </c>
      <c r="M37" s="48">
        <v>2.1840000000000002</v>
      </c>
    </row>
    <row r="38" spans="2:13" ht="15" customHeight="1" x14ac:dyDescent="0.25">
      <c r="B38" s="50" t="s">
        <v>20</v>
      </c>
      <c r="C38" s="50"/>
      <c r="D38" s="50"/>
      <c r="E38" s="50"/>
      <c r="F38" s="47"/>
      <c r="G38" s="49"/>
      <c r="H38" s="47">
        <v>38.817782299999998</v>
      </c>
      <c r="I38" s="49">
        <v>35.790934200000002</v>
      </c>
      <c r="J38" s="49">
        <v>36.926438699999999</v>
      </c>
      <c r="K38" s="49">
        <v>33.194000000000003</v>
      </c>
      <c r="L38" s="49">
        <v>26.027000000000001</v>
      </c>
      <c r="M38" s="49">
        <v>12.607999999999999</v>
      </c>
    </row>
    <row r="39" spans="2:13" ht="15" customHeight="1" x14ac:dyDescent="0.25">
      <c r="B39" s="58" t="s">
        <v>21</v>
      </c>
      <c r="C39" s="58"/>
      <c r="D39" s="58"/>
      <c r="E39" s="58"/>
      <c r="F39" s="55"/>
      <c r="G39" s="54"/>
      <c r="H39" s="55">
        <f t="shared" ref="H39:M39" si="7">SUM(H34:H38)</f>
        <v>1398.7741027</v>
      </c>
      <c r="I39" s="54">
        <f t="shared" si="7"/>
        <v>1419.0132275000001</v>
      </c>
      <c r="J39" s="54">
        <f t="shared" si="7"/>
        <v>1414.4513440000001</v>
      </c>
      <c r="K39" s="54">
        <f t="shared" si="7"/>
        <v>1448.4299999999998</v>
      </c>
      <c r="L39" s="54">
        <f t="shared" si="7"/>
        <v>1455.1680000000001</v>
      </c>
      <c r="M39" s="54">
        <f t="shared" si="7"/>
        <v>1415.5079999999998</v>
      </c>
    </row>
    <row r="40" spans="2:13" ht="15" customHeight="1" x14ac:dyDescent="0.25">
      <c r="B40" s="59" t="s">
        <v>22</v>
      </c>
      <c r="C40" s="59"/>
      <c r="D40" s="59"/>
      <c r="E40" s="59"/>
      <c r="F40" s="45"/>
      <c r="G40" s="48"/>
      <c r="H40" s="45">
        <v>146.34478810000002</v>
      </c>
      <c r="I40" s="48">
        <v>165.54979470000001</v>
      </c>
      <c r="J40" s="48">
        <v>147.5949233</v>
      </c>
      <c r="K40" s="48">
        <v>163.55900000000003</v>
      </c>
      <c r="L40" s="48">
        <v>164.26599999999999</v>
      </c>
      <c r="M40" s="48">
        <v>170.26599999999999</v>
      </c>
    </row>
    <row r="41" spans="2:13" ht="15" customHeight="1" x14ac:dyDescent="0.25">
      <c r="B41" s="59" t="s">
        <v>23</v>
      </c>
      <c r="C41" s="59"/>
      <c r="D41" s="59"/>
      <c r="E41" s="59"/>
      <c r="F41" s="46"/>
      <c r="G41" s="48"/>
      <c r="H41" s="46">
        <v>4.1000000000000002E-2</v>
      </c>
      <c r="I41" s="48">
        <v>0</v>
      </c>
      <c r="J41" s="48">
        <v>0</v>
      </c>
      <c r="K41" s="48">
        <v>0</v>
      </c>
      <c r="L41" s="48">
        <v>0</v>
      </c>
      <c r="M41" s="48">
        <v>0</v>
      </c>
    </row>
    <row r="42" spans="2:13" ht="15" customHeight="1" x14ac:dyDescent="0.25">
      <c r="B42" s="59" t="s">
        <v>24</v>
      </c>
      <c r="C42" s="59"/>
      <c r="D42" s="59"/>
      <c r="E42" s="59"/>
      <c r="F42" s="46"/>
      <c r="G42" s="48"/>
      <c r="H42" s="46">
        <v>320.36271590000001</v>
      </c>
      <c r="I42" s="48">
        <v>326.59009449999996</v>
      </c>
      <c r="J42" s="48">
        <v>280.67570169999999</v>
      </c>
      <c r="K42" s="48">
        <v>283.93499999999995</v>
      </c>
      <c r="L42" s="48">
        <v>328.13900000000007</v>
      </c>
      <c r="M42" s="48">
        <v>333.18399999999997</v>
      </c>
    </row>
    <row r="43" spans="2:13" ht="15" customHeight="1" x14ac:dyDescent="0.25">
      <c r="B43" s="59" t="s">
        <v>25</v>
      </c>
      <c r="C43" s="59"/>
      <c r="D43" s="59"/>
      <c r="E43" s="59"/>
      <c r="F43" s="45"/>
      <c r="G43" s="48"/>
      <c r="H43" s="45">
        <v>58.429751500000002</v>
      </c>
      <c r="I43" s="48">
        <v>76.220543199999994</v>
      </c>
      <c r="J43" s="48">
        <v>100.7782911</v>
      </c>
      <c r="K43" s="48">
        <v>111.628</v>
      </c>
      <c r="L43" s="48">
        <v>147.06299999999999</v>
      </c>
      <c r="M43" s="48">
        <v>201.84899999999999</v>
      </c>
    </row>
    <row r="44" spans="2:13" ht="15" customHeight="1" x14ac:dyDescent="0.25">
      <c r="B44" s="50" t="s">
        <v>26</v>
      </c>
      <c r="C44" s="50"/>
      <c r="D44" s="50"/>
      <c r="E44" s="50"/>
      <c r="F44" s="47"/>
      <c r="G44" s="49"/>
      <c r="H44" s="47">
        <v>0</v>
      </c>
      <c r="I44" s="49">
        <v>0</v>
      </c>
      <c r="J44" s="49">
        <v>0</v>
      </c>
      <c r="K44" s="49">
        <v>0</v>
      </c>
      <c r="L44" s="49">
        <v>0</v>
      </c>
      <c r="M44" s="49">
        <v>0</v>
      </c>
    </row>
    <row r="45" spans="2:13" ht="15" customHeight="1" x14ac:dyDescent="0.25">
      <c r="B45" s="51" t="s">
        <v>27</v>
      </c>
      <c r="C45" s="51"/>
      <c r="D45" s="51"/>
      <c r="E45" s="51"/>
      <c r="F45" s="56"/>
      <c r="G45" s="52"/>
      <c r="H45" s="56">
        <f t="shared" ref="H45:M45" si="8">SUM(H40:H44)</f>
        <v>525.17825549999998</v>
      </c>
      <c r="I45" s="52">
        <f t="shared" si="8"/>
        <v>568.36043239999992</v>
      </c>
      <c r="J45" s="52">
        <f t="shared" si="8"/>
        <v>529.04891610000004</v>
      </c>
      <c r="K45" s="52">
        <f t="shared" si="8"/>
        <v>559.12199999999996</v>
      </c>
      <c r="L45" s="52">
        <f t="shared" si="8"/>
        <v>639.46800000000007</v>
      </c>
      <c r="M45" s="52">
        <f t="shared" si="8"/>
        <v>705.29899999999998</v>
      </c>
    </row>
    <row r="46" spans="2:13" ht="15" customHeight="1" x14ac:dyDescent="0.25">
      <c r="B46" s="58" t="s">
        <v>77</v>
      </c>
      <c r="C46" s="58"/>
      <c r="D46" s="58"/>
      <c r="E46" s="58"/>
      <c r="F46" s="53"/>
      <c r="G46" s="54"/>
      <c r="H46" s="53">
        <f t="shared" ref="H46:M46" si="9">H39+H45</f>
        <v>1923.9523581999999</v>
      </c>
      <c r="I46" s="54">
        <f t="shared" si="9"/>
        <v>1987.3736598999999</v>
      </c>
      <c r="J46" s="54">
        <f t="shared" si="9"/>
        <v>1943.5002601000001</v>
      </c>
      <c r="K46" s="54">
        <f t="shared" si="9"/>
        <v>2007.5519999999997</v>
      </c>
      <c r="L46" s="54">
        <f t="shared" si="9"/>
        <v>2094.6360000000004</v>
      </c>
      <c r="M46" s="54">
        <f t="shared" si="9"/>
        <v>2120.8069999999998</v>
      </c>
    </row>
    <row r="47" spans="2:13" ht="15" customHeight="1" x14ac:dyDescent="0.25">
      <c r="B47" s="59" t="s">
        <v>91</v>
      </c>
      <c r="C47" s="59"/>
      <c r="D47" s="59"/>
      <c r="E47" s="59" t="s">
        <v>54</v>
      </c>
      <c r="F47" s="46"/>
      <c r="G47" s="48"/>
      <c r="H47" s="46">
        <v>1023.2846042000003</v>
      </c>
      <c r="I47" s="48">
        <v>939.70800000000008</v>
      </c>
      <c r="J47" s="48">
        <v>936.82953299999997</v>
      </c>
      <c r="K47" s="48">
        <v>907.8643999999997</v>
      </c>
      <c r="L47" s="48">
        <v>939.49999999999989</v>
      </c>
      <c r="M47" s="48">
        <v>1246.4439999999997</v>
      </c>
    </row>
    <row r="48" spans="2:13" ht="15" customHeight="1" x14ac:dyDescent="0.25">
      <c r="B48" s="59" t="s">
        <v>86</v>
      </c>
      <c r="C48" s="59"/>
      <c r="D48" s="59"/>
      <c r="E48" s="59"/>
      <c r="F48" s="46"/>
      <c r="G48" s="48"/>
      <c r="H48" s="46">
        <v>0</v>
      </c>
      <c r="I48" s="48">
        <v>0</v>
      </c>
      <c r="J48" s="48">
        <v>0</v>
      </c>
      <c r="K48" s="48">
        <v>0</v>
      </c>
      <c r="L48" s="48">
        <v>0</v>
      </c>
      <c r="M48" s="48">
        <v>0</v>
      </c>
    </row>
    <row r="49" spans="2:13" ht="15" customHeight="1" x14ac:dyDescent="0.25">
      <c r="B49" s="59" t="s">
        <v>28</v>
      </c>
      <c r="C49" s="59"/>
      <c r="D49" s="59"/>
      <c r="E49" s="59"/>
      <c r="F49" s="45"/>
      <c r="G49" s="48"/>
      <c r="H49" s="45">
        <v>3.787191</v>
      </c>
      <c r="I49" s="48">
        <v>5.5996797999999997</v>
      </c>
      <c r="J49" s="48">
        <v>3.5034231</v>
      </c>
      <c r="K49" s="48">
        <v>4.5069999999999997</v>
      </c>
      <c r="L49" s="48">
        <v>4.327</v>
      </c>
      <c r="M49" s="48">
        <v>3.53</v>
      </c>
    </row>
    <row r="50" spans="2:13" ht="15" customHeight="1" x14ac:dyDescent="0.25">
      <c r="B50" s="59" t="s">
        <v>29</v>
      </c>
      <c r="C50" s="59"/>
      <c r="D50" s="59"/>
      <c r="E50" s="59"/>
      <c r="F50" s="46"/>
      <c r="G50" s="48"/>
      <c r="H50" s="46">
        <v>5.4464202999999998</v>
      </c>
      <c r="I50" s="48">
        <v>5.6352270999999998</v>
      </c>
      <c r="J50" s="48">
        <v>6.6040530999999998</v>
      </c>
      <c r="K50" s="48">
        <v>6.83</v>
      </c>
      <c r="L50" s="48">
        <v>8.9290000000000003</v>
      </c>
      <c r="M50" s="48">
        <v>8.5</v>
      </c>
    </row>
    <row r="51" spans="2:13" ht="15" customHeight="1" x14ac:dyDescent="0.25">
      <c r="B51" s="59" t="s">
        <v>30</v>
      </c>
      <c r="C51" s="59"/>
      <c r="D51" s="59"/>
      <c r="E51" s="59"/>
      <c r="F51" s="46"/>
      <c r="G51" s="48"/>
      <c r="H51" s="46">
        <v>615.36164159999998</v>
      </c>
      <c r="I51" s="48">
        <v>696.53099999999995</v>
      </c>
      <c r="J51" s="48">
        <v>666.58186999999998</v>
      </c>
      <c r="K51" s="48">
        <v>736.60500000000002</v>
      </c>
      <c r="L51" s="48">
        <v>779.88200000000006</v>
      </c>
      <c r="M51" s="48">
        <v>496.1</v>
      </c>
    </row>
    <row r="52" spans="2:13" ht="15" customHeight="1" x14ac:dyDescent="0.25">
      <c r="B52" s="59" t="s">
        <v>31</v>
      </c>
      <c r="C52" s="59"/>
      <c r="D52" s="59"/>
      <c r="E52" s="59"/>
      <c r="F52" s="45"/>
      <c r="G52" s="48"/>
      <c r="H52" s="45">
        <v>276.07206450000001</v>
      </c>
      <c r="I52" s="48">
        <v>339.90013039999997</v>
      </c>
      <c r="J52" s="48">
        <v>329.98126670000005</v>
      </c>
      <c r="K52" s="48">
        <v>351.74599999999998</v>
      </c>
      <c r="L52" s="48">
        <v>361.99799999999999</v>
      </c>
      <c r="M52" s="48">
        <v>366.23299999999995</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 t="shared" ref="H54:M54" si="10">SUM(H47:H53)</f>
        <v>1923.9519216000003</v>
      </c>
      <c r="I54" s="54">
        <f t="shared" si="10"/>
        <v>1987.3740373000001</v>
      </c>
      <c r="J54" s="54">
        <f t="shared" si="10"/>
        <v>1943.5001459</v>
      </c>
      <c r="K54" s="54">
        <f t="shared" si="10"/>
        <v>2007.5523999999996</v>
      </c>
      <c r="L54" s="54">
        <f t="shared" si="10"/>
        <v>2094.636</v>
      </c>
      <c r="M54" s="54">
        <f t="shared" si="10"/>
        <v>2120.8069999999998</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11">F$3</f>
        <v>2017</v>
      </c>
      <c r="G56" s="72">
        <f t="shared" si="11"/>
        <v>2016</v>
      </c>
      <c r="H56" s="72">
        <f t="shared" si="11"/>
        <v>2017</v>
      </c>
      <c r="I56" s="72">
        <f t="shared" si="11"/>
        <v>2016</v>
      </c>
      <c r="J56" s="72">
        <f t="shared" si="11"/>
        <v>2016</v>
      </c>
      <c r="K56" s="72">
        <f t="shared" si="11"/>
        <v>2015</v>
      </c>
      <c r="L56" s="72">
        <f t="shared" si="11"/>
        <v>2014</v>
      </c>
      <c r="M56" s="72">
        <f t="shared" si="11"/>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29.88976540000013</v>
      </c>
      <c r="G60" s="48">
        <v>41.202603300000099</v>
      </c>
      <c r="H60" s="46">
        <v>72.143407800000119</v>
      </c>
      <c r="I60" s="48">
        <v>65.545501700000202</v>
      </c>
      <c r="J60" s="48">
        <v>66.581000000000003</v>
      </c>
      <c r="K60" s="48">
        <v>46.162999999999997</v>
      </c>
      <c r="L60" s="48">
        <v>65.822000000000003</v>
      </c>
      <c r="M60" s="48">
        <v>127.899</v>
      </c>
    </row>
    <row r="61" spans="2:13" ht="15" customHeight="1" x14ac:dyDescent="0.25">
      <c r="B61" s="50" t="s">
        <v>33</v>
      </c>
      <c r="C61" s="50"/>
      <c r="D61" s="50"/>
      <c r="E61" s="50"/>
      <c r="F61" s="47">
        <v>-13.842454299999998</v>
      </c>
      <c r="G61" s="49">
        <v>-18.268375200000001</v>
      </c>
      <c r="H61" s="47">
        <v>-104.0729666</v>
      </c>
      <c r="I61" s="49">
        <v>-69.060375199999996</v>
      </c>
      <c r="J61" s="49">
        <v>-9.8019999999999996</v>
      </c>
      <c r="K61" s="49">
        <v>-8.01</v>
      </c>
      <c r="L61" s="49">
        <v>16.353999999999999</v>
      </c>
      <c r="M61" s="49">
        <v>-0.57199999999999995</v>
      </c>
    </row>
    <row r="62" spans="2:13" ht="15" customHeight="1" x14ac:dyDescent="0.25">
      <c r="B62" s="65" t="s">
        <v>34</v>
      </c>
      <c r="C62" s="65"/>
      <c r="D62" s="65"/>
      <c r="E62" s="65"/>
      <c r="F62" s="53">
        <f t="shared" ref="F62:M62" si="12">SUM(F60:F61)</f>
        <v>16.04731110000013</v>
      </c>
      <c r="G62" s="54">
        <f t="shared" si="12"/>
        <v>22.934228100000098</v>
      </c>
      <c r="H62" s="53">
        <f t="shared" si="12"/>
        <v>-31.929558799999882</v>
      </c>
      <c r="I62" s="54">
        <f t="shared" si="12"/>
        <v>-3.5148734999997941</v>
      </c>
      <c r="J62" s="54">
        <f t="shared" si="12"/>
        <v>56.779000000000003</v>
      </c>
      <c r="K62" s="54">
        <f t="shared" si="12"/>
        <v>38.152999999999999</v>
      </c>
      <c r="L62" s="54">
        <f t="shared" si="12"/>
        <v>82.176000000000002</v>
      </c>
      <c r="M62" s="54">
        <f t="shared" si="12"/>
        <v>127.327</v>
      </c>
    </row>
    <row r="63" spans="2:13" ht="15" customHeight="1" x14ac:dyDescent="0.25">
      <c r="B63" s="64" t="s">
        <v>82</v>
      </c>
      <c r="C63" s="64"/>
      <c r="D63" s="64"/>
      <c r="E63" s="64"/>
      <c r="F63" s="46">
        <v>-4.0768415999999998</v>
      </c>
      <c r="G63" s="48">
        <v>-5.2069114000000001</v>
      </c>
      <c r="H63" s="46">
        <v>-14.6013901</v>
      </c>
      <c r="I63" s="48">
        <v>-16.871911399999998</v>
      </c>
      <c r="J63" s="48">
        <v>-23.388999999999999</v>
      </c>
      <c r="K63" s="48">
        <v>-23.099</v>
      </c>
      <c r="L63" s="48">
        <v>-32.670999999999999</v>
      </c>
      <c r="M63" s="48">
        <v>-36.271999999999998</v>
      </c>
    </row>
    <row r="64" spans="2:13" ht="15" customHeight="1" x14ac:dyDescent="0.25">
      <c r="B64" s="50" t="s">
        <v>83</v>
      </c>
      <c r="C64" s="50"/>
      <c r="D64" s="50"/>
      <c r="E64" s="50"/>
      <c r="F64" s="47">
        <v>0</v>
      </c>
      <c r="G64" s="49">
        <v>0</v>
      </c>
      <c r="H64" s="47">
        <v>0</v>
      </c>
      <c r="I64" s="49">
        <v>0</v>
      </c>
      <c r="J64" s="49">
        <v>0</v>
      </c>
      <c r="K64" s="49">
        <v>0</v>
      </c>
      <c r="L64" s="49">
        <v>0</v>
      </c>
      <c r="M64" s="49">
        <v>0</v>
      </c>
    </row>
    <row r="65" spans="2:14" ht="15" customHeight="1" x14ac:dyDescent="0.25">
      <c r="B65" s="65" t="s">
        <v>87</v>
      </c>
      <c r="C65" s="65"/>
      <c r="D65" s="65"/>
      <c r="E65" s="65"/>
      <c r="F65" s="53">
        <f t="shared" ref="F65:M65" si="13">SUM(F62:F64)</f>
        <v>11.97046950000013</v>
      </c>
      <c r="G65" s="54">
        <f t="shared" si="13"/>
        <v>17.727316700000099</v>
      </c>
      <c r="H65" s="53">
        <f t="shared" si="13"/>
        <v>-46.530948899999885</v>
      </c>
      <c r="I65" s="54">
        <f t="shared" si="13"/>
        <v>-20.386784899999792</v>
      </c>
      <c r="J65" s="54">
        <f t="shared" si="13"/>
        <v>33.39</v>
      </c>
      <c r="K65" s="54">
        <f t="shared" si="13"/>
        <v>15.053999999999998</v>
      </c>
      <c r="L65" s="54">
        <f t="shared" si="13"/>
        <v>49.505000000000003</v>
      </c>
      <c r="M65" s="54">
        <f t="shared" si="13"/>
        <v>91.055000000000007</v>
      </c>
    </row>
    <row r="66" spans="2:14" ht="15" customHeight="1" x14ac:dyDescent="0.25">
      <c r="B66" s="50" t="s">
        <v>35</v>
      </c>
      <c r="C66" s="50"/>
      <c r="D66" s="50"/>
      <c r="E66" s="50"/>
      <c r="F66" s="47">
        <v>5.1599999999999646E-2</v>
      </c>
      <c r="G66" s="49">
        <v>0</v>
      </c>
      <c r="H66" s="47">
        <v>5.1599999999999646E-2</v>
      </c>
      <c r="I66" s="49">
        <v>0</v>
      </c>
      <c r="J66" s="49">
        <v>-8.4000000000000005E-2</v>
      </c>
      <c r="K66" s="49">
        <v>-1.7000000000000001E-2</v>
      </c>
      <c r="L66" s="49">
        <v>0</v>
      </c>
      <c r="M66" s="49">
        <v>0</v>
      </c>
    </row>
    <row r="67" spans="2:14" ht="15" customHeight="1" x14ac:dyDescent="0.25">
      <c r="B67" s="65" t="s">
        <v>36</v>
      </c>
      <c r="C67" s="65"/>
      <c r="D67" s="65"/>
      <c r="E67" s="65"/>
      <c r="F67" s="55">
        <f t="shared" ref="F67:M67" si="14">SUM(F65:F66)</f>
        <v>12.022069500000129</v>
      </c>
      <c r="G67" s="54">
        <f t="shared" si="14"/>
        <v>17.727316700000099</v>
      </c>
      <c r="H67" s="55">
        <f t="shared" si="14"/>
        <v>-46.479348899999884</v>
      </c>
      <c r="I67" s="54">
        <f t="shared" si="14"/>
        <v>-20.386784899999792</v>
      </c>
      <c r="J67" s="54">
        <f t="shared" si="14"/>
        <v>33.305999999999997</v>
      </c>
      <c r="K67" s="54">
        <f t="shared" si="14"/>
        <v>15.036999999999999</v>
      </c>
      <c r="L67" s="54">
        <f t="shared" si="14"/>
        <v>49.505000000000003</v>
      </c>
      <c r="M67" s="54">
        <f t="shared" si="14"/>
        <v>91.055000000000007</v>
      </c>
    </row>
    <row r="68" spans="2:14" ht="15" customHeight="1" x14ac:dyDescent="0.25">
      <c r="B68" s="64" t="s">
        <v>37</v>
      </c>
      <c r="C68" s="64"/>
      <c r="D68" s="64"/>
      <c r="E68" s="64"/>
      <c r="F68" s="45">
        <v>-20.571837300000006</v>
      </c>
      <c r="G68" s="48">
        <v>-14.356999999999999</v>
      </c>
      <c r="H68" s="45">
        <v>-51.018765300000005</v>
      </c>
      <c r="I68" s="48">
        <v>-23.006</v>
      </c>
      <c r="J68" s="48">
        <v>-53.463999999999999</v>
      </c>
      <c r="K68" s="48">
        <v>-51.308</v>
      </c>
      <c r="L68" s="48">
        <v>233.45699999999999</v>
      </c>
      <c r="M68" s="48">
        <v>-72.472999999999999</v>
      </c>
    </row>
    <row r="69" spans="2:14" ht="15" customHeight="1" x14ac:dyDescent="0.25">
      <c r="B69" s="64" t="s">
        <v>38</v>
      </c>
      <c r="C69" s="64"/>
      <c r="D69" s="64"/>
      <c r="E69" s="64"/>
      <c r="F69" s="46">
        <v>0</v>
      </c>
      <c r="G69" s="48">
        <v>0</v>
      </c>
      <c r="H69" s="46">
        <v>0</v>
      </c>
      <c r="I69" s="48">
        <v>0</v>
      </c>
      <c r="J69" s="48">
        <v>0</v>
      </c>
      <c r="K69" s="48">
        <v>0</v>
      </c>
      <c r="L69" s="48">
        <v>0</v>
      </c>
      <c r="M69" s="48">
        <v>0</v>
      </c>
    </row>
    <row r="70" spans="2:14" ht="15" customHeight="1" x14ac:dyDescent="0.25">
      <c r="B70" s="64" t="s">
        <v>39</v>
      </c>
      <c r="C70" s="64"/>
      <c r="D70" s="64"/>
      <c r="E70" s="64"/>
      <c r="F70" s="46">
        <v>0</v>
      </c>
      <c r="G70" s="48">
        <v>0</v>
      </c>
      <c r="H70" s="46">
        <v>-1.9870000000000001</v>
      </c>
      <c r="I70" s="48">
        <v>0</v>
      </c>
      <c r="J70" s="48">
        <v>0</v>
      </c>
      <c r="K70" s="48">
        <v>0</v>
      </c>
      <c r="L70" s="48">
        <v>-350.00700000000001</v>
      </c>
      <c r="M70" s="48">
        <v>0</v>
      </c>
    </row>
    <row r="71" spans="2:14" ht="15" customHeight="1" x14ac:dyDescent="0.25">
      <c r="B71" s="50" t="s">
        <v>40</v>
      </c>
      <c r="C71" s="50"/>
      <c r="D71" s="50"/>
      <c r="E71" s="50"/>
      <c r="F71" s="47">
        <v>0.25700000000000001</v>
      </c>
      <c r="G71" s="49">
        <v>-9.1000000000000206E-2</v>
      </c>
      <c r="H71" s="47">
        <v>56.724000000000004</v>
      </c>
      <c r="I71" s="49">
        <v>2.9849999999999999</v>
      </c>
      <c r="J71" s="49">
        <v>4.63</v>
      </c>
      <c r="K71" s="49">
        <v>0</v>
      </c>
      <c r="L71" s="49">
        <v>0</v>
      </c>
      <c r="M71" s="49">
        <v>0</v>
      </c>
    </row>
    <row r="72" spans="2:14" ht="15" customHeight="1" x14ac:dyDescent="0.25">
      <c r="B72" s="51" t="s">
        <v>41</v>
      </c>
      <c r="C72" s="51"/>
      <c r="D72" s="51"/>
      <c r="E72" s="51"/>
      <c r="F72" s="56">
        <f t="shared" ref="F72:M72" si="15">SUM(F68:F71)</f>
        <v>-20.314837300000004</v>
      </c>
      <c r="G72" s="52">
        <f t="shared" si="15"/>
        <v>-14.448</v>
      </c>
      <c r="H72" s="56">
        <f t="shared" si="15"/>
        <v>3.7182346999999965</v>
      </c>
      <c r="I72" s="52">
        <f t="shared" si="15"/>
        <v>-20.021000000000001</v>
      </c>
      <c r="J72" s="52">
        <f t="shared" si="15"/>
        <v>-48.833999999999996</v>
      </c>
      <c r="K72" s="52">
        <f t="shared" si="15"/>
        <v>-51.308</v>
      </c>
      <c r="L72" s="52">
        <f t="shared" si="15"/>
        <v>-116.55000000000001</v>
      </c>
      <c r="M72" s="52">
        <f t="shared" si="15"/>
        <v>-72.472999999999999</v>
      </c>
    </row>
    <row r="73" spans="2:14" ht="15" customHeight="1" x14ac:dyDescent="0.25">
      <c r="B73" s="65" t="s">
        <v>42</v>
      </c>
      <c r="C73" s="65"/>
      <c r="D73" s="65"/>
      <c r="E73" s="65"/>
      <c r="F73" s="55">
        <f t="shared" ref="F73:M73" si="16">SUM(F72+F67)</f>
        <v>-8.2927677999998757</v>
      </c>
      <c r="G73" s="54">
        <f t="shared" si="16"/>
        <v>3.2793167000000985</v>
      </c>
      <c r="H73" s="55">
        <f t="shared" si="16"/>
        <v>-42.761114199999888</v>
      </c>
      <c r="I73" s="54">
        <f t="shared" si="16"/>
        <v>-40.407784899999797</v>
      </c>
      <c r="J73" s="54">
        <f t="shared" si="16"/>
        <v>-15.527999999999999</v>
      </c>
      <c r="K73" s="54">
        <f t="shared" si="16"/>
        <v>-36.271000000000001</v>
      </c>
      <c r="L73" s="54">
        <f t="shared" si="16"/>
        <v>-67.045000000000016</v>
      </c>
      <c r="M73" s="54">
        <f t="shared" si="16"/>
        <v>18.582000000000008</v>
      </c>
    </row>
    <row r="74" spans="2:14" ht="15" customHeight="1" x14ac:dyDescent="0.25">
      <c r="B74" s="50" t="s">
        <v>71</v>
      </c>
      <c r="C74" s="50"/>
      <c r="D74" s="50"/>
      <c r="E74" s="50"/>
      <c r="F74" s="47">
        <v>0</v>
      </c>
      <c r="G74" s="49">
        <v>0</v>
      </c>
      <c r="H74" s="47">
        <v>0</v>
      </c>
      <c r="I74" s="49">
        <v>0</v>
      </c>
      <c r="J74" s="49">
        <v>0</v>
      </c>
      <c r="K74" s="49">
        <v>0</v>
      </c>
      <c r="L74" s="49">
        <v>0</v>
      </c>
      <c r="M74" s="49">
        <v>0</v>
      </c>
      <c r="N74" s="25"/>
    </row>
    <row r="75" spans="2:14" ht="15" customHeight="1" x14ac:dyDescent="0.25">
      <c r="B75" s="65" t="s">
        <v>72</v>
      </c>
      <c r="C75" s="65"/>
      <c r="D75" s="65"/>
      <c r="E75" s="65"/>
      <c r="F75" s="55">
        <f t="shared" ref="F75:M75" si="17">SUM(F73:F74)</f>
        <v>-8.2927677999998757</v>
      </c>
      <c r="G75" s="54">
        <f t="shared" si="17"/>
        <v>3.2793167000000985</v>
      </c>
      <c r="H75" s="55">
        <f t="shared" si="17"/>
        <v>-42.761114199999888</v>
      </c>
      <c r="I75" s="54">
        <f t="shared" si="17"/>
        <v>-40.407784899999797</v>
      </c>
      <c r="J75" s="54">
        <f t="shared" si="17"/>
        <v>-15.527999999999999</v>
      </c>
      <c r="K75" s="54">
        <f t="shared" si="17"/>
        <v>-36.271000000000001</v>
      </c>
      <c r="L75" s="54">
        <f t="shared" si="17"/>
        <v>-67.045000000000016</v>
      </c>
      <c r="M75" s="54">
        <f t="shared" si="17"/>
        <v>18.582000000000008</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5.2122494459525139</v>
      </c>
      <c r="G81" s="90">
        <v>7.370851738835861</v>
      </c>
      <c r="H81" s="89">
        <v>3.9814506328218506</v>
      </c>
      <c r="I81" s="90">
        <v>5.4001536459770652</v>
      </c>
      <c r="J81" s="90">
        <v>4.7168343499297052</v>
      </c>
      <c r="K81" s="90">
        <v>0.5104262129425412</v>
      </c>
      <c r="L81" s="90">
        <v>3.9515019152873698</v>
      </c>
      <c r="M81" s="90">
        <v>8.0013309546591991</v>
      </c>
    </row>
    <row r="82" spans="2:13" s="91" customFormat="1" ht="15" customHeight="1" x14ac:dyDescent="0.25">
      <c r="B82" s="88" t="s">
        <v>122</v>
      </c>
      <c r="C82" s="88"/>
      <c r="D82" s="88"/>
      <c r="E82" s="88"/>
      <c r="F82" s="92">
        <v>5.6263224863647734</v>
      </c>
      <c r="G82" s="90">
        <v>8.887459581982684</v>
      </c>
      <c r="H82" s="92">
        <v>4.1542015596901276</v>
      </c>
      <c r="I82" s="90">
        <v>6.4182634250913777</v>
      </c>
      <c r="J82" s="90">
        <v>6.0206650382112699</v>
      </c>
      <c r="K82" s="90">
        <v>4.454353908049371</v>
      </c>
      <c r="L82" s="90">
        <v>5.1177035369702448</v>
      </c>
      <c r="M82" s="90">
        <v>8.7504002576688205</v>
      </c>
    </row>
    <row r="83" spans="2:13" s="91" customFormat="1" ht="15" customHeight="1" x14ac:dyDescent="0.25">
      <c r="B83" s="88" t="s">
        <v>44</v>
      </c>
      <c r="C83" s="88"/>
      <c r="D83" s="88"/>
      <c r="E83" s="88"/>
      <c r="F83" s="92">
        <v>3.7470545449587638</v>
      </c>
      <c r="G83" s="90">
        <v>6.0804354801800606</v>
      </c>
      <c r="H83" s="92">
        <v>2.4347548288076384</v>
      </c>
      <c r="I83" s="90">
        <v>3.9148558127624189</v>
      </c>
      <c r="J83" s="90">
        <v>3.0317625594234032</v>
      </c>
      <c r="K83" s="90">
        <v>-1.8956115573878414</v>
      </c>
      <c r="L83" s="90">
        <v>0.203422669236729</v>
      </c>
      <c r="M83" s="90">
        <v>6.6413634891063902</v>
      </c>
    </row>
    <row r="84" spans="2:13" s="91" customFormat="1" ht="15" customHeight="1" x14ac:dyDescent="0.25">
      <c r="B84" s="88" t="s">
        <v>45</v>
      </c>
      <c r="C84" s="88"/>
      <c r="D84" s="88"/>
      <c r="E84" s="88"/>
      <c r="F84" s="89" t="s">
        <v>53</v>
      </c>
      <c r="G84" s="90" t="s">
        <v>53</v>
      </c>
      <c r="H84" s="89" t="s">
        <v>53</v>
      </c>
      <c r="I84" s="90" t="s">
        <v>53</v>
      </c>
      <c r="J84" s="90">
        <v>4.1656502770879138</v>
      </c>
      <c r="K84" s="90">
        <v>-3.420613713244657</v>
      </c>
      <c r="L84" s="90">
        <v>0.94229312370308094</v>
      </c>
      <c r="M84" s="90">
        <v>6.5224376048797534</v>
      </c>
    </row>
    <row r="85" spans="2:13" s="91" customFormat="1" ht="15" customHeight="1" x14ac:dyDescent="0.25">
      <c r="B85" s="88" t="s">
        <v>46</v>
      </c>
      <c r="C85" s="88"/>
      <c r="D85" s="88"/>
      <c r="E85" s="88"/>
      <c r="F85" s="92" t="s">
        <v>53</v>
      </c>
      <c r="G85" s="90" t="s">
        <v>53</v>
      </c>
      <c r="H85" s="92" t="s">
        <v>53</v>
      </c>
      <c r="I85" s="90" t="s">
        <v>53</v>
      </c>
      <c r="J85" s="90">
        <v>4.6051514632420485</v>
      </c>
      <c r="K85" s="90">
        <v>0.80519813677256558</v>
      </c>
      <c r="L85" s="90">
        <v>3.4542794174736531</v>
      </c>
      <c r="M85" s="90">
        <v>7.5331278965961284</v>
      </c>
    </row>
    <row r="86" spans="2:13" ht="15" customHeight="1" x14ac:dyDescent="0.25">
      <c r="B86" s="64" t="s">
        <v>47</v>
      </c>
      <c r="C86" s="64"/>
      <c r="D86" s="64"/>
      <c r="E86" s="64"/>
      <c r="F86" s="46" t="s">
        <v>53</v>
      </c>
      <c r="G86" s="48" t="s">
        <v>53</v>
      </c>
      <c r="H86" s="46">
        <v>53.186599556449153</v>
      </c>
      <c r="I86" s="48">
        <v>47.283902393968347</v>
      </c>
      <c r="J86" s="48">
        <v>48.203213927013692</v>
      </c>
      <c r="K86" s="48">
        <v>45.222450980607029</v>
      </c>
      <c r="L86" s="48">
        <v>44.852661751254153</v>
      </c>
      <c r="M86" s="48">
        <v>58.772156070778728</v>
      </c>
    </row>
    <row r="87" spans="2:13" ht="15" customHeight="1" x14ac:dyDescent="0.25">
      <c r="B87" s="64" t="s">
        <v>48</v>
      </c>
      <c r="C87" s="64"/>
      <c r="D87" s="64"/>
      <c r="E87" s="64"/>
      <c r="F87" s="45" t="s">
        <v>53</v>
      </c>
      <c r="G87" s="48" t="s">
        <v>53</v>
      </c>
      <c r="H87" s="45">
        <v>559.05673790000003</v>
      </c>
      <c r="I87" s="48">
        <v>624.62908059999995</v>
      </c>
      <c r="J87" s="48">
        <v>568.62775210000007</v>
      </c>
      <c r="K87" s="48">
        <v>627.39099999999996</v>
      </c>
      <c r="L87" s="48">
        <v>634.80000000000007</v>
      </c>
      <c r="M87" s="48">
        <v>295.59700000000004</v>
      </c>
    </row>
    <row r="88" spans="2:13" ht="15" customHeight="1" x14ac:dyDescent="0.25">
      <c r="B88" s="64" t="s">
        <v>49</v>
      </c>
      <c r="C88" s="64"/>
      <c r="D88" s="64"/>
      <c r="E88" s="64"/>
      <c r="F88" s="46" t="s">
        <v>53</v>
      </c>
      <c r="G88" s="48" t="s">
        <v>53</v>
      </c>
      <c r="H88" s="46">
        <v>0.60506024429444816</v>
      </c>
      <c r="I88" s="48">
        <v>0.74717963431193501</v>
      </c>
      <c r="J88" s="48">
        <v>0.71526918131433392</v>
      </c>
      <c r="K88" s="48">
        <v>0.8163245524331606</v>
      </c>
      <c r="L88" s="48">
        <v>0.83470888770622687</v>
      </c>
      <c r="M88" s="48">
        <v>0.40084432192701808</v>
      </c>
    </row>
    <row r="89" spans="2:13" ht="15" customHeight="1" x14ac:dyDescent="0.25">
      <c r="B89" s="64" t="s">
        <v>113</v>
      </c>
      <c r="C89" s="64"/>
      <c r="D89" s="64"/>
      <c r="E89" s="64"/>
      <c r="F89" s="46">
        <v>15.323870800000179</v>
      </c>
      <c r="G89" s="48" t="s">
        <v>53</v>
      </c>
      <c r="H89" s="46">
        <v>-39.828286199999901</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982</v>
      </c>
      <c r="K90" s="49">
        <v>993</v>
      </c>
      <c r="L90" s="49">
        <v>1134</v>
      </c>
      <c r="M90" s="49">
        <v>1143</v>
      </c>
    </row>
    <row r="91" spans="2:13" ht="15" customHeight="1" x14ac:dyDescent="0.25">
      <c r="B91" s="35" t="s">
        <v>75</v>
      </c>
      <c r="C91" s="40"/>
      <c r="D91" s="40"/>
      <c r="E91" s="40"/>
      <c r="F91" s="40"/>
      <c r="G91" s="40"/>
      <c r="H91" s="40"/>
      <c r="I91" s="40"/>
      <c r="J91" s="40"/>
      <c r="K91" s="40"/>
      <c r="L91" s="40"/>
      <c r="M91" s="40"/>
    </row>
    <row r="92" spans="2:13" ht="15" customHeight="1" x14ac:dyDescent="0.25">
      <c r="B92" s="35" t="s">
        <v>125</v>
      </c>
      <c r="C92" s="40"/>
      <c r="D92" s="40"/>
      <c r="E92" s="40"/>
      <c r="F92" s="40"/>
      <c r="G92" s="40"/>
      <c r="H92" s="40"/>
      <c r="I92" s="40"/>
      <c r="J92" s="40"/>
      <c r="K92" s="40"/>
      <c r="L92" s="34"/>
      <c r="M92" s="40"/>
    </row>
    <row r="93" spans="2:13" ht="15" customHeight="1" x14ac:dyDescent="0.25">
      <c r="B93" s="35" t="s">
        <v>117</v>
      </c>
      <c r="C93" s="35"/>
      <c r="D93" s="35"/>
      <c r="E93" s="35"/>
      <c r="F93" s="35"/>
      <c r="G93" s="35"/>
      <c r="H93" s="35"/>
      <c r="I93" s="35"/>
      <c r="J93" s="35"/>
      <c r="K93" s="35"/>
      <c r="L93" s="35"/>
      <c r="M93" s="35"/>
    </row>
    <row r="94" spans="2:13" ht="15" customHeight="1" x14ac:dyDescent="0.25">
      <c r="B94" s="35" t="s">
        <v>115</v>
      </c>
      <c r="C94" s="44"/>
      <c r="D94" s="44"/>
      <c r="E94" s="44"/>
      <c r="F94" s="44"/>
      <c r="G94" s="44"/>
      <c r="H94" s="44"/>
      <c r="I94" s="44"/>
      <c r="J94" s="44"/>
      <c r="K94" s="44"/>
      <c r="L94" s="44"/>
      <c r="M94" s="44"/>
    </row>
    <row r="95" spans="2:13" ht="16.5" x14ac:dyDescent="0.35">
      <c r="B95" s="20"/>
      <c r="C95" s="20"/>
      <c r="D95" s="20"/>
      <c r="E95" s="20"/>
      <c r="F95" s="20"/>
      <c r="G95" s="20"/>
      <c r="H95" s="20"/>
      <c r="I95" s="20"/>
      <c r="J95" s="20"/>
      <c r="K95" s="20"/>
      <c r="L95" s="20"/>
      <c r="M95" s="20"/>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sheetData>
  <mergeCells count="1">
    <mergeCell ref="B1:M1"/>
  </mergeCells>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4"/>
  <sheetViews>
    <sheetView showZeros="0" topLeftCell="A67" zoomScaleNormal="100" workbookViewId="0">
      <selection activeCell="A81" sqref="A81:XFD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65</v>
      </c>
      <c r="C1" s="102"/>
      <c r="D1" s="102"/>
      <c r="E1" s="102"/>
      <c r="F1" s="102"/>
      <c r="G1" s="102"/>
      <c r="H1" s="102"/>
      <c r="I1" s="102"/>
      <c r="J1" s="102"/>
      <c r="K1" s="102"/>
      <c r="L1" s="102"/>
      <c r="M1" s="102"/>
    </row>
    <row r="2" spans="2:13" x14ac:dyDescent="0.25">
      <c r="B2" s="51" t="s">
        <v>56</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t="s">
        <v>52</v>
      </c>
      <c r="G5" s="74" t="s">
        <v>52</v>
      </c>
      <c r="H5" s="74" t="s">
        <v>52</v>
      </c>
      <c r="I5" s="74" t="s">
        <v>52</v>
      </c>
      <c r="J5" s="74" t="s">
        <v>52</v>
      </c>
      <c r="K5" s="74" t="s">
        <v>52</v>
      </c>
      <c r="L5" s="74"/>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228.12241599999999</v>
      </c>
      <c r="G7" s="54">
        <v>215.58093200000008</v>
      </c>
      <c r="H7" s="53">
        <v>610.32385099999999</v>
      </c>
      <c r="I7" s="54">
        <v>592.67081200000007</v>
      </c>
      <c r="J7" s="54">
        <v>880.33106599999996</v>
      </c>
      <c r="K7" s="54">
        <v>888.20801700000004</v>
      </c>
      <c r="L7" s="54">
        <v>844.50199999999995</v>
      </c>
      <c r="M7" s="54">
        <v>837.87300000000005</v>
      </c>
    </row>
    <row r="8" spans="2:13" ht="15" customHeight="1" x14ac:dyDescent="0.25">
      <c r="B8" s="59" t="s">
        <v>3</v>
      </c>
      <c r="C8" s="59"/>
      <c r="D8" s="59"/>
      <c r="E8" s="59"/>
      <c r="F8" s="46">
        <v>-205.32619799999998</v>
      </c>
      <c r="G8" s="48">
        <v>-202.17793299999997</v>
      </c>
      <c r="H8" s="46">
        <v>-595.36117899999999</v>
      </c>
      <c r="I8" s="48">
        <v>-581.92340999999999</v>
      </c>
      <c r="J8" s="48">
        <v>-842.17398300000002</v>
      </c>
      <c r="K8" s="48">
        <v>-849.46159299999999</v>
      </c>
      <c r="L8" s="48">
        <v>-819.91899999999998</v>
      </c>
      <c r="M8" s="48">
        <v>-804.13599999999997</v>
      </c>
    </row>
    <row r="9" spans="2:13" ht="15" customHeight="1" x14ac:dyDescent="0.25">
      <c r="B9" s="59" t="s">
        <v>4</v>
      </c>
      <c r="C9" s="59"/>
      <c r="D9" s="59"/>
      <c r="E9" s="59"/>
      <c r="F9" s="46">
        <v>1.7666359999999997</v>
      </c>
      <c r="G9" s="48">
        <v>2.0301629999999995</v>
      </c>
      <c r="H9" s="46">
        <v>4.9301069999999996</v>
      </c>
      <c r="I9" s="48">
        <v>6.9363509999999993</v>
      </c>
      <c r="J9" s="48">
        <v>10.104359000000001</v>
      </c>
      <c r="K9" s="48">
        <v>10.456063</v>
      </c>
      <c r="L9" s="48">
        <v>7.1820000000000004</v>
      </c>
      <c r="M9" s="48">
        <v>6.274</v>
      </c>
    </row>
    <row r="10" spans="2:13" ht="15" customHeight="1" x14ac:dyDescent="0.25">
      <c r="B10" s="59" t="s">
        <v>5</v>
      </c>
      <c r="C10" s="59"/>
      <c r="D10" s="59"/>
      <c r="E10" s="59"/>
      <c r="F10" s="46">
        <v>0</v>
      </c>
      <c r="G10" s="48">
        <v>0</v>
      </c>
      <c r="H10" s="46">
        <v>0</v>
      </c>
      <c r="I10" s="48">
        <v>0</v>
      </c>
      <c r="J10" s="48">
        <v>0</v>
      </c>
      <c r="K10" s="48">
        <v>0</v>
      </c>
      <c r="L10" s="48">
        <v>0</v>
      </c>
      <c r="M10" s="48">
        <v>0</v>
      </c>
    </row>
    <row r="11" spans="2:13" ht="15" customHeight="1" x14ac:dyDescent="0.25">
      <c r="B11" s="50" t="s">
        <v>6</v>
      </c>
      <c r="C11" s="50"/>
      <c r="D11" s="50"/>
      <c r="E11" s="50"/>
      <c r="F11" s="47">
        <v>0</v>
      </c>
      <c r="G11" s="49">
        <v>0</v>
      </c>
      <c r="H11" s="47">
        <v>0</v>
      </c>
      <c r="I11" s="49">
        <v>0</v>
      </c>
      <c r="J11" s="49">
        <v>0</v>
      </c>
      <c r="K11" s="49">
        <v>0</v>
      </c>
      <c r="L11" s="49">
        <v>0</v>
      </c>
      <c r="M11" s="49">
        <v>0</v>
      </c>
    </row>
    <row r="12" spans="2:13" ht="15" customHeight="1" x14ac:dyDescent="0.25">
      <c r="B12" s="58" t="s">
        <v>7</v>
      </c>
      <c r="C12" s="58"/>
      <c r="D12" s="58"/>
      <c r="E12" s="58"/>
      <c r="F12" s="55">
        <f t="shared" ref="F12:M12" si="0">SUM(F7:F11)</f>
        <v>24.562854000000009</v>
      </c>
      <c r="G12" s="54">
        <f t="shared" si="0"/>
        <v>15.433162000000108</v>
      </c>
      <c r="H12" s="55">
        <f t="shared" si="0"/>
        <v>19.892778999999997</v>
      </c>
      <c r="I12" s="54">
        <f t="shared" si="0"/>
        <v>17.683753000000078</v>
      </c>
      <c r="J12" s="54">
        <f t="shared" si="0"/>
        <v>48.261441999999946</v>
      </c>
      <c r="K12" s="54">
        <f t="shared" si="0"/>
        <v>49.202487000000048</v>
      </c>
      <c r="L12" s="54">
        <f t="shared" si="0"/>
        <v>31.764999999999972</v>
      </c>
      <c r="M12" s="54">
        <f t="shared" si="0"/>
        <v>40.011000000000081</v>
      </c>
    </row>
    <row r="13" spans="2:13" ht="15" customHeight="1" x14ac:dyDescent="0.25">
      <c r="B13" s="50" t="s">
        <v>59</v>
      </c>
      <c r="C13" s="50"/>
      <c r="D13" s="50"/>
      <c r="E13" s="50"/>
      <c r="F13" s="47">
        <v>-11.347592000000002</v>
      </c>
      <c r="G13" s="49">
        <v>-12.293419</v>
      </c>
      <c r="H13" s="47">
        <v>-34.623547000000002</v>
      </c>
      <c r="I13" s="49">
        <v>-36.341533999999996</v>
      </c>
      <c r="J13" s="49">
        <v>-47.883355000000002</v>
      </c>
      <c r="K13" s="49">
        <v>-49.659476999999995</v>
      </c>
      <c r="L13" s="49">
        <v>-51.984999999999999</v>
      </c>
      <c r="M13" s="49">
        <v>-53.456999999999994</v>
      </c>
    </row>
    <row r="14" spans="2:13" ht="15" customHeight="1" x14ac:dyDescent="0.25">
      <c r="B14" s="58" t="s">
        <v>8</v>
      </c>
      <c r="C14" s="58"/>
      <c r="D14" s="58"/>
      <c r="E14" s="58"/>
      <c r="F14" s="55">
        <f t="shared" ref="F14:M14" si="1">SUM(F12:F13)</f>
        <v>13.215262000000006</v>
      </c>
      <c r="G14" s="54">
        <f t="shared" si="1"/>
        <v>3.1397430000001076</v>
      </c>
      <c r="H14" s="55">
        <f t="shared" si="1"/>
        <v>-14.730768000000005</v>
      </c>
      <c r="I14" s="54">
        <f t="shared" si="1"/>
        <v>-18.657780999999918</v>
      </c>
      <c r="J14" s="54">
        <f t="shared" si="1"/>
        <v>0.37808699999994388</v>
      </c>
      <c r="K14" s="54">
        <f t="shared" si="1"/>
        <v>-0.45698999999994783</v>
      </c>
      <c r="L14" s="54">
        <f t="shared" si="1"/>
        <v>-20.220000000000027</v>
      </c>
      <c r="M14" s="54">
        <f t="shared" si="1"/>
        <v>-13.445999999999913</v>
      </c>
    </row>
    <row r="15" spans="2:13" ht="15" customHeight="1" x14ac:dyDescent="0.25">
      <c r="B15" s="59" t="s">
        <v>9</v>
      </c>
      <c r="C15" s="59"/>
      <c r="D15" s="59"/>
      <c r="E15" s="59"/>
      <c r="F15" s="46">
        <v>0</v>
      </c>
      <c r="G15" s="48">
        <v>0</v>
      </c>
      <c r="H15" s="46">
        <v>0</v>
      </c>
      <c r="I15" s="48">
        <v>0</v>
      </c>
      <c r="J15" s="48">
        <v>0</v>
      </c>
      <c r="K15" s="48">
        <v>0</v>
      </c>
      <c r="L15" s="48">
        <v>0</v>
      </c>
      <c r="M15" s="48">
        <v>0</v>
      </c>
    </row>
    <row r="16" spans="2:13" ht="15" customHeight="1" x14ac:dyDescent="0.25">
      <c r="B16" s="50" t="s">
        <v>10</v>
      </c>
      <c r="C16" s="50"/>
      <c r="D16" s="50"/>
      <c r="E16" s="50"/>
      <c r="F16" s="47">
        <v>0</v>
      </c>
      <c r="G16" s="49">
        <v>0</v>
      </c>
      <c r="H16" s="47">
        <v>0</v>
      </c>
      <c r="I16" s="49">
        <v>0</v>
      </c>
      <c r="J16" s="49">
        <v>-30</v>
      </c>
      <c r="K16" s="49">
        <v>-75</v>
      </c>
      <c r="L16" s="49">
        <v>-100</v>
      </c>
      <c r="M16" s="49">
        <v>0</v>
      </c>
    </row>
    <row r="17" spans="2:13" ht="15" customHeight="1" x14ac:dyDescent="0.25">
      <c r="B17" s="58" t="s">
        <v>11</v>
      </c>
      <c r="C17" s="58"/>
      <c r="D17" s="58"/>
      <c r="E17" s="58"/>
      <c r="F17" s="55">
        <f t="shared" ref="F17:M17" si="2">SUM(F14:F16)</f>
        <v>13.215262000000006</v>
      </c>
      <c r="G17" s="54">
        <f t="shared" si="2"/>
        <v>3.1397430000001076</v>
      </c>
      <c r="H17" s="55">
        <f t="shared" si="2"/>
        <v>-14.730768000000005</v>
      </c>
      <c r="I17" s="54">
        <f t="shared" si="2"/>
        <v>-18.657780999999918</v>
      </c>
      <c r="J17" s="54">
        <f t="shared" si="2"/>
        <v>-29.621913000000056</v>
      </c>
      <c r="K17" s="54">
        <f t="shared" si="2"/>
        <v>-75.456989999999948</v>
      </c>
      <c r="L17" s="54">
        <f t="shared" si="2"/>
        <v>-120.22000000000003</v>
      </c>
      <c r="M17" s="54">
        <f t="shared" si="2"/>
        <v>-13.445999999999913</v>
      </c>
    </row>
    <row r="18" spans="2:13" ht="15" customHeight="1" x14ac:dyDescent="0.25">
      <c r="B18" s="59" t="s">
        <v>12</v>
      </c>
      <c r="C18" s="59"/>
      <c r="D18" s="59"/>
      <c r="E18" s="59"/>
      <c r="F18" s="46">
        <v>4.2866650000000002</v>
      </c>
      <c r="G18" s="48">
        <v>12.138920000000001</v>
      </c>
      <c r="H18" s="46">
        <v>4.9916660000000004</v>
      </c>
      <c r="I18" s="48">
        <v>20.938516</v>
      </c>
      <c r="J18" s="48">
        <v>11.173784999999999</v>
      </c>
      <c r="K18" s="48">
        <v>3.8694419999999998</v>
      </c>
      <c r="L18" s="48">
        <v>0.80900000000000005</v>
      </c>
      <c r="M18" s="48">
        <v>0.94000000000000006</v>
      </c>
    </row>
    <row r="19" spans="2:13" ht="15" customHeight="1" x14ac:dyDescent="0.25">
      <c r="B19" s="50" t="s">
        <v>13</v>
      </c>
      <c r="C19" s="50"/>
      <c r="D19" s="50"/>
      <c r="E19" s="50"/>
      <c r="F19" s="47">
        <v>0.1539939999999983</v>
      </c>
      <c r="G19" s="49">
        <v>-5.6026640000000008</v>
      </c>
      <c r="H19" s="47">
        <v>-16.064644999999999</v>
      </c>
      <c r="I19" s="49">
        <v>-15.910911</v>
      </c>
      <c r="J19" s="49">
        <v>-21.345938999999998</v>
      </c>
      <c r="K19" s="49">
        <v>-41.493809999999996</v>
      </c>
      <c r="L19" s="49">
        <v>-77.623999999999995</v>
      </c>
      <c r="M19" s="49">
        <v>-67.021000000000001</v>
      </c>
    </row>
    <row r="20" spans="2:13" ht="15" customHeight="1" x14ac:dyDescent="0.25">
      <c r="B20" s="58" t="s">
        <v>14</v>
      </c>
      <c r="C20" s="58"/>
      <c r="D20" s="58"/>
      <c r="E20" s="58"/>
      <c r="F20" s="55">
        <f t="shared" ref="F20:M20" si="3">SUM(F17:F19)</f>
        <v>17.655921000000003</v>
      </c>
      <c r="G20" s="54">
        <f t="shared" si="3"/>
        <v>9.6759990000001075</v>
      </c>
      <c r="H20" s="55">
        <f t="shared" si="3"/>
        <v>-25.803747000000001</v>
      </c>
      <c r="I20" s="54">
        <f t="shared" si="3"/>
        <v>-13.630175999999919</v>
      </c>
      <c r="J20" s="54">
        <f t="shared" si="3"/>
        <v>-39.794067000000055</v>
      </c>
      <c r="K20" s="54">
        <f t="shared" si="3"/>
        <v>-113.08135799999994</v>
      </c>
      <c r="L20" s="54">
        <f t="shared" si="3"/>
        <v>-197.03500000000003</v>
      </c>
      <c r="M20" s="54">
        <f t="shared" si="3"/>
        <v>-79.526999999999916</v>
      </c>
    </row>
    <row r="21" spans="2:13" ht="15" customHeight="1" x14ac:dyDescent="0.25">
      <c r="B21" s="59" t="s">
        <v>15</v>
      </c>
      <c r="C21" s="59"/>
      <c r="D21" s="59"/>
      <c r="E21" s="59"/>
      <c r="F21" s="46">
        <v>-2.4392210000000003</v>
      </c>
      <c r="G21" s="48">
        <v>-0.6694179999999994</v>
      </c>
      <c r="H21" s="46">
        <v>-2.5241150000000001</v>
      </c>
      <c r="I21" s="48">
        <v>2.2884940000000005</v>
      </c>
      <c r="J21" s="48">
        <v>-2.4239999999999999</v>
      </c>
      <c r="K21" s="48">
        <v>-0.27700000000000014</v>
      </c>
      <c r="L21" s="48">
        <v>-3.1099999999999994</v>
      </c>
      <c r="M21" s="48">
        <v>-3.8419999999999996</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15.216700000000003</v>
      </c>
      <c r="G23" s="54">
        <f t="shared" si="4"/>
        <v>9.0065810000001072</v>
      </c>
      <c r="H23" s="55">
        <f t="shared" si="4"/>
        <v>-28.327862000000003</v>
      </c>
      <c r="I23" s="54">
        <f t="shared" si="4"/>
        <v>-11.341681999999919</v>
      </c>
      <c r="J23" s="54">
        <f t="shared" si="4"/>
        <v>-42.218067000000055</v>
      </c>
      <c r="K23" s="54">
        <f t="shared" si="4"/>
        <v>-113.35835799999994</v>
      </c>
      <c r="L23" s="54">
        <f t="shared" si="4"/>
        <v>-200.14500000000004</v>
      </c>
      <c r="M23" s="54">
        <f t="shared" si="4"/>
        <v>-83.368999999999915</v>
      </c>
    </row>
    <row r="24" spans="2:13" ht="15" customHeight="1" x14ac:dyDescent="0.25">
      <c r="B24" s="59" t="s">
        <v>90</v>
      </c>
      <c r="C24" s="59"/>
      <c r="D24" s="59"/>
      <c r="E24" s="59"/>
      <c r="F24" s="46">
        <v>15.216700000000007</v>
      </c>
      <c r="G24" s="48">
        <v>9.0065810000001019</v>
      </c>
      <c r="H24" s="46">
        <v>-28.327861999999936</v>
      </c>
      <c r="I24" s="48">
        <v>-11.341681999999867</v>
      </c>
      <c r="J24" s="48">
        <v>-42.218066999999934</v>
      </c>
      <c r="K24" s="48">
        <v>-113.3583579999999</v>
      </c>
      <c r="L24" s="48">
        <v>-200.14500000000012</v>
      </c>
      <c r="M24" s="48">
        <v>-83.368999999999915</v>
      </c>
    </row>
    <row r="25" spans="2:13" ht="15" customHeight="1" x14ac:dyDescent="0.25">
      <c r="B25" s="59" t="s">
        <v>85</v>
      </c>
      <c r="C25" s="59"/>
      <c r="D25" s="59"/>
      <c r="E25" s="59"/>
      <c r="F25" s="46">
        <v>0</v>
      </c>
      <c r="G25" s="48">
        <v>0</v>
      </c>
      <c r="H25" s="46">
        <v>0</v>
      </c>
      <c r="I25" s="48">
        <v>0</v>
      </c>
      <c r="J25" s="48">
        <v>0</v>
      </c>
      <c r="K25" s="48">
        <v>0</v>
      </c>
      <c r="L25" s="48">
        <v>0</v>
      </c>
      <c r="M25" s="48">
        <v>0</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-2.2775000000000212E-2</v>
      </c>
      <c r="G27" s="48">
        <v>-1.6179999999999999</v>
      </c>
      <c r="H27" s="46">
        <v>-4.6177320000000002</v>
      </c>
      <c r="I27" s="48">
        <v>-5.0289999999999999</v>
      </c>
      <c r="J27" s="48">
        <v>-6.7690000000000001</v>
      </c>
      <c r="K27" s="48">
        <v>-5.82</v>
      </c>
      <c r="L27" s="48">
        <v>-4.3</v>
      </c>
      <c r="M27" s="48">
        <v>-6.5</v>
      </c>
    </row>
    <row r="28" spans="2:13" ht="15" customHeight="1" x14ac:dyDescent="0.25">
      <c r="B28" s="58" t="s">
        <v>123</v>
      </c>
      <c r="C28" s="58"/>
      <c r="D28" s="58"/>
      <c r="E28" s="58"/>
      <c r="F28" s="55">
        <f t="shared" ref="F28:M28" si="5">F14-F27</f>
        <v>13.238037000000006</v>
      </c>
      <c r="G28" s="54">
        <f t="shared" si="5"/>
        <v>4.757743000000108</v>
      </c>
      <c r="H28" s="55">
        <f t="shared" si="5"/>
        <v>-10.113036000000005</v>
      </c>
      <c r="I28" s="54">
        <f t="shared" si="5"/>
        <v>-13.628780999999918</v>
      </c>
      <c r="J28" s="54">
        <f t="shared" si="5"/>
        <v>7.147086999999944</v>
      </c>
      <c r="K28" s="54">
        <f t="shared" si="5"/>
        <v>5.3630100000000525</v>
      </c>
      <c r="L28" s="54">
        <f t="shared" si="5"/>
        <v>-15.920000000000027</v>
      </c>
      <c r="M28" s="54">
        <f t="shared" si="5"/>
        <v>-6.9459999999999127</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5" ht="3" customHeight="1" x14ac:dyDescent="0.25">
      <c r="B33" s="33"/>
      <c r="C33" s="32"/>
      <c r="D33" s="32"/>
      <c r="E33" s="32"/>
      <c r="F33" s="36"/>
      <c r="G33" s="36"/>
      <c r="H33" s="36"/>
      <c r="I33" s="36"/>
      <c r="J33" s="36"/>
      <c r="K33" s="36"/>
      <c r="L33" s="36"/>
      <c r="M33" s="36"/>
    </row>
    <row r="34" spans="2:15" s="16" customFormat="1" ht="15" customHeight="1" x14ac:dyDescent="0.25">
      <c r="B34" s="59" t="s">
        <v>17</v>
      </c>
      <c r="C34" s="59"/>
      <c r="D34" s="59"/>
      <c r="E34" s="59"/>
      <c r="F34" s="45"/>
      <c r="G34" s="48"/>
      <c r="H34" s="45">
        <v>220.93043400000002</v>
      </c>
      <c r="I34" s="48">
        <v>248.04441</v>
      </c>
      <c r="J34" s="48">
        <v>218.41203400000001</v>
      </c>
      <c r="K34" s="48">
        <v>252.79</v>
      </c>
      <c r="L34" s="48">
        <v>323.16000000000003</v>
      </c>
      <c r="M34" s="48">
        <v>418.18799999999999</v>
      </c>
    </row>
    <row r="35" spans="2:15" ht="15" customHeight="1" x14ac:dyDescent="0.25">
      <c r="B35" s="59" t="s">
        <v>18</v>
      </c>
      <c r="C35" s="59"/>
      <c r="D35" s="59"/>
      <c r="E35" s="59"/>
      <c r="F35" s="46"/>
      <c r="G35" s="48"/>
      <c r="H35" s="46">
        <v>214.51581200000001</v>
      </c>
      <c r="I35" s="48">
        <v>214.66070200000001</v>
      </c>
      <c r="J35" s="48">
        <v>214.469516</v>
      </c>
      <c r="K35" s="48">
        <v>218.04361699999998</v>
      </c>
      <c r="L35" s="48">
        <v>218.399</v>
      </c>
      <c r="M35" s="48">
        <v>214.10300000000001</v>
      </c>
    </row>
    <row r="36" spans="2:15" ht="15" customHeight="1" x14ac:dyDescent="0.25">
      <c r="B36" s="59" t="s">
        <v>84</v>
      </c>
      <c r="C36" s="59"/>
      <c r="D36" s="59"/>
      <c r="E36" s="59"/>
      <c r="F36" s="46"/>
      <c r="G36" s="48"/>
      <c r="H36" s="46">
        <v>153.65050500000001</v>
      </c>
      <c r="I36" s="48">
        <v>168.73064499999998</v>
      </c>
      <c r="J36" s="48">
        <v>165.603587</v>
      </c>
      <c r="K36" s="48">
        <v>184.48780299999999</v>
      </c>
      <c r="L36" s="48">
        <v>189.047</v>
      </c>
      <c r="M36" s="48">
        <v>209.71799999999999</v>
      </c>
    </row>
    <row r="37" spans="2:15" ht="15" customHeight="1" x14ac:dyDescent="0.25">
      <c r="B37" s="59" t="s">
        <v>19</v>
      </c>
      <c r="C37" s="59"/>
      <c r="D37" s="59"/>
      <c r="E37" s="59"/>
      <c r="F37" s="45"/>
      <c r="G37" s="48"/>
      <c r="H37" s="45"/>
      <c r="I37" s="48"/>
      <c r="J37" s="48">
        <v>0</v>
      </c>
      <c r="K37" s="48">
        <v>0</v>
      </c>
      <c r="L37" s="48">
        <v>0</v>
      </c>
      <c r="M37" s="48">
        <v>0</v>
      </c>
    </row>
    <row r="38" spans="2:15" ht="15" customHeight="1" x14ac:dyDescent="0.25">
      <c r="B38" s="50" t="s">
        <v>20</v>
      </c>
      <c r="C38" s="50"/>
      <c r="D38" s="50"/>
      <c r="E38" s="50"/>
      <c r="F38" s="47"/>
      <c r="G38" s="49"/>
      <c r="H38" s="47">
        <v>18.720426</v>
      </c>
      <c r="I38" s="49">
        <v>18.835000000000001</v>
      </c>
      <c r="J38" s="49">
        <v>18.997965999999998</v>
      </c>
      <c r="K38" s="49">
        <v>20.524624000000003</v>
      </c>
      <c r="L38" s="49">
        <v>20.291</v>
      </c>
      <c r="M38" s="49">
        <v>18.917000000000002</v>
      </c>
    </row>
    <row r="39" spans="2:15" ht="15" customHeight="1" x14ac:dyDescent="0.25">
      <c r="B39" s="58" t="s">
        <v>21</v>
      </c>
      <c r="C39" s="58"/>
      <c r="D39" s="58"/>
      <c r="E39" s="58"/>
      <c r="F39" s="55"/>
      <c r="G39" s="54"/>
      <c r="H39" s="55">
        <f t="shared" ref="H39:M39" si="7">SUM(H34:H38)</f>
        <v>607.81717700000002</v>
      </c>
      <c r="I39" s="54">
        <f t="shared" si="7"/>
        <v>650.270757</v>
      </c>
      <c r="J39" s="54">
        <f t="shared" si="7"/>
        <v>617.48310300000003</v>
      </c>
      <c r="K39" s="54">
        <f t="shared" si="7"/>
        <v>675.84604400000001</v>
      </c>
      <c r="L39" s="54">
        <f t="shared" si="7"/>
        <v>750.89700000000005</v>
      </c>
      <c r="M39" s="54">
        <f t="shared" si="7"/>
        <v>860.92599999999993</v>
      </c>
    </row>
    <row r="40" spans="2:15" ht="15" customHeight="1" x14ac:dyDescent="0.25">
      <c r="B40" s="59" t="s">
        <v>22</v>
      </c>
      <c r="C40" s="59"/>
      <c r="D40" s="59"/>
      <c r="E40" s="59"/>
      <c r="F40" s="45"/>
      <c r="G40" s="48"/>
      <c r="H40" s="45">
        <v>190.00681800000001</v>
      </c>
      <c r="I40" s="48">
        <v>222.27200000000002</v>
      </c>
      <c r="J40" s="48">
        <v>192.224628</v>
      </c>
      <c r="K40" s="48">
        <v>185.183198</v>
      </c>
      <c r="L40" s="48">
        <v>178.95099999999999</v>
      </c>
      <c r="M40" s="48">
        <v>173.815</v>
      </c>
    </row>
    <row r="41" spans="2:15" ht="15" customHeight="1" x14ac:dyDescent="0.25">
      <c r="B41" s="59" t="s">
        <v>23</v>
      </c>
      <c r="C41" s="59"/>
      <c r="D41" s="59"/>
      <c r="E41" s="59"/>
      <c r="F41" s="46"/>
      <c r="G41" s="48"/>
      <c r="H41" s="46">
        <v>2.7003170000000001</v>
      </c>
      <c r="I41" s="48">
        <v>0</v>
      </c>
      <c r="J41" s="48">
        <v>0</v>
      </c>
      <c r="K41" s="48">
        <v>0</v>
      </c>
      <c r="L41" s="48">
        <v>0</v>
      </c>
      <c r="M41" s="48">
        <v>0</v>
      </c>
    </row>
    <row r="42" spans="2:15" ht="15" customHeight="1" x14ac:dyDescent="0.25">
      <c r="B42" s="59" t="s">
        <v>24</v>
      </c>
      <c r="C42" s="59"/>
      <c r="D42" s="59"/>
      <c r="E42" s="59"/>
      <c r="F42" s="46"/>
      <c r="G42" s="48"/>
      <c r="H42" s="46">
        <v>164.993719</v>
      </c>
      <c r="I42" s="48">
        <v>156.08799999999999</v>
      </c>
      <c r="J42" s="48">
        <v>101.757549</v>
      </c>
      <c r="K42" s="48">
        <v>100.806944</v>
      </c>
      <c r="L42" s="48">
        <v>105.64099999999999</v>
      </c>
      <c r="M42" s="48">
        <v>113.992</v>
      </c>
    </row>
    <row r="43" spans="2:15" ht="15" customHeight="1" x14ac:dyDescent="0.25">
      <c r="B43" s="59" t="s">
        <v>25</v>
      </c>
      <c r="C43" s="59"/>
      <c r="D43" s="59"/>
      <c r="E43" s="59"/>
      <c r="F43" s="45"/>
      <c r="G43" s="48"/>
      <c r="H43" s="45">
        <v>3.4286270000000001</v>
      </c>
      <c r="I43" s="48">
        <v>3.9279999999999999</v>
      </c>
      <c r="J43" s="48">
        <v>5.8928560000000001</v>
      </c>
      <c r="K43" s="48">
        <v>6.1890000000000001</v>
      </c>
      <c r="L43" s="48">
        <v>7.8479999999999999</v>
      </c>
      <c r="M43" s="48">
        <v>7.5380000000000003</v>
      </c>
    </row>
    <row r="44" spans="2:15" ht="15" customHeight="1" x14ac:dyDescent="0.25">
      <c r="B44" s="50" t="s">
        <v>26</v>
      </c>
      <c r="C44" s="50"/>
      <c r="D44" s="50"/>
      <c r="E44" s="50"/>
      <c r="F44" s="47"/>
      <c r="G44" s="49"/>
      <c r="H44" s="47">
        <v>0</v>
      </c>
      <c r="I44" s="49">
        <v>0</v>
      </c>
      <c r="J44" s="49">
        <v>0</v>
      </c>
      <c r="K44" s="49">
        <v>0</v>
      </c>
      <c r="L44" s="49">
        <v>0</v>
      </c>
      <c r="M44" s="49">
        <v>0</v>
      </c>
    </row>
    <row r="45" spans="2:15" ht="15" customHeight="1" x14ac:dyDescent="0.25">
      <c r="B45" s="51" t="s">
        <v>27</v>
      </c>
      <c r="C45" s="51"/>
      <c r="D45" s="51"/>
      <c r="E45" s="51"/>
      <c r="F45" s="56"/>
      <c r="G45" s="52"/>
      <c r="H45" s="56">
        <f t="shared" ref="H45:M45" si="8">SUM(H40:H44)</f>
        <v>361.12948100000006</v>
      </c>
      <c r="I45" s="52">
        <f t="shared" si="8"/>
        <v>382.28800000000001</v>
      </c>
      <c r="J45" s="52">
        <f t="shared" si="8"/>
        <v>299.87503299999997</v>
      </c>
      <c r="K45" s="52">
        <f t="shared" si="8"/>
        <v>292.17914200000001</v>
      </c>
      <c r="L45" s="52">
        <f t="shared" si="8"/>
        <v>292.44</v>
      </c>
      <c r="M45" s="52">
        <f t="shared" si="8"/>
        <v>295.34500000000003</v>
      </c>
    </row>
    <row r="46" spans="2:15" ht="15" customHeight="1" x14ac:dyDescent="0.25">
      <c r="B46" s="58" t="s">
        <v>77</v>
      </c>
      <c r="C46" s="58"/>
      <c r="D46" s="58"/>
      <c r="E46" s="58"/>
      <c r="F46" s="53"/>
      <c r="G46" s="54"/>
      <c r="H46" s="53">
        <f t="shared" ref="H46:M46" si="9">H39+H45</f>
        <v>968.94665800000007</v>
      </c>
      <c r="I46" s="54">
        <f t="shared" si="9"/>
        <v>1032.558757</v>
      </c>
      <c r="J46" s="54">
        <f t="shared" si="9"/>
        <v>917.35813600000006</v>
      </c>
      <c r="K46" s="54">
        <f t="shared" si="9"/>
        <v>968.02518600000008</v>
      </c>
      <c r="L46" s="54">
        <f t="shared" si="9"/>
        <v>1043.337</v>
      </c>
      <c r="M46" s="54">
        <f t="shared" si="9"/>
        <v>1156.271</v>
      </c>
    </row>
    <row r="47" spans="2:15" ht="15" customHeight="1" x14ac:dyDescent="0.25">
      <c r="B47" s="59" t="s">
        <v>91</v>
      </c>
      <c r="C47" s="59"/>
      <c r="D47" s="59"/>
      <c r="E47" s="59" t="s">
        <v>54</v>
      </c>
      <c r="F47" s="46"/>
      <c r="G47" s="48"/>
      <c r="H47" s="46">
        <v>190.81657000000007</v>
      </c>
      <c r="I47" s="48">
        <v>244.60929299999992</v>
      </c>
      <c r="J47" s="48">
        <v>217.01522500000004</v>
      </c>
      <c r="K47" s="48">
        <v>269.00864200000001</v>
      </c>
      <c r="L47" s="48">
        <v>284.24900000000002</v>
      </c>
      <c r="M47" s="48">
        <v>394.28399999999999</v>
      </c>
      <c r="O47" s="23"/>
    </row>
    <row r="48" spans="2:15" ht="15" customHeight="1" x14ac:dyDescent="0.25">
      <c r="B48" s="59" t="s">
        <v>86</v>
      </c>
      <c r="C48" s="59"/>
      <c r="D48" s="59"/>
      <c r="E48" s="59"/>
      <c r="F48" s="46"/>
      <c r="G48" s="48"/>
      <c r="H48" s="46">
        <v>0</v>
      </c>
      <c r="I48" s="48">
        <v>0</v>
      </c>
      <c r="J48" s="48">
        <v>0</v>
      </c>
      <c r="K48" s="48">
        <v>0</v>
      </c>
      <c r="L48" s="48">
        <v>0</v>
      </c>
      <c r="M48" s="48">
        <v>0</v>
      </c>
    </row>
    <row r="49" spans="2:13" ht="15" customHeight="1" x14ac:dyDescent="0.25">
      <c r="B49" s="59" t="s">
        <v>28</v>
      </c>
      <c r="C49" s="59"/>
      <c r="D49" s="59"/>
      <c r="E49" s="59"/>
      <c r="F49" s="45"/>
      <c r="G49" s="48"/>
      <c r="H49" s="45">
        <v>0</v>
      </c>
      <c r="I49" s="48">
        <v>0</v>
      </c>
      <c r="J49" s="48">
        <v>0</v>
      </c>
      <c r="K49" s="48">
        <v>0</v>
      </c>
      <c r="L49" s="48">
        <v>0</v>
      </c>
      <c r="M49" s="48">
        <v>6.0860000000000003</v>
      </c>
    </row>
    <row r="50" spans="2:13" ht="15" customHeight="1" x14ac:dyDescent="0.25">
      <c r="B50" s="59" t="s">
        <v>29</v>
      </c>
      <c r="C50" s="59"/>
      <c r="D50" s="59"/>
      <c r="E50" s="59"/>
      <c r="F50" s="46"/>
      <c r="G50" s="48"/>
      <c r="H50" s="46">
        <v>45.582976000000002</v>
      </c>
      <c r="I50" s="48">
        <v>50.648000000000003</v>
      </c>
      <c r="J50" s="48">
        <v>48.894598999999999</v>
      </c>
      <c r="K50" s="48">
        <v>53.513306999999998</v>
      </c>
      <c r="L50" s="48">
        <v>60.058</v>
      </c>
      <c r="M50" s="48">
        <v>62.981999999999999</v>
      </c>
    </row>
    <row r="51" spans="2:13" ht="15" customHeight="1" x14ac:dyDescent="0.25">
      <c r="B51" s="59" t="s">
        <v>30</v>
      </c>
      <c r="C51" s="59"/>
      <c r="D51" s="59"/>
      <c r="E51" s="59"/>
      <c r="F51" s="46"/>
      <c r="G51" s="48"/>
      <c r="H51" s="46">
        <v>600.89658300000008</v>
      </c>
      <c r="I51" s="48">
        <v>598.65499999999997</v>
      </c>
      <c r="J51" s="48">
        <v>512.783726</v>
      </c>
      <c r="K51" s="48">
        <v>504.45248600000002</v>
      </c>
      <c r="L51" s="48">
        <v>544.93499999999995</v>
      </c>
      <c r="M51" s="48">
        <v>528.26900000000001</v>
      </c>
    </row>
    <row r="52" spans="2:13" ht="15" customHeight="1" x14ac:dyDescent="0.25">
      <c r="B52" s="59" t="s">
        <v>31</v>
      </c>
      <c r="C52" s="59"/>
      <c r="D52" s="59"/>
      <c r="E52" s="59"/>
      <c r="F52" s="45"/>
      <c r="G52" s="48"/>
      <c r="H52" s="45">
        <v>131.65048099999998</v>
      </c>
      <c r="I52" s="48">
        <v>138.64600000000002</v>
      </c>
      <c r="J52" s="48">
        <v>138.66426500000003</v>
      </c>
      <c r="K52" s="48">
        <v>141.05043600000002</v>
      </c>
      <c r="L52" s="48">
        <v>154.095</v>
      </c>
      <c r="M52" s="48">
        <v>164.65</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 t="shared" ref="H54:M54" si="10">SUM(H47:H53)</f>
        <v>968.94661000000019</v>
      </c>
      <c r="I54" s="54">
        <f t="shared" si="10"/>
        <v>1032.5582929999998</v>
      </c>
      <c r="J54" s="54">
        <f t="shared" si="10"/>
        <v>917.35781500000007</v>
      </c>
      <c r="K54" s="54">
        <f t="shared" si="10"/>
        <v>968.02487100000008</v>
      </c>
      <c r="L54" s="54">
        <f t="shared" si="10"/>
        <v>1043.337</v>
      </c>
      <c r="M54" s="54">
        <f t="shared" si="10"/>
        <v>1156.271</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11">F$3</f>
        <v>2017</v>
      </c>
      <c r="G56" s="72">
        <f t="shared" si="11"/>
        <v>2016</v>
      </c>
      <c r="H56" s="72">
        <f t="shared" si="11"/>
        <v>2017</v>
      </c>
      <c r="I56" s="72">
        <f t="shared" si="11"/>
        <v>2016</v>
      </c>
      <c r="J56" s="72">
        <f t="shared" si="11"/>
        <v>2016</v>
      </c>
      <c r="K56" s="72">
        <f t="shared" si="11"/>
        <v>2015</v>
      </c>
      <c r="L56" s="72">
        <f t="shared" si="11"/>
        <v>2014</v>
      </c>
      <c r="M56" s="72">
        <f t="shared" si="11"/>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97</v>
      </c>
      <c r="G58" s="74"/>
      <c r="H58" s="74" t="s">
        <v>97</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23.643854000000012</v>
      </c>
      <c r="G60" s="48">
        <v>12.1715470000001</v>
      </c>
      <c r="H60" s="46">
        <v>14.168779000000143</v>
      </c>
      <c r="I60" s="48">
        <v>4.0765440000000597</v>
      </c>
      <c r="J60" s="48">
        <v>28.716999999999999</v>
      </c>
      <c r="K60" s="48">
        <v>36.540999999999997</v>
      </c>
      <c r="L60" s="48">
        <v>-6.0510000000000002</v>
      </c>
      <c r="M60" s="48">
        <v>-7.9710000000000001</v>
      </c>
    </row>
    <row r="61" spans="2:13" ht="15" customHeight="1" x14ac:dyDescent="0.25">
      <c r="B61" s="50" t="s">
        <v>33</v>
      </c>
      <c r="C61" s="50"/>
      <c r="D61" s="50"/>
      <c r="E61" s="50"/>
      <c r="F61" s="47">
        <v>-39.122</v>
      </c>
      <c r="G61" s="49">
        <v>-27.547000000000001</v>
      </c>
      <c r="H61" s="47">
        <v>-71.606999999999999</v>
      </c>
      <c r="I61" s="49">
        <v>-83.694000000000003</v>
      </c>
      <c r="J61" s="49">
        <v>-5.8739999999999997</v>
      </c>
      <c r="K61" s="49">
        <v>-7.4029999999999996</v>
      </c>
      <c r="L61" s="49">
        <v>-9.3979999999999997</v>
      </c>
      <c r="M61" s="49">
        <v>22.28</v>
      </c>
    </row>
    <row r="62" spans="2:13" ht="15" customHeight="1" x14ac:dyDescent="0.25">
      <c r="B62" s="65" t="s">
        <v>34</v>
      </c>
      <c r="C62" s="65"/>
      <c r="D62" s="65"/>
      <c r="E62" s="65"/>
      <c r="F62" s="53">
        <f t="shared" ref="F62:M62" si="12">SUM(F60:F61)</f>
        <v>-15.478145999999988</v>
      </c>
      <c r="G62" s="54">
        <f t="shared" si="12"/>
        <v>-15.375452999999901</v>
      </c>
      <c r="H62" s="53">
        <f t="shared" si="12"/>
        <v>-57.438220999999857</v>
      </c>
      <c r="I62" s="54">
        <f t="shared" si="12"/>
        <v>-79.617455999999947</v>
      </c>
      <c r="J62" s="54">
        <f t="shared" si="12"/>
        <v>22.843</v>
      </c>
      <c r="K62" s="54">
        <f t="shared" si="12"/>
        <v>29.137999999999998</v>
      </c>
      <c r="L62" s="54">
        <f t="shared" si="12"/>
        <v>-15.449</v>
      </c>
      <c r="M62" s="54">
        <f t="shared" si="12"/>
        <v>14.309000000000001</v>
      </c>
    </row>
    <row r="63" spans="2:13" ht="15" customHeight="1" x14ac:dyDescent="0.25">
      <c r="B63" s="64" t="s">
        <v>82</v>
      </c>
      <c r="C63" s="64"/>
      <c r="D63" s="64"/>
      <c r="E63" s="64"/>
      <c r="F63" s="46">
        <v>-7.379999999999999</v>
      </c>
      <c r="G63" s="48">
        <v>-6.6130000000000004</v>
      </c>
      <c r="H63" s="46">
        <v>-22.722000000000001</v>
      </c>
      <c r="I63" s="48">
        <v>-23.091999999999999</v>
      </c>
      <c r="J63" s="48">
        <v>-30.914999999999999</v>
      </c>
      <c r="K63" s="48">
        <v>-42.509</v>
      </c>
      <c r="L63" s="48">
        <v>-32.284999999999997</v>
      </c>
      <c r="M63" s="48">
        <v>-35.075000000000003</v>
      </c>
    </row>
    <row r="64" spans="2:13" ht="15" customHeight="1" x14ac:dyDescent="0.25">
      <c r="B64" s="50" t="s">
        <v>83</v>
      </c>
      <c r="C64" s="50"/>
      <c r="D64" s="50"/>
      <c r="E64" s="50"/>
      <c r="F64" s="47">
        <v>0</v>
      </c>
      <c r="G64" s="49">
        <v>0</v>
      </c>
      <c r="H64" s="47">
        <v>0</v>
      </c>
      <c r="I64" s="49">
        <v>0</v>
      </c>
      <c r="J64" s="49">
        <v>0</v>
      </c>
      <c r="K64" s="49">
        <v>-5.3490000000000002</v>
      </c>
      <c r="L64" s="49">
        <v>0</v>
      </c>
      <c r="M64" s="49">
        <v>0</v>
      </c>
    </row>
    <row r="65" spans="2:14" ht="15" customHeight="1" x14ac:dyDescent="0.25">
      <c r="B65" s="65" t="s">
        <v>87</v>
      </c>
      <c r="C65" s="65"/>
      <c r="D65" s="65"/>
      <c r="E65" s="65"/>
      <c r="F65" s="53">
        <f t="shared" ref="F65:M65" si="13">SUM(F62:F64)</f>
        <v>-22.858145999999987</v>
      </c>
      <c r="G65" s="54">
        <f t="shared" si="13"/>
        <v>-21.9884529999999</v>
      </c>
      <c r="H65" s="53">
        <f t="shared" si="13"/>
        <v>-80.160220999999865</v>
      </c>
      <c r="I65" s="54">
        <f t="shared" si="13"/>
        <v>-102.70945599999995</v>
      </c>
      <c r="J65" s="54">
        <f t="shared" si="13"/>
        <v>-8.0719999999999992</v>
      </c>
      <c r="K65" s="54">
        <f t="shared" si="13"/>
        <v>-18.720000000000002</v>
      </c>
      <c r="L65" s="54">
        <f t="shared" si="13"/>
        <v>-47.733999999999995</v>
      </c>
      <c r="M65" s="54">
        <f t="shared" si="13"/>
        <v>-20.766000000000002</v>
      </c>
    </row>
    <row r="66" spans="2:14" ht="15" customHeight="1" x14ac:dyDescent="0.25">
      <c r="B66" s="50" t="s">
        <v>35</v>
      </c>
      <c r="C66" s="50"/>
      <c r="D66" s="50"/>
      <c r="E66" s="50"/>
      <c r="F66" s="47">
        <v>0</v>
      </c>
      <c r="G66" s="49">
        <v>0</v>
      </c>
      <c r="H66" s="47">
        <v>0</v>
      </c>
      <c r="I66" s="49">
        <v>0</v>
      </c>
      <c r="J66" s="49">
        <v>0</v>
      </c>
      <c r="K66" s="49">
        <v>0</v>
      </c>
      <c r="L66" s="49">
        <v>0</v>
      </c>
      <c r="M66" s="49">
        <v>0</v>
      </c>
    </row>
    <row r="67" spans="2:14" ht="15" customHeight="1" x14ac:dyDescent="0.25">
      <c r="B67" s="65" t="s">
        <v>36</v>
      </c>
      <c r="C67" s="65"/>
      <c r="D67" s="65"/>
      <c r="E67" s="65"/>
      <c r="F67" s="55">
        <f t="shared" ref="F67:M67" si="14">SUM(F65:F66)</f>
        <v>-22.858145999999987</v>
      </c>
      <c r="G67" s="54">
        <f t="shared" si="14"/>
        <v>-21.9884529999999</v>
      </c>
      <c r="H67" s="55">
        <f t="shared" si="14"/>
        <v>-80.160220999999865</v>
      </c>
      <c r="I67" s="54">
        <f t="shared" si="14"/>
        <v>-102.70945599999995</v>
      </c>
      <c r="J67" s="54">
        <f t="shared" si="14"/>
        <v>-8.0719999999999992</v>
      </c>
      <c r="K67" s="54">
        <f t="shared" si="14"/>
        <v>-18.720000000000002</v>
      </c>
      <c r="L67" s="54">
        <f t="shared" si="14"/>
        <v>-47.733999999999995</v>
      </c>
      <c r="M67" s="54">
        <f t="shared" si="14"/>
        <v>-20.766000000000002</v>
      </c>
    </row>
    <row r="68" spans="2:14" ht="15" customHeight="1" x14ac:dyDescent="0.25">
      <c r="B68" s="64" t="s">
        <v>37</v>
      </c>
      <c r="C68" s="64"/>
      <c r="D68" s="64"/>
      <c r="E68" s="64"/>
      <c r="F68" s="45">
        <v>19.404000000000003</v>
      </c>
      <c r="G68" s="48">
        <v>18.18</v>
      </c>
      <c r="H68" s="45">
        <v>77.695999999999998</v>
      </c>
      <c r="I68" s="48">
        <v>100.44799999999999</v>
      </c>
      <c r="J68" s="48">
        <v>7.7759999999999998</v>
      </c>
      <c r="K68" s="48">
        <v>-68.299000000000007</v>
      </c>
      <c r="L68" s="48">
        <v>-67.62</v>
      </c>
      <c r="M68" s="48">
        <v>-6.6959999999999997</v>
      </c>
    </row>
    <row r="69" spans="2:14" ht="15" customHeight="1" x14ac:dyDescent="0.25">
      <c r="B69" s="64" t="s">
        <v>38</v>
      </c>
      <c r="C69" s="64"/>
      <c r="D69" s="64"/>
      <c r="E69" s="64"/>
      <c r="F69" s="46">
        <v>0</v>
      </c>
      <c r="G69" s="48">
        <v>0</v>
      </c>
      <c r="H69" s="46">
        <v>0</v>
      </c>
      <c r="I69" s="48">
        <v>0</v>
      </c>
      <c r="J69" s="48">
        <v>0</v>
      </c>
      <c r="K69" s="48">
        <v>0</v>
      </c>
      <c r="L69" s="48">
        <v>115.664</v>
      </c>
      <c r="M69" s="48">
        <v>0</v>
      </c>
    </row>
    <row r="70" spans="2:14" ht="15" customHeight="1" x14ac:dyDescent="0.25">
      <c r="B70" s="64" t="s">
        <v>39</v>
      </c>
      <c r="C70" s="64"/>
      <c r="D70" s="64"/>
      <c r="E70" s="64"/>
      <c r="F70" s="46">
        <v>0</v>
      </c>
      <c r="G70" s="48">
        <v>0</v>
      </c>
      <c r="H70" s="46">
        <v>0</v>
      </c>
      <c r="I70" s="48">
        <v>0</v>
      </c>
      <c r="J70" s="48">
        <v>0</v>
      </c>
      <c r="K70" s="48">
        <v>0</v>
      </c>
      <c r="L70" s="48">
        <v>0</v>
      </c>
      <c r="M70" s="48">
        <v>0</v>
      </c>
    </row>
    <row r="71" spans="2:14" ht="15" customHeight="1" x14ac:dyDescent="0.25">
      <c r="B71" s="50" t="s">
        <v>40</v>
      </c>
      <c r="C71" s="50"/>
      <c r="D71" s="50"/>
      <c r="E71" s="50"/>
      <c r="F71" s="47">
        <v>0</v>
      </c>
      <c r="G71" s="49">
        <v>0</v>
      </c>
      <c r="H71" s="47">
        <v>0</v>
      </c>
      <c r="I71" s="49">
        <v>0</v>
      </c>
      <c r="J71" s="49">
        <v>0</v>
      </c>
      <c r="K71" s="49">
        <v>85.36</v>
      </c>
      <c r="L71" s="49">
        <v>0</v>
      </c>
      <c r="M71" s="49">
        <v>35</v>
      </c>
    </row>
    <row r="72" spans="2:14" ht="15" customHeight="1" x14ac:dyDescent="0.25">
      <c r="B72" s="51" t="s">
        <v>41</v>
      </c>
      <c r="C72" s="51"/>
      <c r="D72" s="51"/>
      <c r="E72" s="51"/>
      <c r="F72" s="56">
        <f t="shared" ref="F72:M72" si="15">SUM(F68:F71)</f>
        <v>19.404000000000003</v>
      </c>
      <c r="G72" s="52">
        <f t="shared" si="15"/>
        <v>18.18</v>
      </c>
      <c r="H72" s="56">
        <f t="shared" si="15"/>
        <v>77.695999999999998</v>
      </c>
      <c r="I72" s="52">
        <f t="shared" si="15"/>
        <v>100.44799999999999</v>
      </c>
      <c r="J72" s="52">
        <f t="shared" si="15"/>
        <v>7.7759999999999998</v>
      </c>
      <c r="K72" s="52">
        <f t="shared" si="15"/>
        <v>17.060999999999993</v>
      </c>
      <c r="L72" s="52">
        <f t="shared" si="15"/>
        <v>48.043999999999997</v>
      </c>
      <c r="M72" s="52">
        <f t="shared" si="15"/>
        <v>28.304000000000002</v>
      </c>
    </row>
    <row r="73" spans="2:14" ht="15" customHeight="1" x14ac:dyDescent="0.25">
      <c r="B73" s="65" t="s">
        <v>42</v>
      </c>
      <c r="C73" s="65"/>
      <c r="D73" s="65"/>
      <c r="E73" s="65"/>
      <c r="F73" s="55">
        <f t="shared" ref="F73:M73" si="16">SUM(F72+F67)</f>
        <v>-3.4541459999999837</v>
      </c>
      <c r="G73" s="54">
        <f t="shared" si="16"/>
        <v>-3.8084529999999006</v>
      </c>
      <c r="H73" s="55">
        <f t="shared" si="16"/>
        <v>-2.464220999999867</v>
      </c>
      <c r="I73" s="54">
        <f t="shared" si="16"/>
        <v>-2.2614559999999528</v>
      </c>
      <c r="J73" s="54">
        <f t="shared" si="16"/>
        <v>-0.29599999999999937</v>
      </c>
      <c r="K73" s="54">
        <f t="shared" si="16"/>
        <v>-1.6590000000000096</v>
      </c>
      <c r="L73" s="54">
        <f t="shared" si="16"/>
        <v>0.31000000000000227</v>
      </c>
      <c r="M73" s="54">
        <f t="shared" si="16"/>
        <v>7.5380000000000003</v>
      </c>
    </row>
    <row r="74" spans="2:14" ht="15" customHeight="1" x14ac:dyDescent="0.25">
      <c r="B74" s="50" t="s">
        <v>71</v>
      </c>
      <c r="C74" s="50"/>
      <c r="D74" s="50"/>
      <c r="E74" s="50"/>
      <c r="F74" s="47">
        <v>0</v>
      </c>
      <c r="G74" s="49">
        <v>0</v>
      </c>
      <c r="H74" s="47">
        <v>0</v>
      </c>
      <c r="I74" s="49">
        <v>0</v>
      </c>
      <c r="J74" s="49">
        <v>0</v>
      </c>
      <c r="K74" s="49">
        <v>0</v>
      </c>
      <c r="L74" s="49">
        <v>0</v>
      </c>
      <c r="M74" s="49">
        <v>0</v>
      </c>
      <c r="N74" s="25"/>
    </row>
    <row r="75" spans="2:14" ht="15" customHeight="1" x14ac:dyDescent="0.25">
      <c r="B75" s="65" t="s">
        <v>72</v>
      </c>
      <c r="C75" s="65"/>
      <c r="D75" s="65"/>
      <c r="E75" s="65"/>
      <c r="F75" s="55">
        <f t="shared" ref="F75:M75" si="17">SUM(F73:F74)</f>
        <v>-3.4541459999999837</v>
      </c>
      <c r="G75" s="54">
        <f t="shared" si="17"/>
        <v>-3.8084529999999006</v>
      </c>
      <c r="H75" s="55">
        <f t="shared" si="17"/>
        <v>-2.464220999999867</v>
      </c>
      <c r="I75" s="54">
        <f t="shared" si="17"/>
        <v>-2.2614559999999528</v>
      </c>
      <c r="J75" s="54">
        <f t="shared" si="17"/>
        <v>-0.29599999999999937</v>
      </c>
      <c r="K75" s="54">
        <f t="shared" si="17"/>
        <v>-1.6590000000000096</v>
      </c>
      <c r="L75" s="54">
        <f t="shared" si="17"/>
        <v>0.31000000000000227</v>
      </c>
      <c r="M75" s="54">
        <f t="shared" si="17"/>
        <v>7.5380000000000003</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4" s="91" customFormat="1" ht="15" customHeight="1" x14ac:dyDescent="0.25">
      <c r="B81" s="88" t="s">
        <v>43</v>
      </c>
      <c r="C81" s="88"/>
      <c r="D81" s="88"/>
      <c r="E81" s="88"/>
      <c r="F81" s="89">
        <v>5.7930571803167226</v>
      </c>
      <c r="G81" s="90">
        <v>1.4564103470895473</v>
      </c>
      <c r="H81" s="89">
        <v>-2.4135986125831335</v>
      </c>
      <c r="I81" s="90">
        <v>-3.1480850114818728</v>
      </c>
      <c r="J81" s="90">
        <v>4.2948274189392163E-2</v>
      </c>
      <c r="K81" s="90">
        <v>-5.1450785317555904E-2</v>
      </c>
      <c r="L81" s="90">
        <v>-2.3943104930479757</v>
      </c>
      <c r="M81" s="90">
        <v>-1.6047778123892216</v>
      </c>
    </row>
    <row r="82" spans="2:14" s="91" customFormat="1" ht="15" customHeight="1" x14ac:dyDescent="0.25">
      <c r="B82" s="88" t="s">
        <v>122</v>
      </c>
      <c r="C82" s="88"/>
      <c r="D82" s="88"/>
      <c r="E82" s="88"/>
      <c r="F82" s="92">
        <v>5.8030408550468833</v>
      </c>
      <c r="G82" s="90">
        <v>2.2069405470424792</v>
      </c>
      <c r="H82" s="92">
        <v>-1.6569950499935422</v>
      </c>
      <c r="I82" s="90">
        <v>-2.2995532636420624</v>
      </c>
      <c r="J82" s="90">
        <v>0.81186354498139279</v>
      </c>
      <c r="K82" s="90">
        <v>0.60380112511414119</v>
      </c>
      <c r="L82" s="90">
        <v>-1.8851346710842622</v>
      </c>
      <c r="M82" s="90">
        <v>-0.82900391825490738</v>
      </c>
    </row>
    <row r="83" spans="2:14" s="91" customFormat="1" ht="15" customHeight="1" x14ac:dyDescent="0.25">
      <c r="B83" s="88" t="s">
        <v>44</v>
      </c>
      <c r="C83" s="88"/>
      <c r="D83" s="88"/>
      <c r="E83" s="88"/>
      <c r="F83" s="92">
        <v>7.739669476409559</v>
      </c>
      <c r="G83" s="90">
        <v>4.4883371225058442</v>
      </c>
      <c r="H83" s="92">
        <v>-4.2278778647960715</v>
      </c>
      <c r="I83" s="90">
        <v>-2.2997886388236468</v>
      </c>
      <c r="J83" s="90">
        <v>-4.5203524602186409</v>
      </c>
      <c r="K83" s="90">
        <v>-12.731404787579164</v>
      </c>
      <c r="L83" s="90">
        <v>-23.331501879214034</v>
      </c>
      <c r="M83" s="90">
        <v>-9.491533919818389</v>
      </c>
    </row>
    <row r="84" spans="2:14" s="91" customFormat="1" ht="15" customHeight="1" x14ac:dyDescent="0.25">
      <c r="B84" s="88" t="s">
        <v>45</v>
      </c>
      <c r="C84" s="88"/>
      <c r="D84" s="88"/>
      <c r="E84" s="88"/>
      <c r="F84" s="89" t="s">
        <v>53</v>
      </c>
      <c r="G84" s="90" t="s">
        <v>53</v>
      </c>
      <c r="H84" s="89" t="s">
        <v>53</v>
      </c>
      <c r="I84" s="90" t="s">
        <v>53</v>
      </c>
      <c r="J84" s="90">
        <v>-16.439483173421536</v>
      </c>
      <c r="K84" s="90">
        <v>-40.978505995946072</v>
      </c>
      <c r="L84" s="90">
        <v>-58.993446155161223</v>
      </c>
      <c r="M84" s="90">
        <v>-20.305796245440703</v>
      </c>
    </row>
    <row r="85" spans="2:14" s="91" customFormat="1" ht="15" customHeight="1" x14ac:dyDescent="0.25">
      <c r="B85" s="88" t="s">
        <v>46</v>
      </c>
      <c r="C85" s="88"/>
      <c r="D85" s="88"/>
      <c r="E85" s="88"/>
      <c r="F85" s="92" t="s">
        <v>53</v>
      </c>
      <c r="G85" s="90" t="s">
        <v>53</v>
      </c>
      <c r="H85" s="92" t="s">
        <v>53</v>
      </c>
      <c r="I85" s="90" t="s">
        <v>53</v>
      </c>
      <c r="J85" s="90">
        <v>-2.2821596989041146</v>
      </c>
      <c r="K85" s="90">
        <v>-8.9336743049706566</v>
      </c>
      <c r="L85" s="90">
        <v>-13.58623706709948</v>
      </c>
      <c r="M85" s="90">
        <v>-1.3388116200198539</v>
      </c>
    </row>
    <row r="86" spans="2:14" ht="15" customHeight="1" x14ac:dyDescent="0.25">
      <c r="B86" s="64" t="s">
        <v>47</v>
      </c>
      <c r="C86" s="64"/>
      <c r="D86" s="64"/>
      <c r="E86" s="64"/>
      <c r="F86" s="46" t="s">
        <v>53</v>
      </c>
      <c r="G86" s="48" t="s">
        <v>53</v>
      </c>
      <c r="H86" s="46">
        <v>19.693197543670649</v>
      </c>
      <c r="I86" s="48">
        <v>23.689635215587785</v>
      </c>
      <c r="J86" s="48">
        <v>23.656551615031468</v>
      </c>
      <c r="K86" s="48">
        <v>27.789434967936895</v>
      </c>
      <c r="L86" s="48">
        <v>27.244217352590759</v>
      </c>
      <c r="M86" s="48">
        <v>34.099618515036703</v>
      </c>
    </row>
    <row r="87" spans="2:14" ht="15" customHeight="1" x14ac:dyDescent="0.25">
      <c r="B87" s="64" t="s">
        <v>48</v>
      </c>
      <c r="C87" s="64"/>
      <c r="D87" s="64"/>
      <c r="E87" s="64"/>
      <c r="F87" s="45" t="s">
        <v>53</v>
      </c>
      <c r="G87" s="48" t="s">
        <v>53</v>
      </c>
      <c r="H87" s="45">
        <v>579.04538000000002</v>
      </c>
      <c r="I87" s="48">
        <v>596.00000000000011</v>
      </c>
      <c r="J87" s="48">
        <v>506.89087000000001</v>
      </c>
      <c r="K87" s="48">
        <v>498.263486</v>
      </c>
      <c r="L87" s="48">
        <v>537.08699999999999</v>
      </c>
      <c r="M87" s="48">
        <v>526.81700000000001</v>
      </c>
    </row>
    <row r="88" spans="2:14" ht="15" customHeight="1" x14ac:dyDescent="0.25">
      <c r="B88" s="64" t="s">
        <v>49</v>
      </c>
      <c r="C88" s="64"/>
      <c r="D88" s="64"/>
      <c r="E88" s="64"/>
      <c r="F88" s="46" t="s">
        <v>53</v>
      </c>
      <c r="G88" s="48" t="s">
        <v>53</v>
      </c>
      <c r="H88" s="46">
        <v>3.149079678981757</v>
      </c>
      <c r="I88" s="48">
        <v>2.4473927080113005</v>
      </c>
      <c r="J88" s="48">
        <v>2.3628928615492324</v>
      </c>
      <c r="K88" s="48">
        <v>1.8752278077371214</v>
      </c>
      <c r="L88" s="48">
        <v>1.9171043697603163</v>
      </c>
      <c r="M88" s="48">
        <v>1.3552540808148441</v>
      </c>
    </row>
    <row r="89" spans="2:14" ht="15" customHeight="1" x14ac:dyDescent="0.25">
      <c r="B89" s="64" t="s">
        <v>113</v>
      </c>
      <c r="C89" s="64"/>
      <c r="D89" s="64"/>
      <c r="E89" s="64"/>
      <c r="F89" s="46">
        <v>-24.667145999999999</v>
      </c>
      <c r="G89" s="48" t="s">
        <v>53</v>
      </c>
      <c r="H89" s="46">
        <v>-79.93122099999988</v>
      </c>
      <c r="I89" s="48" t="s">
        <v>53</v>
      </c>
      <c r="J89" s="48" t="s">
        <v>53</v>
      </c>
      <c r="K89" s="48" t="s">
        <v>53</v>
      </c>
      <c r="L89" s="48" t="s">
        <v>53</v>
      </c>
      <c r="M89" s="48" t="s">
        <v>53</v>
      </c>
    </row>
    <row r="90" spans="2:14" ht="15" customHeight="1" x14ac:dyDescent="0.25">
      <c r="B90" s="50" t="s">
        <v>50</v>
      </c>
      <c r="C90" s="50"/>
      <c r="D90" s="50"/>
      <c r="E90" s="50"/>
      <c r="F90" s="47" t="s">
        <v>53</v>
      </c>
      <c r="G90" s="49" t="s">
        <v>53</v>
      </c>
      <c r="H90" s="47" t="s">
        <v>53</v>
      </c>
      <c r="I90" s="49" t="s">
        <v>53</v>
      </c>
      <c r="J90" s="49">
        <v>580</v>
      </c>
      <c r="K90" s="49">
        <v>595</v>
      </c>
      <c r="L90" s="49">
        <v>627</v>
      </c>
      <c r="M90" s="49">
        <v>635</v>
      </c>
    </row>
    <row r="91" spans="2:14" ht="15" customHeight="1" x14ac:dyDescent="0.25">
      <c r="B91" s="35" t="s">
        <v>75</v>
      </c>
      <c r="C91" s="40"/>
      <c r="D91" s="40"/>
      <c r="E91" s="40"/>
      <c r="F91" s="40"/>
      <c r="G91" s="40"/>
      <c r="H91" s="40"/>
      <c r="I91" s="40"/>
      <c r="J91" s="40"/>
      <c r="K91" s="40"/>
      <c r="L91" s="40"/>
      <c r="M91" s="40"/>
    </row>
    <row r="92" spans="2:14" ht="15" customHeight="1" x14ac:dyDescent="0.25">
      <c r="B92" s="35" t="s">
        <v>126</v>
      </c>
      <c r="C92" s="40"/>
      <c r="D92" s="40"/>
      <c r="E92" s="40"/>
      <c r="F92" s="40"/>
      <c r="G92" s="40"/>
      <c r="H92" s="40"/>
      <c r="I92" s="40"/>
      <c r="J92" s="40"/>
      <c r="K92" s="40"/>
      <c r="L92" s="34"/>
      <c r="M92" s="40"/>
    </row>
    <row r="93" spans="2:14" ht="15" customHeight="1" x14ac:dyDescent="0.25">
      <c r="B93" s="35" t="s">
        <v>117</v>
      </c>
      <c r="C93" s="35"/>
      <c r="D93" s="35"/>
      <c r="E93" s="35"/>
      <c r="F93" s="35"/>
      <c r="G93" s="35"/>
      <c r="H93" s="35"/>
      <c r="I93" s="35"/>
      <c r="J93" s="35"/>
      <c r="K93" s="35"/>
      <c r="L93" s="35"/>
      <c r="M93" s="35"/>
      <c r="N93" s="35"/>
    </row>
    <row r="94" spans="2:14" ht="15" customHeight="1" x14ac:dyDescent="0.25">
      <c r="B94" s="35" t="s">
        <v>115</v>
      </c>
      <c r="C94" s="44"/>
      <c r="D94" s="44"/>
      <c r="E94" s="44"/>
      <c r="F94" s="44"/>
      <c r="G94" s="44"/>
      <c r="H94" s="44"/>
      <c r="I94" s="44"/>
      <c r="J94" s="44"/>
      <c r="K94" s="44"/>
      <c r="L94" s="44"/>
      <c r="M94" s="44"/>
    </row>
    <row r="95" spans="2:14" ht="15" customHeight="1" x14ac:dyDescent="0.35">
      <c r="B95" s="18"/>
      <c r="C95" s="19"/>
      <c r="D95" s="19"/>
      <c r="E95" s="19"/>
      <c r="F95" s="19"/>
      <c r="G95" s="19"/>
      <c r="H95" s="19"/>
      <c r="I95" s="19"/>
      <c r="J95" s="19"/>
      <c r="K95" s="19"/>
      <c r="L95" s="19"/>
      <c r="M95" s="19"/>
    </row>
    <row r="96" spans="2:14" ht="16.5" x14ac:dyDescent="0.35">
      <c r="B96" s="20"/>
      <c r="C96" s="20"/>
      <c r="D96" s="20"/>
      <c r="E96" s="20"/>
      <c r="F96" s="20"/>
      <c r="G96" s="20"/>
      <c r="H96" s="20"/>
      <c r="I96" s="20"/>
      <c r="J96" s="20"/>
      <c r="K96" s="20"/>
      <c r="L96" s="20"/>
      <c r="M96" s="20"/>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21"/>
      <c r="C100" s="21"/>
      <c r="D100" s="21"/>
      <c r="E100" s="21"/>
      <c r="F100" s="21"/>
      <c r="G100" s="21"/>
      <c r="H100" s="21"/>
      <c r="I100" s="21"/>
      <c r="J100" s="21"/>
      <c r="K100" s="21"/>
      <c r="L100" s="21"/>
      <c r="M100" s="21"/>
    </row>
    <row r="101" spans="2:13" x14ac:dyDescent="0.25">
      <c r="B101" s="21"/>
      <c r="C101" s="21"/>
      <c r="D101" s="21"/>
      <c r="E101" s="21"/>
      <c r="F101" s="21"/>
      <c r="G101" s="21"/>
      <c r="H101" s="21"/>
      <c r="I101" s="21"/>
      <c r="J101" s="21"/>
      <c r="K101" s="21"/>
      <c r="L101" s="21"/>
      <c r="M101" s="21"/>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row r="114" spans="2:13" x14ac:dyDescent="0.25">
      <c r="B114" s="17"/>
      <c r="C114" s="17"/>
      <c r="D114" s="17"/>
      <c r="E114" s="17"/>
      <c r="F114" s="17"/>
      <c r="G114" s="17"/>
      <c r="H114" s="17"/>
      <c r="I114" s="17"/>
      <c r="J114" s="17"/>
      <c r="K114" s="17"/>
      <c r="L114" s="17"/>
      <c r="M114" s="17"/>
    </row>
  </sheetData>
  <mergeCells count="1">
    <mergeCell ref="B1:M1"/>
  </mergeCells>
  <pageMargins left="0.7" right="0.7" top="0.75" bottom="0.75" header="0.3" footer="0.3"/>
  <pageSetup paperSize="9"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2"/>
  <sheetViews>
    <sheetView showZeros="0" topLeftCell="A58" zoomScaleNormal="100" workbookViewId="0">
      <selection activeCell="A81" sqref="A81:XFD85"/>
    </sheetView>
  </sheetViews>
  <sheetFormatPr defaultColWidth="9.140625" defaultRowHeight="15" x14ac:dyDescent="0.25"/>
  <cols>
    <col min="1" max="1" width="3.5703125" style="13" customWidth="1"/>
    <col min="2" max="2" width="26" style="13" customWidth="1"/>
    <col min="3" max="3" width="16" style="13" customWidth="1"/>
    <col min="4" max="4" width="8.28515625" style="13" customWidth="1"/>
    <col min="5" max="5" width="4.85546875" style="13" customWidth="1"/>
    <col min="6" max="13" width="9.7109375" style="13" customWidth="1"/>
    <col min="14" max="16384" width="9.140625" style="13"/>
  </cols>
  <sheetData>
    <row r="1" spans="2:13" ht="27.75" x14ac:dyDescent="0.4">
      <c r="B1" s="102" t="s">
        <v>127</v>
      </c>
      <c r="C1" s="102"/>
      <c r="D1" s="102"/>
      <c r="E1" s="102"/>
      <c r="F1" s="102"/>
      <c r="G1" s="102"/>
      <c r="H1" s="102"/>
      <c r="I1" s="102"/>
      <c r="J1" s="102"/>
      <c r="K1" s="102"/>
      <c r="L1" s="102"/>
      <c r="M1" s="102"/>
    </row>
    <row r="2" spans="2:13" x14ac:dyDescent="0.25">
      <c r="B2" s="51" t="s">
        <v>0</v>
      </c>
      <c r="C2" s="49"/>
      <c r="D2" s="49"/>
      <c r="E2" s="49"/>
      <c r="F2" s="49"/>
      <c r="G2" s="49"/>
      <c r="H2" s="49"/>
      <c r="I2" s="49"/>
      <c r="J2" s="49"/>
      <c r="K2" s="49"/>
      <c r="L2" s="49"/>
      <c r="M2" s="49"/>
    </row>
    <row r="3" spans="2:13" s="75" customFormat="1" ht="15.75" x14ac:dyDescent="0.25">
      <c r="B3" s="72"/>
      <c r="C3" s="72"/>
      <c r="D3" s="72"/>
      <c r="E3" s="72"/>
      <c r="F3" s="72">
        <v>2017</v>
      </c>
      <c r="G3" s="72">
        <v>2016</v>
      </c>
      <c r="H3" s="72">
        <v>2017</v>
      </c>
      <c r="I3" s="72">
        <v>2016</v>
      </c>
      <c r="J3" s="72">
        <v>2016</v>
      </c>
      <c r="K3" s="72">
        <v>2015</v>
      </c>
      <c r="L3" s="72">
        <v>2014</v>
      </c>
      <c r="M3" s="72">
        <v>2013</v>
      </c>
    </row>
    <row r="4" spans="2:13" s="75" customFormat="1" ht="15.75" x14ac:dyDescent="0.25">
      <c r="B4" s="72"/>
      <c r="C4" s="72"/>
      <c r="D4" s="72"/>
      <c r="E4" s="72"/>
      <c r="F4" s="72" t="s">
        <v>64</v>
      </c>
      <c r="G4" s="72" t="s">
        <v>64</v>
      </c>
      <c r="H4" s="72" t="s">
        <v>129</v>
      </c>
      <c r="I4" s="72" t="s">
        <v>129</v>
      </c>
      <c r="J4" s="72"/>
      <c r="K4" s="72"/>
      <c r="L4" s="72"/>
      <c r="M4" s="72"/>
    </row>
    <row r="5" spans="2:13" s="75" customFormat="1" ht="15.75" x14ac:dyDescent="0.25">
      <c r="B5" s="73" t="s">
        <v>1</v>
      </c>
      <c r="C5" s="74"/>
      <c r="D5" s="74"/>
      <c r="E5" s="74" t="s">
        <v>66</v>
      </c>
      <c r="F5" s="74"/>
      <c r="G5" s="74"/>
      <c r="H5" s="74"/>
      <c r="I5" s="74"/>
      <c r="J5" s="74"/>
      <c r="K5" s="74"/>
      <c r="L5" s="74"/>
      <c r="M5" s="74"/>
    </row>
    <row r="6" spans="2:13" ht="3.75" customHeight="1" x14ac:dyDescent="0.25">
      <c r="B6" s="32"/>
      <c r="C6" s="32"/>
      <c r="D6" s="32"/>
      <c r="E6" s="32"/>
      <c r="F6" s="32"/>
      <c r="G6" s="32"/>
      <c r="H6" s="32"/>
      <c r="I6" s="32"/>
      <c r="J6" s="32"/>
      <c r="K6" s="32"/>
      <c r="L6" s="32"/>
      <c r="M6" s="32"/>
    </row>
    <row r="7" spans="2:13" ht="15" customHeight="1" x14ac:dyDescent="0.25">
      <c r="B7" s="58" t="s">
        <v>2</v>
      </c>
      <c r="C7" s="58"/>
      <c r="D7" s="58"/>
      <c r="E7" s="58"/>
      <c r="F7" s="53">
        <v>82.072000000000003</v>
      </c>
      <c r="G7" s="54">
        <v>71.240999999999985</v>
      </c>
      <c r="H7" s="53">
        <v>252.87</v>
      </c>
      <c r="I7" s="54">
        <v>235.821</v>
      </c>
      <c r="J7" s="54">
        <v>321.30200000000002</v>
      </c>
      <c r="K7" s="54">
        <v>317.14299999999997</v>
      </c>
      <c r="L7" s="54">
        <v>315.41199999999998</v>
      </c>
      <c r="M7" s="54">
        <v>296.55700000000002</v>
      </c>
    </row>
    <row r="8" spans="2:13" ht="15" customHeight="1" x14ac:dyDescent="0.25">
      <c r="B8" s="59" t="s">
        <v>3</v>
      </c>
      <c r="C8" s="59"/>
      <c r="D8" s="59"/>
      <c r="E8" s="59"/>
      <c r="F8" s="46">
        <v>-72.183000000000007</v>
      </c>
      <c r="G8" s="48">
        <v>-63.628999999999991</v>
      </c>
      <c r="H8" s="46">
        <v>-222.69499999999999</v>
      </c>
      <c r="I8" s="48">
        <v>-204.50900000000001</v>
      </c>
      <c r="J8" s="48">
        <v>-275.48500000000001</v>
      </c>
      <c r="K8" s="48">
        <v>-283.84899999999999</v>
      </c>
      <c r="L8" s="48">
        <v>-274.16699999999997</v>
      </c>
      <c r="M8" s="48">
        <v>-256.49200000000002</v>
      </c>
    </row>
    <row r="9" spans="2:13" ht="15" customHeight="1" x14ac:dyDescent="0.25">
      <c r="B9" s="59" t="s">
        <v>4</v>
      </c>
      <c r="C9" s="59"/>
      <c r="D9" s="59"/>
      <c r="E9" s="59"/>
      <c r="F9" s="46">
        <v>4.2999999999999983E-2</v>
      </c>
      <c r="G9" s="48">
        <v>6.0000000000000026E-2</v>
      </c>
      <c r="H9" s="46">
        <v>0.48699999999999999</v>
      </c>
      <c r="I9" s="48">
        <v>-0.12399999999999999</v>
      </c>
      <c r="J9" s="48">
        <v>-0.17599999999999999</v>
      </c>
      <c r="K9" s="48">
        <v>0.752</v>
      </c>
      <c r="L9" s="48">
        <v>6.2869999999999999</v>
      </c>
      <c r="M9" s="48">
        <v>6.3709999999999996</v>
      </c>
    </row>
    <row r="10" spans="2:13" ht="15" customHeight="1" x14ac:dyDescent="0.25">
      <c r="B10" s="59" t="s">
        <v>5</v>
      </c>
      <c r="C10" s="59"/>
      <c r="D10" s="59"/>
      <c r="E10" s="59"/>
      <c r="F10" s="46">
        <v>0</v>
      </c>
      <c r="G10" s="48">
        <v>0</v>
      </c>
      <c r="H10" s="46">
        <v>0</v>
      </c>
      <c r="I10" s="48">
        <v>0</v>
      </c>
      <c r="J10" s="48">
        <v>0</v>
      </c>
      <c r="K10" s="48">
        <v>0</v>
      </c>
      <c r="L10" s="48">
        <v>0</v>
      </c>
      <c r="M10" s="48">
        <v>0</v>
      </c>
    </row>
    <row r="11" spans="2:13" ht="15" customHeight="1" x14ac:dyDescent="0.25">
      <c r="B11" s="50" t="s">
        <v>6</v>
      </c>
      <c r="C11" s="50"/>
      <c r="D11" s="50"/>
      <c r="E11" s="50"/>
      <c r="F11" s="47">
        <v>0</v>
      </c>
      <c r="G11" s="49">
        <v>0</v>
      </c>
      <c r="H11" s="47">
        <v>0</v>
      </c>
      <c r="I11" s="49">
        <v>0</v>
      </c>
      <c r="J11" s="49">
        <v>0</v>
      </c>
      <c r="K11" s="49">
        <v>0</v>
      </c>
      <c r="L11" s="49">
        <v>0</v>
      </c>
      <c r="M11" s="49">
        <v>0</v>
      </c>
    </row>
    <row r="12" spans="2:13" ht="15" customHeight="1" x14ac:dyDescent="0.25">
      <c r="B12" s="58" t="s">
        <v>7</v>
      </c>
      <c r="C12" s="58"/>
      <c r="D12" s="58"/>
      <c r="E12" s="58"/>
      <c r="F12" s="55">
        <f t="shared" ref="F12:M12" si="0">SUM(F7:F11)</f>
        <v>9.9319999999999951</v>
      </c>
      <c r="G12" s="54">
        <f t="shared" si="0"/>
        <v>7.6719999999999944</v>
      </c>
      <c r="H12" s="55">
        <f t="shared" si="0"/>
        <v>30.66200000000001</v>
      </c>
      <c r="I12" s="54">
        <f t="shared" si="0"/>
        <v>31.187999999999985</v>
      </c>
      <c r="J12" s="54">
        <f t="shared" si="0"/>
        <v>45.641000000000005</v>
      </c>
      <c r="K12" s="54">
        <f t="shared" si="0"/>
        <v>34.045999999999985</v>
      </c>
      <c r="L12" s="54">
        <f t="shared" si="0"/>
        <v>47.532000000000004</v>
      </c>
      <c r="M12" s="54">
        <f t="shared" si="0"/>
        <v>46.436</v>
      </c>
    </row>
    <row r="13" spans="2:13" ht="15" customHeight="1" x14ac:dyDescent="0.25">
      <c r="B13" s="50" t="s">
        <v>59</v>
      </c>
      <c r="C13" s="50"/>
      <c r="D13" s="50"/>
      <c r="E13" s="50"/>
      <c r="F13" s="47">
        <v>-2.0739999999999998</v>
      </c>
      <c r="G13" s="49">
        <v>-1.4240000000000002</v>
      </c>
      <c r="H13" s="47">
        <v>-5.5389999999999997</v>
      </c>
      <c r="I13" s="49">
        <v>-6.8320000000000007</v>
      </c>
      <c r="J13" s="49">
        <v>-8.4290000000000003</v>
      </c>
      <c r="K13" s="49">
        <v>-4.6909999999999998</v>
      </c>
      <c r="L13" s="49">
        <v>-3.327</v>
      </c>
      <c r="M13" s="49">
        <v>-2.4289999999999998</v>
      </c>
    </row>
    <row r="14" spans="2:13" ht="15" customHeight="1" x14ac:dyDescent="0.25">
      <c r="B14" s="58" t="s">
        <v>8</v>
      </c>
      <c r="C14" s="58"/>
      <c r="D14" s="58"/>
      <c r="E14" s="58"/>
      <c r="F14" s="55">
        <f t="shared" ref="F14:M14" si="1">SUM(F12:F13)</f>
        <v>7.8579999999999952</v>
      </c>
      <c r="G14" s="54">
        <f t="shared" si="1"/>
        <v>6.247999999999994</v>
      </c>
      <c r="H14" s="55">
        <f t="shared" si="1"/>
        <v>25.123000000000012</v>
      </c>
      <c r="I14" s="54">
        <f t="shared" si="1"/>
        <v>24.355999999999984</v>
      </c>
      <c r="J14" s="54">
        <f t="shared" si="1"/>
        <v>37.212000000000003</v>
      </c>
      <c r="K14" s="54">
        <f t="shared" si="1"/>
        <v>29.354999999999986</v>
      </c>
      <c r="L14" s="54">
        <f t="shared" si="1"/>
        <v>44.205000000000005</v>
      </c>
      <c r="M14" s="54">
        <f t="shared" si="1"/>
        <v>44.006999999999998</v>
      </c>
    </row>
    <row r="15" spans="2:13" ht="15" customHeight="1" x14ac:dyDescent="0.25">
      <c r="B15" s="59" t="s">
        <v>9</v>
      </c>
      <c r="C15" s="59"/>
      <c r="D15" s="59"/>
      <c r="E15" s="59"/>
      <c r="F15" s="46">
        <v>0</v>
      </c>
      <c r="G15" s="48">
        <v>0</v>
      </c>
      <c r="H15" s="46">
        <v>0</v>
      </c>
      <c r="I15" s="48">
        <v>0</v>
      </c>
      <c r="J15" s="48">
        <v>0</v>
      </c>
      <c r="K15" s="48">
        <v>0</v>
      </c>
      <c r="L15" s="48">
        <v>0</v>
      </c>
      <c r="M15" s="48">
        <v>0</v>
      </c>
    </row>
    <row r="16" spans="2:13" ht="15" customHeight="1" x14ac:dyDescent="0.25">
      <c r="B16" s="50" t="s">
        <v>10</v>
      </c>
      <c r="C16" s="50"/>
      <c r="D16" s="50"/>
      <c r="E16" s="50"/>
      <c r="F16" s="47">
        <v>0</v>
      </c>
      <c r="G16" s="49">
        <v>0</v>
      </c>
      <c r="H16" s="47">
        <v>0</v>
      </c>
      <c r="I16" s="49">
        <v>0</v>
      </c>
      <c r="J16" s="49">
        <v>0</v>
      </c>
      <c r="K16" s="49">
        <v>0</v>
      </c>
      <c r="L16" s="49">
        <v>0</v>
      </c>
      <c r="M16" s="49">
        <v>0</v>
      </c>
    </row>
    <row r="17" spans="2:13" ht="15" customHeight="1" x14ac:dyDescent="0.25">
      <c r="B17" s="58" t="s">
        <v>11</v>
      </c>
      <c r="C17" s="58"/>
      <c r="D17" s="58"/>
      <c r="E17" s="58"/>
      <c r="F17" s="55">
        <f t="shared" ref="F17:M17" si="2">SUM(F14:F16)</f>
        <v>7.8579999999999952</v>
      </c>
      <c r="G17" s="54">
        <f t="shared" si="2"/>
        <v>6.247999999999994</v>
      </c>
      <c r="H17" s="55">
        <f t="shared" si="2"/>
        <v>25.123000000000012</v>
      </c>
      <c r="I17" s="54">
        <f t="shared" si="2"/>
        <v>24.355999999999984</v>
      </c>
      <c r="J17" s="54">
        <f t="shared" si="2"/>
        <v>37.212000000000003</v>
      </c>
      <c r="K17" s="54">
        <f t="shared" si="2"/>
        <v>29.354999999999986</v>
      </c>
      <c r="L17" s="54">
        <f t="shared" si="2"/>
        <v>44.205000000000005</v>
      </c>
      <c r="M17" s="54">
        <f t="shared" si="2"/>
        <v>44.006999999999998</v>
      </c>
    </row>
    <row r="18" spans="2:13" ht="15" customHeight="1" x14ac:dyDescent="0.25">
      <c r="B18" s="59" t="s">
        <v>12</v>
      </c>
      <c r="C18" s="59"/>
      <c r="D18" s="59"/>
      <c r="E18" s="59"/>
      <c r="F18" s="46">
        <v>0</v>
      </c>
      <c r="G18" s="48">
        <v>1.9999999999999983E-3</v>
      </c>
      <c r="H18" s="46">
        <v>1.4890000000000001</v>
      </c>
      <c r="I18" s="48">
        <v>2.4380000000000002</v>
      </c>
      <c r="J18" s="48">
        <v>2.444</v>
      </c>
      <c r="K18" s="48">
        <v>2.8000000000000001E-2</v>
      </c>
      <c r="L18" s="48">
        <v>0.20800000000000002</v>
      </c>
      <c r="M18" s="48">
        <v>0.46899999999999997</v>
      </c>
    </row>
    <row r="19" spans="2:13" ht="15" customHeight="1" x14ac:dyDescent="0.25">
      <c r="B19" s="50" t="s">
        <v>13</v>
      </c>
      <c r="C19" s="50"/>
      <c r="D19" s="50"/>
      <c r="E19" s="50"/>
      <c r="F19" s="47">
        <v>-1.1339999999999999</v>
      </c>
      <c r="G19" s="49">
        <v>-1.6409999999999998</v>
      </c>
      <c r="H19" s="47">
        <v>-3.121</v>
      </c>
      <c r="I19" s="49">
        <v>-5.1429999999999998</v>
      </c>
      <c r="J19" s="49">
        <v>-8.2390000000000008</v>
      </c>
      <c r="K19" s="49">
        <v>-8.0239999999999991</v>
      </c>
      <c r="L19" s="49">
        <v>-10.965999999999999</v>
      </c>
      <c r="M19" s="49">
        <v>-15.292</v>
      </c>
    </row>
    <row r="20" spans="2:13" ht="15" customHeight="1" x14ac:dyDescent="0.25">
      <c r="B20" s="58" t="s">
        <v>14</v>
      </c>
      <c r="C20" s="58"/>
      <c r="D20" s="58"/>
      <c r="E20" s="58"/>
      <c r="F20" s="55">
        <f t="shared" ref="F20:M20" si="3">SUM(F17:F19)</f>
        <v>6.7239999999999949</v>
      </c>
      <c r="G20" s="54">
        <f t="shared" si="3"/>
        <v>4.6089999999999938</v>
      </c>
      <c r="H20" s="55">
        <f t="shared" si="3"/>
        <v>23.491000000000014</v>
      </c>
      <c r="I20" s="54">
        <f t="shared" si="3"/>
        <v>21.650999999999982</v>
      </c>
      <c r="J20" s="54">
        <f t="shared" si="3"/>
        <v>31.417000000000005</v>
      </c>
      <c r="K20" s="54">
        <f t="shared" si="3"/>
        <v>21.358999999999988</v>
      </c>
      <c r="L20" s="54">
        <f t="shared" si="3"/>
        <v>33.447000000000003</v>
      </c>
      <c r="M20" s="54">
        <f t="shared" si="3"/>
        <v>29.183999999999997</v>
      </c>
    </row>
    <row r="21" spans="2:13" ht="15" customHeight="1" x14ac:dyDescent="0.25">
      <c r="B21" s="59" t="s">
        <v>15</v>
      </c>
      <c r="C21" s="59"/>
      <c r="D21" s="59"/>
      <c r="E21" s="59"/>
      <c r="F21" s="46">
        <v>-1.5170000000000006</v>
      </c>
      <c r="G21" s="48">
        <v>-1.1620000000000006</v>
      </c>
      <c r="H21" s="46">
        <v>-4.9940000000000007</v>
      </c>
      <c r="I21" s="48">
        <v>-5.2050000000000001</v>
      </c>
      <c r="J21" s="48">
        <v>-7.0350000000000001</v>
      </c>
      <c r="K21" s="48">
        <v>-7.3819999999999997</v>
      </c>
      <c r="L21" s="48">
        <v>-8.3879999999999999</v>
      </c>
      <c r="M21" s="48">
        <v>-6.73</v>
      </c>
    </row>
    <row r="22" spans="2:13" ht="15" customHeight="1" x14ac:dyDescent="0.25">
      <c r="B22" s="50" t="s">
        <v>16</v>
      </c>
      <c r="C22" s="50"/>
      <c r="D22" s="50"/>
      <c r="E22" s="50"/>
      <c r="F22" s="47">
        <v>0</v>
      </c>
      <c r="G22" s="49">
        <v>0</v>
      </c>
      <c r="H22" s="47">
        <v>0</v>
      </c>
      <c r="I22" s="49">
        <v>0</v>
      </c>
      <c r="J22" s="49">
        <v>0</v>
      </c>
      <c r="K22" s="49">
        <v>0</v>
      </c>
      <c r="L22" s="49">
        <v>0</v>
      </c>
      <c r="M22" s="49">
        <v>0</v>
      </c>
    </row>
    <row r="23" spans="2:13" ht="15" customHeight="1" x14ac:dyDescent="0.25">
      <c r="B23" s="58" t="s">
        <v>79</v>
      </c>
      <c r="C23" s="58"/>
      <c r="D23" s="58"/>
      <c r="E23" s="58"/>
      <c r="F23" s="55">
        <f t="shared" ref="F23:M23" si="4">SUM(F20:F22)</f>
        <v>5.2069999999999945</v>
      </c>
      <c r="G23" s="54">
        <f t="shared" si="4"/>
        <v>3.446999999999993</v>
      </c>
      <c r="H23" s="55">
        <f t="shared" si="4"/>
        <v>18.497000000000014</v>
      </c>
      <c r="I23" s="54">
        <f t="shared" si="4"/>
        <v>16.445999999999984</v>
      </c>
      <c r="J23" s="54">
        <f t="shared" si="4"/>
        <v>24.382000000000005</v>
      </c>
      <c r="K23" s="54">
        <f t="shared" si="4"/>
        <v>13.976999999999988</v>
      </c>
      <c r="L23" s="54">
        <f t="shared" si="4"/>
        <v>25.059000000000005</v>
      </c>
      <c r="M23" s="54">
        <f t="shared" si="4"/>
        <v>22.453999999999997</v>
      </c>
    </row>
    <row r="24" spans="2:13" ht="15" customHeight="1" x14ac:dyDescent="0.25">
      <c r="B24" s="59" t="s">
        <v>90</v>
      </c>
      <c r="C24" s="59"/>
      <c r="D24" s="59"/>
      <c r="E24" s="59"/>
      <c r="F24" s="46">
        <v>5.2070000000000043</v>
      </c>
      <c r="G24" s="48">
        <v>3.4469999999999996</v>
      </c>
      <c r="H24" s="46">
        <v>18.496999999999989</v>
      </c>
      <c r="I24" s="48">
        <v>16.445999999999991</v>
      </c>
      <c r="J24" s="48">
        <v>24.381999999999998</v>
      </c>
      <c r="K24" s="48">
        <v>13.977000000000025</v>
      </c>
      <c r="L24" s="48">
        <v>25.058999999999994</v>
      </c>
      <c r="M24" s="48">
        <v>22.454000000000025</v>
      </c>
    </row>
    <row r="25" spans="2:13" ht="15" customHeight="1" x14ac:dyDescent="0.25">
      <c r="B25" s="59" t="s">
        <v>85</v>
      </c>
      <c r="C25" s="59"/>
      <c r="D25" s="59"/>
      <c r="E25" s="59"/>
      <c r="F25" s="46">
        <v>0</v>
      </c>
      <c r="G25" s="48">
        <v>0</v>
      </c>
      <c r="H25" s="46">
        <v>0</v>
      </c>
      <c r="I25" s="48">
        <v>0</v>
      </c>
      <c r="J25" s="48">
        <v>0</v>
      </c>
      <c r="K25" s="48">
        <v>0</v>
      </c>
      <c r="L25" s="48">
        <v>0</v>
      </c>
      <c r="M25" s="48">
        <v>0</v>
      </c>
    </row>
    <row r="26" spans="2:13" ht="15" customHeight="1" x14ac:dyDescent="0.25">
      <c r="B26" s="50"/>
      <c r="C26" s="50"/>
      <c r="D26" s="50"/>
      <c r="E26" s="50"/>
      <c r="F26" s="47"/>
      <c r="G26" s="49"/>
      <c r="H26" s="47"/>
      <c r="I26" s="49"/>
      <c r="J26" s="49"/>
      <c r="K26" s="49"/>
      <c r="L26" s="49"/>
      <c r="M26" s="49"/>
    </row>
    <row r="27" spans="2:13" ht="15" customHeight="1" x14ac:dyDescent="0.25">
      <c r="B27" s="59" t="s">
        <v>60</v>
      </c>
      <c r="C27" s="59"/>
      <c r="D27" s="59"/>
      <c r="E27" s="59"/>
      <c r="F27" s="46">
        <v>-0.57000000000000006</v>
      </c>
      <c r="G27" s="48">
        <v>-5.3469999999999995</v>
      </c>
      <c r="H27" s="46">
        <v>-1.597</v>
      </c>
      <c r="I27" s="48">
        <v>-10.289</v>
      </c>
      <c r="J27" s="48">
        <v>-10.449</v>
      </c>
      <c r="K27" s="48">
        <v>-8.2579999999999991</v>
      </c>
      <c r="L27" s="48">
        <v>-6.2249999999999996</v>
      </c>
      <c r="M27" s="48">
        <v>0</v>
      </c>
    </row>
    <row r="28" spans="2:13" ht="15" customHeight="1" x14ac:dyDescent="0.25">
      <c r="B28" s="58" t="s">
        <v>123</v>
      </c>
      <c r="C28" s="58"/>
      <c r="D28" s="58"/>
      <c r="E28" s="58"/>
      <c r="F28" s="55">
        <f t="shared" ref="F28:M28" si="5">F14-F27</f>
        <v>8.4279999999999955</v>
      </c>
      <c r="G28" s="54">
        <f t="shared" si="5"/>
        <v>11.594999999999994</v>
      </c>
      <c r="H28" s="55">
        <f t="shared" si="5"/>
        <v>26.720000000000013</v>
      </c>
      <c r="I28" s="54">
        <f t="shared" si="5"/>
        <v>34.644999999999982</v>
      </c>
      <c r="J28" s="54">
        <f t="shared" si="5"/>
        <v>47.661000000000001</v>
      </c>
      <c r="K28" s="54">
        <f t="shared" si="5"/>
        <v>37.612999999999985</v>
      </c>
      <c r="L28" s="54">
        <f t="shared" si="5"/>
        <v>50.430000000000007</v>
      </c>
      <c r="M28" s="54">
        <f t="shared" si="5"/>
        <v>44.006999999999998</v>
      </c>
    </row>
    <row r="29" spans="2:13" x14ac:dyDescent="0.25">
      <c r="B29" s="51"/>
      <c r="C29" s="49"/>
      <c r="D29" s="49"/>
      <c r="E29" s="49"/>
      <c r="F29" s="49"/>
      <c r="G29" s="49"/>
      <c r="H29" s="49"/>
      <c r="I29" s="49"/>
      <c r="J29" s="49"/>
      <c r="K29" s="49"/>
      <c r="L29" s="49"/>
      <c r="M29" s="49"/>
    </row>
    <row r="30" spans="2:13" s="75" customFormat="1" ht="15.75" x14ac:dyDescent="0.25">
      <c r="B30" s="72"/>
      <c r="C30" s="72"/>
      <c r="D30" s="72"/>
      <c r="E30" s="72"/>
      <c r="F30" s="72">
        <f t="shared" ref="F30:M30" si="6">F$3</f>
        <v>2017</v>
      </c>
      <c r="G30" s="72">
        <f t="shared" si="6"/>
        <v>2016</v>
      </c>
      <c r="H30" s="72">
        <f t="shared" si="6"/>
        <v>2017</v>
      </c>
      <c r="I30" s="72">
        <f t="shared" si="6"/>
        <v>2016</v>
      </c>
      <c r="J30" s="72">
        <f t="shared" si="6"/>
        <v>2016</v>
      </c>
      <c r="K30" s="72">
        <f t="shared" si="6"/>
        <v>2015</v>
      </c>
      <c r="L30" s="72">
        <f t="shared" si="6"/>
        <v>2014</v>
      </c>
      <c r="M30" s="72">
        <f t="shared" si="6"/>
        <v>2013</v>
      </c>
    </row>
    <row r="31" spans="2:13" s="75" customFormat="1" ht="15.75" x14ac:dyDescent="0.25">
      <c r="B31" s="72"/>
      <c r="C31" s="72"/>
      <c r="D31" s="72"/>
      <c r="E31" s="72"/>
      <c r="F31" s="72" t="str">
        <f>F$4</f>
        <v>Q3</v>
      </c>
      <c r="G31" s="72" t="str">
        <f>G$4</f>
        <v>Q3</v>
      </c>
      <c r="H31" s="72" t="str">
        <f>H$4</f>
        <v>Q1-3</v>
      </c>
      <c r="I31" s="72" t="str">
        <f>I$4</f>
        <v>Q1-3</v>
      </c>
      <c r="J31" s="72"/>
      <c r="K31" s="72"/>
      <c r="L31" s="72"/>
      <c r="M31" s="72"/>
    </row>
    <row r="32" spans="2:13" s="75" customFormat="1" ht="15.75" x14ac:dyDescent="0.25">
      <c r="B32" s="73" t="s">
        <v>76</v>
      </c>
      <c r="C32" s="74"/>
      <c r="D32" s="74"/>
      <c r="E32" s="74"/>
      <c r="F32" s="74"/>
      <c r="G32" s="74"/>
      <c r="H32" s="74"/>
      <c r="I32" s="74"/>
      <c r="J32" s="74"/>
      <c r="K32" s="74"/>
      <c r="L32" s="74"/>
      <c r="M32" s="74"/>
    </row>
    <row r="33" spans="2:13" ht="3" customHeight="1" x14ac:dyDescent="0.25">
      <c r="B33" s="33"/>
      <c r="C33" s="32"/>
      <c r="D33" s="32"/>
      <c r="E33" s="32"/>
      <c r="F33" s="36"/>
      <c r="G33" s="36"/>
      <c r="H33" s="36"/>
      <c r="I33" s="36"/>
      <c r="J33" s="36"/>
      <c r="K33" s="36"/>
      <c r="L33" s="36"/>
      <c r="M33" s="36"/>
    </row>
    <row r="34" spans="2:13" s="16" customFormat="1" ht="15" customHeight="1" x14ac:dyDescent="0.25">
      <c r="B34" s="59" t="s">
        <v>17</v>
      </c>
      <c r="C34" s="59"/>
      <c r="D34" s="59"/>
      <c r="E34" s="59"/>
      <c r="F34" s="45"/>
      <c r="G34" s="48"/>
      <c r="H34" s="45">
        <v>510.69299999999998</v>
      </c>
      <c r="I34" s="48">
        <v>510.69299999999998</v>
      </c>
      <c r="J34" s="48">
        <v>510.69299999999998</v>
      </c>
      <c r="K34" s="48">
        <v>510.69299999999998</v>
      </c>
      <c r="L34" s="48">
        <v>510.69299999999998</v>
      </c>
      <c r="M34" s="48">
        <v>510.69299999999998</v>
      </c>
    </row>
    <row r="35" spans="2:13" ht="15" customHeight="1" x14ac:dyDescent="0.25">
      <c r="B35" s="59" t="s">
        <v>18</v>
      </c>
      <c r="C35" s="59"/>
      <c r="D35" s="59"/>
      <c r="E35" s="59"/>
      <c r="F35" s="46"/>
      <c r="G35" s="48"/>
      <c r="H35" s="46">
        <v>38.67</v>
      </c>
      <c r="I35" s="48">
        <v>16.590999999999998</v>
      </c>
      <c r="J35" s="48">
        <v>20.765000000000001</v>
      </c>
      <c r="K35" s="48">
        <v>15.205</v>
      </c>
      <c r="L35" s="48">
        <v>9.673</v>
      </c>
      <c r="M35" s="48">
        <v>4.234</v>
      </c>
    </row>
    <row r="36" spans="2:13" ht="15" customHeight="1" x14ac:dyDescent="0.25">
      <c r="B36" s="59" t="s">
        <v>84</v>
      </c>
      <c r="C36" s="59"/>
      <c r="D36" s="59"/>
      <c r="E36" s="59"/>
      <c r="F36" s="46"/>
      <c r="G36" s="48"/>
      <c r="H36" s="46">
        <v>8.7799999999999994</v>
      </c>
      <c r="I36" s="48">
        <v>6.0339999999999998</v>
      </c>
      <c r="J36" s="48">
        <v>7.0550000000000006</v>
      </c>
      <c r="K36" s="48">
        <v>5.3069999999999995</v>
      </c>
      <c r="L36" s="48">
        <v>6.4779999999999998</v>
      </c>
      <c r="M36" s="48">
        <v>6.774</v>
      </c>
    </row>
    <row r="37" spans="2:13" ht="15" customHeight="1" x14ac:dyDescent="0.25">
      <c r="B37" s="59" t="s">
        <v>19</v>
      </c>
      <c r="C37" s="59"/>
      <c r="D37" s="59"/>
      <c r="E37" s="59"/>
      <c r="F37" s="45"/>
      <c r="G37" s="48"/>
      <c r="H37" s="45">
        <v>0</v>
      </c>
      <c r="I37" s="48">
        <v>0</v>
      </c>
      <c r="J37" s="48">
        <v>0</v>
      </c>
      <c r="K37" s="48">
        <v>0</v>
      </c>
      <c r="L37" s="48">
        <v>0</v>
      </c>
      <c r="M37" s="48">
        <v>0</v>
      </c>
    </row>
    <row r="38" spans="2:13" ht="15" customHeight="1" x14ac:dyDescent="0.25">
      <c r="B38" s="50" t="s">
        <v>20</v>
      </c>
      <c r="C38" s="50"/>
      <c r="D38" s="50"/>
      <c r="E38" s="50"/>
      <c r="F38" s="47"/>
      <c r="G38" s="49"/>
      <c r="H38" s="47">
        <v>5.9880000000000004</v>
      </c>
      <c r="I38" s="49">
        <v>6.2460000000000004</v>
      </c>
      <c r="J38" s="49">
        <v>6.181</v>
      </c>
      <c r="K38" s="49">
        <v>5.6040000000000001</v>
      </c>
      <c r="L38" s="49">
        <v>6.1669999999999998</v>
      </c>
      <c r="M38" s="49">
        <v>5.0350000000000001</v>
      </c>
    </row>
    <row r="39" spans="2:13" ht="15" customHeight="1" x14ac:dyDescent="0.25">
      <c r="B39" s="58" t="s">
        <v>21</v>
      </c>
      <c r="C39" s="58"/>
      <c r="D39" s="58"/>
      <c r="E39" s="58"/>
      <c r="F39" s="55"/>
      <c r="G39" s="54"/>
      <c r="H39" s="55">
        <f t="shared" ref="H39:M39" si="7">SUM(H34:H38)</f>
        <v>564.13099999999997</v>
      </c>
      <c r="I39" s="54">
        <f t="shared" si="7"/>
        <v>539.56399999999996</v>
      </c>
      <c r="J39" s="54">
        <f t="shared" si="7"/>
        <v>544.69399999999996</v>
      </c>
      <c r="K39" s="54">
        <f t="shared" si="7"/>
        <v>536.80900000000008</v>
      </c>
      <c r="L39" s="54">
        <f t="shared" si="7"/>
        <v>533.01099999999997</v>
      </c>
      <c r="M39" s="54">
        <f t="shared" si="7"/>
        <v>526.73599999999999</v>
      </c>
    </row>
    <row r="40" spans="2:13" ht="15" customHeight="1" x14ac:dyDescent="0.25">
      <c r="B40" s="59" t="s">
        <v>22</v>
      </c>
      <c r="C40" s="59"/>
      <c r="D40" s="59"/>
      <c r="E40" s="59"/>
      <c r="F40" s="45"/>
      <c r="G40" s="48"/>
      <c r="H40" s="45">
        <v>5.4980000000000002</v>
      </c>
      <c r="I40" s="48">
        <v>6.625</v>
      </c>
      <c r="J40" s="48">
        <v>5.7240000000000002</v>
      </c>
      <c r="K40" s="48">
        <v>6.4719999999999995</v>
      </c>
      <c r="L40" s="48">
        <v>4.8839999999999995</v>
      </c>
      <c r="M40" s="48">
        <v>4.8099999999999996</v>
      </c>
    </row>
    <row r="41" spans="2:13" ht="15" customHeight="1" x14ac:dyDescent="0.25">
      <c r="B41" s="59" t="s">
        <v>23</v>
      </c>
      <c r="C41" s="59"/>
      <c r="D41" s="59"/>
      <c r="E41" s="59"/>
      <c r="F41" s="46"/>
      <c r="G41" s="48"/>
      <c r="H41" s="46">
        <v>0</v>
      </c>
      <c r="I41" s="48">
        <v>0</v>
      </c>
      <c r="J41" s="48">
        <v>0</v>
      </c>
      <c r="K41" s="48">
        <v>0</v>
      </c>
      <c r="L41" s="48">
        <v>0</v>
      </c>
      <c r="M41" s="48">
        <v>0</v>
      </c>
    </row>
    <row r="42" spans="2:13" ht="15" customHeight="1" x14ac:dyDescent="0.25">
      <c r="B42" s="59" t="s">
        <v>24</v>
      </c>
      <c r="C42" s="59"/>
      <c r="D42" s="59"/>
      <c r="E42" s="59"/>
      <c r="F42" s="46"/>
      <c r="G42" s="48"/>
      <c r="H42" s="46">
        <v>63.973000000000006</v>
      </c>
      <c r="I42" s="48">
        <v>46.805</v>
      </c>
      <c r="J42" s="48">
        <v>57.615000000000002</v>
      </c>
      <c r="K42" s="48">
        <v>79.868000000000009</v>
      </c>
      <c r="L42" s="48">
        <v>67.322999999999993</v>
      </c>
      <c r="M42" s="48">
        <v>78.552999999999997</v>
      </c>
    </row>
    <row r="43" spans="2:13" ht="15" customHeight="1" x14ac:dyDescent="0.25">
      <c r="B43" s="59" t="s">
        <v>25</v>
      </c>
      <c r="C43" s="59"/>
      <c r="D43" s="59"/>
      <c r="E43" s="59"/>
      <c r="F43" s="45"/>
      <c r="G43" s="48"/>
      <c r="H43" s="45">
        <v>7.2629999999999999</v>
      </c>
      <c r="I43" s="48">
        <v>8.859</v>
      </c>
      <c r="J43" s="48">
        <v>11.595000000000001</v>
      </c>
      <c r="K43" s="48">
        <v>5.1310000000000002</v>
      </c>
      <c r="L43" s="48">
        <v>8.8030000000000008</v>
      </c>
      <c r="M43" s="48">
        <v>5.3719999999999999</v>
      </c>
    </row>
    <row r="44" spans="2:13" ht="15" customHeight="1" x14ac:dyDescent="0.25">
      <c r="B44" s="50" t="s">
        <v>26</v>
      </c>
      <c r="C44" s="50"/>
      <c r="D44" s="50"/>
      <c r="E44" s="50"/>
      <c r="F44" s="47"/>
      <c r="G44" s="49"/>
      <c r="H44" s="47">
        <v>0</v>
      </c>
      <c r="I44" s="49">
        <v>0</v>
      </c>
      <c r="J44" s="49">
        <v>0</v>
      </c>
      <c r="K44" s="49">
        <v>0</v>
      </c>
      <c r="L44" s="49">
        <v>0</v>
      </c>
      <c r="M44" s="49">
        <v>0</v>
      </c>
    </row>
    <row r="45" spans="2:13" ht="15" customHeight="1" x14ac:dyDescent="0.25">
      <c r="B45" s="51" t="s">
        <v>27</v>
      </c>
      <c r="C45" s="51"/>
      <c r="D45" s="51"/>
      <c r="E45" s="51"/>
      <c r="F45" s="56"/>
      <c r="G45" s="52"/>
      <c r="H45" s="56">
        <f t="shared" ref="H45:M45" si="8">SUM(H40:H44)</f>
        <v>76.734000000000009</v>
      </c>
      <c r="I45" s="52">
        <f t="shared" si="8"/>
        <v>62.289000000000001</v>
      </c>
      <c r="J45" s="52">
        <f t="shared" si="8"/>
        <v>74.933999999999997</v>
      </c>
      <c r="K45" s="52">
        <f t="shared" si="8"/>
        <v>91.471000000000004</v>
      </c>
      <c r="L45" s="52">
        <f t="shared" si="8"/>
        <v>81.009999999999991</v>
      </c>
      <c r="M45" s="52">
        <f t="shared" si="8"/>
        <v>88.734999999999999</v>
      </c>
    </row>
    <row r="46" spans="2:13" ht="15" customHeight="1" x14ac:dyDescent="0.25">
      <c r="B46" s="58" t="s">
        <v>77</v>
      </c>
      <c r="C46" s="58"/>
      <c r="D46" s="58"/>
      <c r="E46" s="58"/>
      <c r="F46" s="53"/>
      <c r="G46" s="54"/>
      <c r="H46" s="53">
        <f t="shared" ref="H46:M46" si="9">H39+H45</f>
        <v>640.86500000000001</v>
      </c>
      <c r="I46" s="54">
        <f t="shared" si="9"/>
        <v>601.85299999999995</v>
      </c>
      <c r="J46" s="54">
        <f t="shared" si="9"/>
        <v>619.62799999999993</v>
      </c>
      <c r="K46" s="54">
        <f t="shared" si="9"/>
        <v>628.28000000000009</v>
      </c>
      <c r="L46" s="54">
        <f t="shared" si="9"/>
        <v>614.02099999999996</v>
      </c>
      <c r="M46" s="54">
        <f t="shared" si="9"/>
        <v>615.471</v>
      </c>
    </row>
    <row r="47" spans="2:13" ht="15" customHeight="1" x14ac:dyDescent="0.25">
      <c r="B47" s="59" t="s">
        <v>91</v>
      </c>
      <c r="C47" s="59"/>
      <c r="D47" s="59"/>
      <c r="E47" s="59"/>
      <c r="F47" s="46"/>
      <c r="G47" s="48"/>
      <c r="H47" s="46">
        <v>372.94600000000003</v>
      </c>
      <c r="I47" s="48">
        <v>346.65300000000008</v>
      </c>
      <c r="J47" s="48">
        <v>356.19700000000006</v>
      </c>
      <c r="K47" s="48">
        <v>316.24700000000007</v>
      </c>
      <c r="L47" s="48">
        <v>302.50899999999996</v>
      </c>
      <c r="M47" s="48">
        <v>276.13800000000003</v>
      </c>
    </row>
    <row r="48" spans="2:13" ht="15" customHeight="1" x14ac:dyDescent="0.25">
      <c r="B48" s="59" t="s">
        <v>86</v>
      </c>
      <c r="C48" s="59"/>
      <c r="D48" s="59"/>
      <c r="E48" s="59"/>
      <c r="F48" s="46"/>
      <c r="G48" s="48"/>
      <c r="H48" s="46">
        <v>0</v>
      </c>
      <c r="I48" s="48">
        <v>0</v>
      </c>
      <c r="J48" s="48">
        <v>0</v>
      </c>
      <c r="K48" s="48">
        <v>0</v>
      </c>
      <c r="L48" s="48">
        <v>0</v>
      </c>
      <c r="M48" s="48">
        <v>0</v>
      </c>
    </row>
    <row r="49" spans="2:13" ht="15" customHeight="1" x14ac:dyDescent="0.25">
      <c r="B49" s="59" t="s">
        <v>28</v>
      </c>
      <c r="C49" s="59"/>
      <c r="D49" s="59"/>
      <c r="E49" s="59"/>
      <c r="F49" s="45"/>
      <c r="G49" s="48"/>
      <c r="H49" s="45">
        <v>0</v>
      </c>
      <c r="I49" s="48">
        <v>0</v>
      </c>
      <c r="J49" s="48">
        <v>0</v>
      </c>
      <c r="K49" s="48">
        <v>0</v>
      </c>
      <c r="L49" s="48">
        <v>0</v>
      </c>
      <c r="M49" s="48">
        <v>0</v>
      </c>
    </row>
    <row r="50" spans="2:13" ht="15" customHeight="1" x14ac:dyDescent="0.25">
      <c r="B50" s="59" t="s">
        <v>29</v>
      </c>
      <c r="C50" s="59"/>
      <c r="D50" s="59"/>
      <c r="E50" s="59"/>
      <c r="F50" s="46"/>
      <c r="G50" s="48"/>
      <c r="H50" s="46">
        <v>8.5229999999999997</v>
      </c>
      <c r="I50" s="48">
        <v>7.21</v>
      </c>
      <c r="J50" s="48">
        <v>9.11</v>
      </c>
      <c r="K50" s="48">
        <v>8.2289999999999992</v>
      </c>
      <c r="L50" s="48">
        <v>7.3879999999999999</v>
      </c>
      <c r="M50" s="48">
        <v>3.585</v>
      </c>
    </row>
    <row r="51" spans="2:13" ht="15" customHeight="1" x14ac:dyDescent="0.25">
      <c r="B51" s="59" t="s">
        <v>30</v>
      </c>
      <c r="C51" s="59"/>
      <c r="D51" s="59"/>
      <c r="E51" s="59"/>
      <c r="F51" s="46"/>
      <c r="G51" s="48"/>
      <c r="H51" s="46">
        <v>153.94800000000001</v>
      </c>
      <c r="I51" s="48">
        <v>152.11699999999999</v>
      </c>
      <c r="J51" s="48">
        <v>154.67100000000002</v>
      </c>
      <c r="K51" s="48">
        <v>164.25900000000001</v>
      </c>
      <c r="L51" s="48">
        <v>185.04300000000001</v>
      </c>
      <c r="M51" s="48">
        <v>208.79000000000002</v>
      </c>
    </row>
    <row r="52" spans="2:13" ht="15" customHeight="1" x14ac:dyDescent="0.25">
      <c r="B52" s="59" t="s">
        <v>31</v>
      </c>
      <c r="C52" s="59"/>
      <c r="D52" s="59"/>
      <c r="E52" s="59"/>
      <c r="F52" s="45"/>
      <c r="G52" s="48"/>
      <c r="H52" s="45">
        <v>105.44800000000001</v>
      </c>
      <c r="I52" s="48">
        <v>95.873000000000005</v>
      </c>
      <c r="J52" s="48">
        <v>99.65</v>
      </c>
      <c r="K52" s="48">
        <v>139.54500000000002</v>
      </c>
      <c r="L52" s="48">
        <v>119.081</v>
      </c>
      <c r="M52" s="48">
        <v>126.958</v>
      </c>
    </row>
    <row r="53" spans="2:13" ht="15" customHeight="1" x14ac:dyDescent="0.25">
      <c r="B53" s="50" t="s">
        <v>89</v>
      </c>
      <c r="C53" s="50"/>
      <c r="D53" s="50"/>
      <c r="E53" s="50"/>
      <c r="F53" s="47"/>
      <c r="G53" s="49"/>
      <c r="H53" s="47">
        <v>0</v>
      </c>
      <c r="I53" s="49">
        <v>0</v>
      </c>
      <c r="J53" s="49">
        <v>0</v>
      </c>
      <c r="K53" s="49">
        <v>0</v>
      </c>
      <c r="L53" s="49">
        <v>0</v>
      </c>
      <c r="M53" s="49">
        <v>0</v>
      </c>
    </row>
    <row r="54" spans="2:13" ht="15" customHeight="1" x14ac:dyDescent="0.25">
      <c r="B54" s="58" t="s">
        <v>78</v>
      </c>
      <c r="C54" s="58"/>
      <c r="D54" s="58"/>
      <c r="E54" s="58"/>
      <c r="F54" s="55"/>
      <c r="G54" s="54"/>
      <c r="H54" s="55">
        <f t="shared" ref="H54:M54" si="10">SUM(H47:H53)</f>
        <v>640.86500000000001</v>
      </c>
      <c r="I54" s="54">
        <f t="shared" si="10"/>
        <v>601.85300000000007</v>
      </c>
      <c r="J54" s="54">
        <f t="shared" si="10"/>
        <v>619.62800000000004</v>
      </c>
      <c r="K54" s="54">
        <f t="shared" si="10"/>
        <v>628.28000000000009</v>
      </c>
      <c r="L54" s="54">
        <f t="shared" si="10"/>
        <v>614.02099999999996</v>
      </c>
      <c r="M54" s="54">
        <f t="shared" si="10"/>
        <v>615.471</v>
      </c>
    </row>
    <row r="55" spans="2:13" x14ac:dyDescent="0.25">
      <c r="B55" s="51"/>
      <c r="C55" s="49"/>
      <c r="D55" s="49"/>
      <c r="E55" s="49"/>
      <c r="F55" s="49"/>
      <c r="G55" s="49"/>
      <c r="H55" s="49"/>
      <c r="I55" s="49"/>
      <c r="J55" s="49"/>
      <c r="K55" s="49"/>
      <c r="L55" s="49"/>
      <c r="M55" s="49"/>
    </row>
    <row r="56" spans="2:13" s="75" customFormat="1" ht="15.75" x14ac:dyDescent="0.25">
      <c r="B56" s="72"/>
      <c r="C56" s="72"/>
      <c r="D56" s="72"/>
      <c r="E56" s="72"/>
      <c r="F56" s="72">
        <f t="shared" ref="F56:M56" si="11">F$3</f>
        <v>2017</v>
      </c>
      <c r="G56" s="72">
        <f t="shared" si="11"/>
        <v>2016</v>
      </c>
      <c r="H56" s="72">
        <f t="shared" si="11"/>
        <v>2017</v>
      </c>
      <c r="I56" s="72">
        <f t="shared" si="11"/>
        <v>2016</v>
      </c>
      <c r="J56" s="72">
        <f t="shared" si="11"/>
        <v>2016</v>
      </c>
      <c r="K56" s="72">
        <f t="shared" si="11"/>
        <v>2015</v>
      </c>
      <c r="L56" s="72">
        <f t="shared" si="11"/>
        <v>2014</v>
      </c>
      <c r="M56" s="72">
        <f t="shared" si="11"/>
        <v>2013</v>
      </c>
    </row>
    <row r="57" spans="2:13" s="75" customFormat="1" ht="15.75" x14ac:dyDescent="0.25">
      <c r="B57" s="72"/>
      <c r="C57" s="72"/>
      <c r="D57" s="72"/>
      <c r="E57" s="72"/>
      <c r="F57" s="72" t="str">
        <f>F$4</f>
        <v>Q3</v>
      </c>
      <c r="G57" s="72" t="str">
        <f>G$4</f>
        <v>Q3</v>
      </c>
      <c r="H57" s="72" t="str">
        <f>H$4</f>
        <v>Q1-3</v>
      </c>
      <c r="I57" s="72" t="str">
        <f>I$4</f>
        <v>Q1-3</v>
      </c>
      <c r="J57" s="72"/>
      <c r="K57" s="72"/>
      <c r="L57" s="72"/>
      <c r="M57" s="72"/>
    </row>
    <row r="58" spans="2:13" s="75" customFormat="1" ht="15.75" x14ac:dyDescent="0.25">
      <c r="B58" s="73" t="s">
        <v>88</v>
      </c>
      <c r="C58" s="74"/>
      <c r="D58" s="74"/>
      <c r="E58" s="74"/>
      <c r="F58" s="74" t="s">
        <v>52</v>
      </c>
      <c r="G58" s="74"/>
      <c r="H58" s="74" t="s">
        <v>52</v>
      </c>
      <c r="I58" s="74"/>
      <c r="J58" s="74"/>
      <c r="K58" s="74"/>
      <c r="L58" s="74"/>
      <c r="M58" s="74"/>
    </row>
    <row r="59" spans="2:13" ht="3" customHeight="1" x14ac:dyDescent="0.25">
      <c r="B59" s="33"/>
      <c r="C59" s="32"/>
      <c r="D59" s="32"/>
      <c r="E59" s="32"/>
      <c r="F59" s="36"/>
      <c r="G59" s="36"/>
      <c r="H59" s="36"/>
      <c r="I59" s="36"/>
      <c r="J59" s="36"/>
      <c r="K59" s="36"/>
      <c r="L59" s="36"/>
      <c r="M59" s="36"/>
    </row>
    <row r="60" spans="2:13" x14ac:dyDescent="0.25">
      <c r="B60" s="64" t="s">
        <v>32</v>
      </c>
      <c r="C60" s="64"/>
      <c r="D60" s="64"/>
      <c r="E60" s="64"/>
      <c r="F60" s="46">
        <v>6.9140000000000068</v>
      </c>
      <c r="G60" s="48">
        <v>2.2040000000000002</v>
      </c>
      <c r="H60" s="46">
        <v>21.844999999999974</v>
      </c>
      <c r="I60" s="48">
        <v>25.363</v>
      </c>
      <c r="J60" s="48">
        <v>36.054000000000002</v>
      </c>
      <c r="K60" s="48">
        <v>15.868</v>
      </c>
      <c r="L60" s="48">
        <v>29.297000000000001</v>
      </c>
      <c r="M60" s="48">
        <v>25.266999999999999</v>
      </c>
    </row>
    <row r="61" spans="2:13" ht="15" customHeight="1" x14ac:dyDescent="0.25">
      <c r="B61" s="50" t="s">
        <v>33</v>
      </c>
      <c r="C61" s="50"/>
      <c r="D61" s="50"/>
      <c r="E61" s="50"/>
      <c r="F61" s="47">
        <v>3.213000000000001</v>
      </c>
      <c r="G61" s="49">
        <v>-1.206</v>
      </c>
      <c r="H61" s="47">
        <v>5.742</v>
      </c>
      <c r="I61" s="49">
        <v>-2.8559999999999999</v>
      </c>
      <c r="J61" s="49">
        <v>-5.4930000000000003</v>
      </c>
      <c r="K61" s="49">
        <v>10.699</v>
      </c>
      <c r="L61" s="49">
        <v>10.039</v>
      </c>
      <c r="M61" s="49">
        <v>-3.0379999999999998</v>
      </c>
    </row>
    <row r="62" spans="2:13" ht="15" customHeight="1" x14ac:dyDescent="0.25">
      <c r="B62" s="65" t="s">
        <v>34</v>
      </c>
      <c r="C62" s="65"/>
      <c r="D62" s="65"/>
      <c r="E62" s="65"/>
      <c r="F62" s="53">
        <f t="shared" ref="F62:M62" si="12">SUM(F60:F61)</f>
        <v>10.127000000000008</v>
      </c>
      <c r="G62" s="54">
        <f t="shared" si="12"/>
        <v>0.99800000000000022</v>
      </c>
      <c r="H62" s="53">
        <f t="shared" si="12"/>
        <v>27.586999999999975</v>
      </c>
      <c r="I62" s="54">
        <f t="shared" si="12"/>
        <v>22.506999999999998</v>
      </c>
      <c r="J62" s="54">
        <f t="shared" si="12"/>
        <v>30.561</v>
      </c>
      <c r="K62" s="54">
        <f t="shared" si="12"/>
        <v>26.567</v>
      </c>
      <c r="L62" s="54">
        <f t="shared" si="12"/>
        <v>39.335999999999999</v>
      </c>
      <c r="M62" s="54">
        <f t="shared" si="12"/>
        <v>22.228999999999999</v>
      </c>
    </row>
    <row r="63" spans="2:13" ht="15" customHeight="1" x14ac:dyDescent="0.25">
      <c r="B63" s="64" t="s">
        <v>82</v>
      </c>
      <c r="C63" s="64"/>
      <c r="D63" s="64"/>
      <c r="E63" s="64"/>
      <c r="F63" s="46">
        <v>-6.3170000000000011</v>
      </c>
      <c r="G63" s="48">
        <v>-3.9790000000000001</v>
      </c>
      <c r="H63" s="46">
        <v>-22.216000000000001</v>
      </c>
      <c r="I63" s="48">
        <v>-8.5329999999999995</v>
      </c>
      <c r="J63" s="48">
        <v>-14.035</v>
      </c>
      <c r="K63" s="48">
        <v>-9.2149999999999999</v>
      </c>
      <c r="L63" s="48">
        <v>-7.298</v>
      </c>
      <c r="M63" s="48">
        <v>-7.242</v>
      </c>
    </row>
    <row r="64" spans="2:13" ht="15" customHeight="1" x14ac:dyDescent="0.25">
      <c r="B64" s="50" t="s">
        <v>83</v>
      </c>
      <c r="C64" s="50"/>
      <c r="D64" s="50"/>
      <c r="E64" s="50"/>
      <c r="F64" s="47">
        <v>0</v>
      </c>
      <c r="G64" s="49">
        <v>0.01</v>
      </c>
      <c r="H64" s="47">
        <v>8.9999999999999993E-3</v>
      </c>
      <c r="I64" s="49">
        <v>8.8999999999999996E-2</v>
      </c>
      <c r="J64" s="49">
        <v>9.1999999999999998E-2</v>
      </c>
      <c r="K64" s="49">
        <v>0.90700000000000003</v>
      </c>
      <c r="L64" s="49">
        <v>0.20699999999999999</v>
      </c>
      <c r="M64" s="49">
        <v>3.3378999999999999</v>
      </c>
    </row>
    <row r="65" spans="2:14" ht="15" customHeight="1" x14ac:dyDescent="0.25">
      <c r="B65" s="65" t="s">
        <v>87</v>
      </c>
      <c r="C65" s="65"/>
      <c r="D65" s="65"/>
      <c r="E65" s="65"/>
      <c r="F65" s="53">
        <f t="shared" ref="F65:M65" si="13">SUM(F62:F64)</f>
        <v>3.8100000000000067</v>
      </c>
      <c r="G65" s="54">
        <f t="shared" si="13"/>
        <v>-2.9710000000000001</v>
      </c>
      <c r="H65" s="53">
        <f t="shared" si="13"/>
        <v>5.3799999999999741</v>
      </c>
      <c r="I65" s="54">
        <f t="shared" si="13"/>
        <v>14.062999999999999</v>
      </c>
      <c r="J65" s="54">
        <f t="shared" si="13"/>
        <v>16.617999999999999</v>
      </c>
      <c r="K65" s="54">
        <f t="shared" si="13"/>
        <v>18.259</v>
      </c>
      <c r="L65" s="54">
        <f t="shared" si="13"/>
        <v>32.244999999999997</v>
      </c>
      <c r="M65" s="54">
        <f t="shared" si="13"/>
        <v>18.3249</v>
      </c>
    </row>
    <row r="66" spans="2:14" ht="15" customHeight="1" x14ac:dyDescent="0.25">
      <c r="B66" s="50" t="s">
        <v>35</v>
      </c>
      <c r="C66" s="50"/>
      <c r="D66" s="50"/>
      <c r="E66" s="50"/>
      <c r="F66" s="47">
        <v>0</v>
      </c>
      <c r="G66" s="49">
        <v>0</v>
      </c>
      <c r="H66" s="47">
        <v>0</v>
      </c>
      <c r="I66" s="49">
        <v>0</v>
      </c>
      <c r="J66" s="49">
        <v>0</v>
      </c>
      <c r="K66" s="49">
        <v>0</v>
      </c>
      <c r="L66" s="49">
        <v>0</v>
      </c>
      <c r="M66" s="49">
        <v>0</v>
      </c>
    </row>
    <row r="67" spans="2:14" ht="15" customHeight="1" x14ac:dyDescent="0.25">
      <c r="B67" s="65" t="s">
        <v>36</v>
      </c>
      <c r="C67" s="65"/>
      <c r="D67" s="65"/>
      <c r="E67" s="65"/>
      <c r="F67" s="55">
        <f t="shared" ref="F67:M67" si="14">SUM(F65:F66)</f>
        <v>3.8100000000000067</v>
      </c>
      <c r="G67" s="54">
        <f t="shared" si="14"/>
        <v>-2.9710000000000001</v>
      </c>
      <c r="H67" s="55">
        <f t="shared" si="14"/>
        <v>5.3799999999999741</v>
      </c>
      <c r="I67" s="54">
        <f t="shared" si="14"/>
        <v>14.062999999999999</v>
      </c>
      <c r="J67" s="54">
        <f t="shared" si="14"/>
        <v>16.617999999999999</v>
      </c>
      <c r="K67" s="54">
        <f t="shared" si="14"/>
        <v>18.259</v>
      </c>
      <c r="L67" s="54">
        <f t="shared" si="14"/>
        <v>32.244999999999997</v>
      </c>
      <c r="M67" s="54">
        <f t="shared" si="14"/>
        <v>18.3249</v>
      </c>
    </row>
    <row r="68" spans="2:14" ht="15" customHeight="1" x14ac:dyDescent="0.25">
      <c r="B68" s="64" t="s">
        <v>37</v>
      </c>
      <c r="C68" s="64"/>
      <c r="D68" s="64"/>
      <c r="E68" s="64"/>
      <c r="F68" s="45">
        <v>-1.9190000000000003</v>
      </c>
      <c r="G68" s="48">
        <v>-5.4610000000000003</v>
      </c>
      <c r="H68" s="45">
        <v>-10.898000000000001</v>
      </c>
      <c r="I68" s="48">
        <v>-13.316000000000001</v>
      </c>
      <c r="J68" s="48">
        <v>-13.241</v>
      </c>
      <c r="K68" s="48">
        <v>-21.356999999999999</v>
      </c>
      <c r="L68" s="48">
        <v>-25.227</v>
      </c>
      <c r="M68" s="48">
        <v>-27.291</v>
      </c>
    </row>
    <row r="69" spans="2:14" ht="15" customHeight="1" x14ac:dyDescent="0.25">
      <c r="B69" s="64" t="s">
        <v>38</v>
      </c>
      <c r="C69" s="64"/>
      <c r="D69" s="64"/>
      <c r="E69" s="64"/>
      <c r="F69" s="46">
        <v>0</v>
      </c>
      <c r="G69" s="48">
        <v>0</v>
      </c>
      <c r="H69" s="46">
        <v>0</v>
      </c>
      <c r="I69" s="48">
        <v>0</v>
      </c>
      <c r="J69" s="48">
        <v>-1E-3</v>
      </c>
      <c r="K69" s="48">
        <v>0</v>
      </c>
      <c r="L69" s="48">
        <v>0</v>
      </c>
      <c r="M69" s="48">
        <v>0</v>
      </c>
    </row>
    <row r="70" spans="2:14" ht="15" customHeight="1" x14ac:dyDescent="0.25">
      <c r="B70" s="64" t="s">
        <v>39</v>
      </c>
      <c r="C70" s="64"/>
      <c r="D70" s="64"/>
      <c r="E70" s="64"/>
      <c r="F70" s="46">
        <v>0</v>
      </c>
      <c r="G70" s="48">
        <v>0</v>
      </c>
      <c r="H70" s="46">
        <v>-1.502</v>
      </c>
      <c r="I70" s="48">
        <v>-1.395</v>
      </c>
      <c r="J70" s="48">
        <v>-1.395</v>
      </c>
      <c r="K70" s="48">
        <v>-1.3819999999999999</v>
      </c>
      <c r="L70" s="48">
        <v>0</v>
      </c>
      <c r="M70" s="48">
        <v>0</v>
      </c>
    </row>
    <row r="71" spans="2:14" ht="15" customHeight="1" x14ac:dyDescent="0.25">
      <c r="B71" s="50" t="s">
        <v>40</v>
      </c>
      <c r="C71" s="50"/>
      <c r="D71" s="50"/>
      <c r="E71" s="50"/>
      <c r="F71" s="47">
        <v>1.1399999999999997</v>
      </c>
      <c r="G71" s="49">
        <v>13.249000000000001</v>
      </c>
      <c r="H71" s="47">
        <v>2.7409999999999997</v>
      </c>
      <c r="I71" s="49">
        <v>4.6130000000000004</v>
      </c>
      <c r="J71" s="49">
        <v>4.6130000000000004</v>
      </c>
      <c r="K71" s="49">
        <v>0.47699999999999998</v>
      </c>
      <c r="L71" s="49">
        <v>-3.589</v>
      </c>
      <c r="M71" s="49">
        <v>0.70899999999999996</v>
      </c>
    </row>
    <row r="72" spans="2:14" ht="15" customHeight="1" x14ac:dyDescent="0.25">
      <c r="B72" s="51" t="s">
        <v>41</v>
      </c>
      <c r="C72" s="51"/>
      <c r="D72" s="51"/>
      <c r="E72" s="51"/>
      <c r="F72" s="56">
        <f t="shared" ref="F72:M72" si="15">SUM(F68:F71)</f>
        <v>-0.77900000000000058</v>
      </c>
      <c r="G72" s="52">
        <f t="shared" si="15"/>
        <v>7.7880000000000003</v>
      </c>
      <c r="H72" s="56">
        <f t="shared" si="15"/>
        <v>-9.6590000000000025</v>
      </c>
      <c r="I72" s="52">
        <f t="shared" si="15"/>
        <v>-10.097999999999999</v>
      </c>
      <c r="J72" s="52">
        <f t="shared" si="15"/>
        <v>-10.023999999999997</v>
      </c>
      <c r="K72" s="52">
        <f t="shared" si="15"/>
        <v>-22.262</v>
      </c>
      <c r="L72" s="52">
        <f t="shared" si="15"/>
        <v>-28.815999999999999</v>
      </c>
      <c r="M72" s="52">
        <f t="shared" si="15"/>
        <v>-26.582000000000001</v>
      </c>
    </row>
    <row r="73" spans="2:14" ht="15" customHeight="1" x14ac:dyDescent="0.25">
      <c r="B73" s="65" t="s">
        <v>42</v>
      </c>
      <c r="C73" s="65"/>
      <c r="D73" s="65"/>
      <c r="E73" s="65"/>
      <c r="F73" s="55">
        <f t="shared" ref="F73:M73" si="16">SUM(F72+F67)</f>
        <v>3.0310000000000059</v>
      </c>
      <c r="G73" s="54">
        <f t="shared" si="16"/>
        <v>4.8170000000000002</v>
      </c>
      <c r="H73" s="55">
        <f t="shared" si="16"/>
        <v>-4.2790000000000283</v>
      </c>
      <c r="I73" s="54">
        <f t="shared" si="16"/>
        <v>3.9649999999999999</v>
      </c>
      <c r="J73" s="54">
        <f t="shared" si="16"/>
        <v>6.5940000000000012</v>
      </c>
      <c r="K73" s="54">
        <f t="shared" si="16"/>
        <v>-4.0030000000000001</v>
      </c>
      <c r="L73" s="54">
        <f t="shared" si="16"/>
        <v>3.4289999999999985</v>
      </c>
      <c r="M73" s="54">
        <f t="shared" si="16"/>
        <v>-8.2571000000000012</v>
      </c>
    </row>
    <row r="74" spans="2:14" ht="15" customHeight="1" x14ac:dyDescent="0.25">
      <c r="B74" s="50" t="s">
        <v>71</v>
      </c>
      <c r="C74" s="50"/>
      <c r="D74" s="50"/>
      <c r="E74" s="50"/>
      <c r="F74" s="47">
        <v>0</v>
      </c>
      <c r="G74" s="49">
        <v>0</v>
      </c>
      <c r="H74" s="47">
        <v>0</v>
      </c>
      <c r="I74" s="49">
        <v>0</v>
      </c>
      <c r="J74" s="49">
        <v>0</v>
      </c>
      <c r="K74" s="49">
        <v>0</v>
      </c>
      <c r="L74" s="49">
        <v>0</v>
      </c>
      <c r="M74" s="49">
        <v>0</v>
      </c>
      <c r="N74" s="25"/>
    </row>
    <row r="75" spans="2:14" ht="15" customHeight="1" x14ac:dyDescent="0.25">
      <c r="B75" s="65" t="s">
        <v>72</v>
      </c>
      <c r="C75" s="65"/>
      <c r="D75" s="65"/>
      <c r="E75" s="65"/>
      <c r="F75" s="55">
        <f t="shared" ref="F75:M75" si="17">SUM(F73:F74)</f>
        <v>3.0310000000000059</v>
      </c>
      <c r="G75" s="54">
        <f t="shared" si="17"/>
        <v>4.8170000000000002</v>
      </c>
      <c r="H75" s="55">
        <f t="shared" si="17"/>
        <v>-4.2790000000000283</v>
      </c>
      <c r="I75" s="54">
        <f t="shared" si="17"/>
        <v>3.9649999999999999</v>
      </c>
      <c r="J75" s="54">
        <f t="shared" si="17"/>
        <v>6.5940000000000012</v>
      </c>
      <c r="K75" s="54">
        <f t="shared" si="17"/>
        <v>-4.0030000000000001</v>
      </c>
      <c r="L75" s="54">
        <f t="shared" si="17"/>
        <v>3.4289999999999985</v>
      </c>
      <c r="M75" s="54">
        <f t="shared" si="17"/>
        <v>-8.2571000000000012</v>
      </c>
    </row>
    <row r="76" spans="2:14" x14ac:dyDescent="0.25">
      <c r="B76" s="51"/>
      <c r="C76" s="49"/>
      <c r="D76" s="49"/>
      <c r="E76" s="49"/>
      <c r="F76" s="49"/>
      <c r="G76" s="49"/>
      <c r="H76" s="49"/>
      <c r="I76" s="49"/>
      <c r="J76" s="49"/>
      <c r="K76" s="49"/>
      <c r="L76" s="49"/>
      <c r="M76" s="49"/>
    </row>
    <row r="77" spans="2:14" s="75" customFormat="1" ht="15.75" x14ac:dyDescent="0.25">
      <c r="B77" s="72"/>
      <c r="C77" s="72"/>
      <c r="D77" s="72"/>
      <c r="E77" s="72"/>
      <c r="F77" s="72">
        <f t="shared" ref="F77:M77" si="18">F$3</f>
        <v>2017</v>
      </c>
      <c r="G77" s="72">
        <f t="shared" si="18"/>
        <v>2016</v>
      </c>
      <c r="H77" s="72">
        <f t="shared" si="18"/>
        <v>2017</v>
      </c>
      <c r="I77" s="72">
        <f t="shared" si="18"/>
        <v>2016</v>
      </c>
      <c r="J77" s="72">
        <f t="shared" si="18"/>
        <v>2016</v>
      </c>
      <c r="K77" s="72">
        <f t="shared" si="18"/>
        <v>2015</v>
      </c>
      <c r="L77" s="72">
        <f t="shared" si="18"/>
        <v>2014</v>
      </c>
      <c r="M77" s="72">
        <f t="shared" si="18"/>
        <v>2013</v>
      </c>
    </row>
    <row r="78" spans="2:14" s="75" customFormat="1" ht="15.75" x14ac:dyDescent="0.25">
      <c r="B78" s="72"/>
      <c r="C78" s="72"/>
      <c r="D78" s="72"/>
      <c r="E78" s="72"/>
      <c r="F78" s="72" t="str">
        <f>F$4</f>
        <v>Q3</v>
      </c>
      <c r="G78" s="72" t="str">
        <f>G$4</f>
        <v>Q3</v>
      </c>
      <c r="H78" s="72" t="str">
        <f>H$4</f>
        <v>Q1-3</v>
      </c>
      <c r="I78" s="72" t="str">
        <f>I$4</f>
        <v>Q1-3</v>
      </c>
      <c r="J78" s="72"/>
      <c r="K78" s="72"/>
      <c r="L78" s="72"/>
      <c r="M78" s="72"/>
    </row>
    <row r="79" spans="2:14" s="75" customFormat="1" ht="15.75" x14ac:dyDescent="0.25">
      <c r="B79" s="73" t="s">
        <v>67</v>
      </c>
      <c r="C79" s="74"/>
      <c r="D79" s="74"/>
      <c r="E79" s="74"/>
      <c r="F79" s="74"/>
      <c r="G79" s="74"/>
      <c r="H79" s="74"/>
      <c r="I79" s="74"/>
      <c r="J79" s="74"/>
      <c r="K79" s="74"/>
      <c r="L79" s="74"/>
      <c r="M79" s="74"/>
    </row>
    <row r="80" spans="2:14" ht="1.5" customHeight="1" x14ac:dyDescent="0.25">
      <c r="B80" s="33" t="s">
        <v>45</v>
      </c>
      <c r="C80" s="32"/>
      <c r="D80" s="32"/>
      <c r="E80" s="32"/>
      <c r="F80" s="32"/>
      <c r="G80" s="32"/>
      <c r="H80" s="32"/>
      <c r="I80" s="32"/>
      <c r="J80" s="32"/>
      <c r="K80" s="32"/>
      <c r="L80" s="32"/>
      <c r="M80" s="32"/>
    </row>
    <row r="81" spans="2:13" s="91" customFormat="1" ht="15" customHeight="1" x14ac:dyDescent="0.25">
      <c r="B81" s="88" t="s">
        <v>43</v>
      </c>
      <c r="C81" s="88"/>
      <c r="D81" s="88"/>
      <c r="E81" s="88"/>
      <c r="F81" s="89">
        <v>9.5745199337167506</v>
      </c>
      <c r="G81" s="90">
        <v>8.7702306256228795</v>
      </c>
      <c r="H81" s="89">
        <v>9.9351445406730541</v>
      </c>
      <c r="I81" s="90">
        <v>10.328172639417192</v>
      </c>
      <c r="J81" s="90">
        <v>11.581627254109831</v>
      </c>
      <c r="K81" s="90">
        <v>9.256076911677054</v>
      </c>
      <c r="L81" s="90">
        <v>14.015002599774254</v>
      </c>
      <c r="M81" s="90">
        <v>14.839305765839288</v>
      </c>
    </row>
    <row r="82" spans="2:13" s="91" customFormat="1" ht="15" customHeight="1" x14ac:dyDescent="0.25">
      <c r="B82" s="88" t="s">
        <v>122</v>
      </c>
      <c r="C82" s="88"/>
      <c r="D82" s="88"/>
      <c r="E82" s="88"/>
      <c r="F82" s="92">
        <v>10.269032069402497</v>
      </c>
      <c r="G82" s="90">
        <v>16.275740093485489</v>
      </c>
      <c r="H82" s="92">
        <v>10.566694348874901</v>
      </c>
      <c r="I82" s="90">
        <v>14.691227668443451</v>
      </c>
      <c r="J82" s="90">
        <v>14.833707851180499</v>
      </c>
      <c r="K82" s="90">
        <v>11.859949612635301</v>
      </c>
      <c r="L82" s="90">
        <v>15.988611720543281</v>
      </c>
      <c r="M82" s="90">
        <v>14.839305765839288</v>
      </c>
    </row>
    <row r="83" spans="2:13" s="91" customFormat="1" ht="15" customHeight="1" x14ac:dyDescent="0.25">
      <c r="B83" s="88" t="s">
        <v>44</v>
      </c>
      <c r="C83" s="88"/>
      <c r="D83" s="88"/>
      <c r="E83" s="88"/>
      <c r="F83" s="92">
        <v>8.1928063164051217</v>
      </c>
      <c r="G83" s="90">
        <v>6.4695891410844766</v>
      </c>
      <c r="H83" s="92">
        <v>9.2897536283465829</v>
      </c>
      <c r="I83" s="90">
        <v>9.1811161855814429</v>
      </c>
      <c r="J83" s="90">
        <v>9.7780281479729716</v>
      </c>
      <c r="K83" s="90">
        <v>6.7348167861185564</v>
      </c>
      <c r="L83" s="90">
        <v>10.604225584315106</v>
      </c>
      <c r="M83" s="90">
        <v>9.8409412018600211</v>
      </c>
    </row>
    <row r="84" spans="2:13" s="91" customFormat="1" ht="15" customHeight="1" x14ac:dyDescent="0.25">
      <c r="B84" s="88" t="s">
        <v>45</v>
      </c>
      <c r="C84" s="88"/>
      <c r="D84" s="88"/>
      <c r="E84" s="88"/>
      <c r="F84" s="89" t="s">
        <v>53</v>
      </c>
      <c r="G84" s="90" t="s">
        <v>53</v>
      </c>
      <c r="H84" s="89" t="s">
        <v>53</v>
      </c>
      <c r="I84" s="90" t="s">
        <v>53</v>
      </c>
      <c r="J84" s="90">
        <v>7.3561623170916048</v>
      </c>
      <c r="K84" s="90">
        <v>4.5177743730969828</v>
      </c>
      <c r="L84" s="90">
        <v>8.6612390628483276</v>
      </c>
      <c r="M84" s="90">
        <v>8.4615529553633753</v>
      </c>
    </row>
    <row r="85" spans="2:13" s="91" customFormat="1" ht="15" customHeight="1" x14ac:dyDescent="0.25">
      <c r="B85" s="88" t="s">
        <v>46</v>
      </c>
      <c r="C85" s="88"/>
      <c r="D85" s="88"/>
      <c r="E85" s="88"/>
      <c r="F85" s="92" t="s">
        <v>53</v>
      </c>
      <c r="G85" s="90" t="s">
        <v>53</v>
      </c>
      <c r="H85" s="92" t="s">
        <v>53</v>
      </c>
      <c r="I85" s="90" t="s">
        <v>53</v>
      </c>
      <c r="J85" s="90">
        <v>8.0990446002965708</v>
      </c>
      <c r="K85" s="90">
        <v>6.0705040400471821</v>
      </c>
      <c r="L85" s="90">
        <v>9.1339667653833434</v>
      </c>
      <c r="M85" s="90">
        <v>9.1399495695740622</v>
      </c>
    </row>
    <row r="86" spans="2:13" ht="15" customHeight="1" x14ac:dyDescent="0.25">
      <c r="B86" s="64" t="s">
        <v>47</v>
      </c>
      <c r="C86" s="64"/>
      <c r="D86" s="64"/>
      <c r="E86" s="64"/>
      <c r="F86" s="46" t="s">
        <v>53</v>
      </c>
      <c r="G86" s="48" t="s">
        <v>53</v>
      </c>
      <c r="H86" s="46">
        <v>58.194159456359749</v>
      </c>
      <c r="I86" s="48">
        <v>57.597619352233899</v>
      </c>
      <c r="J86" s="48">
        <v>57.48562040450075</v>
      </c>
      <c r="K86" s="48">
        <v>50.335360030559627</v>
      </c>
      <c r="L86" s="48">
        <v>49.266881751601339</v>
      </c>
      <c r="M86" s="48">
        <v>44.866126917433952</v>
      </c>
    </row>
    <row r="87" spans="2:13" ht="15" customHeight="1" x14ac:dyDescent="0.25">
      <c r="B87" s="64" t="s">
        <v>48</v>
      </c>
      <c r="C87" s="64"/>
      <c r="D87" s="64"/>
      <c r="E87" s="64"/>
      <c r="F87" s="45" t="s">
        <v>53</v>
      </c>
      <c r="G87" s="48" t="s">
        <v>53</v>
      </c>
      <c r="H87" s="45">
        <v>146.685</v>
      </c>
      <c r="I87" s="48">
        <v>143.25800000000001</v>
      </c>
      <c r="J87" s="48">
        <v>143.07600000000002</v>
      </c>
      <c r="K87" s="48">
        <v>159.12800000000001</v>
      </c>
      <c r="L87" s="48">
        <v>176.24</v>
      </c>
      <c r="M87" s="48">
        <v>203.41800000000003</v>
      </c>
    </row>
    <row r="88" spans="2:13" ht="15" customHeight="1" x14ac:dyDescent="0.25">
      <c r="B88" s="64" t="s">
        <v>49</v>
      </c>
      <c r="C88" s="64"/>
      <c r="D88" s="64"/>
      <c r="E88" s="64"/>
      <c r="F88" s="46" t="s">
        <v>53</v>
      </c>
      <c r="G88" s="48" t="s">
        <v>53</v>
      </c>
      <c r="H88" s="46">
        <v>0.41278898285542692</v>
      </c>
      <c r="I88" s="48">
        <v>0.43881633795178454</v>
      </c>
      <c r="J88" s="48">
        <v>0.4342288115846008</v>
      </c>
      <c r="K88" s="48">
        <v>0.51940097455469936</v>
      </c>
      <c r="L88" s="48">
        <v>0.61169419752800747</v>
      </c>
      <c r="M88" s="48">
        <v>0.75610745351961695</v>
      </c>
    </row>
    <row r="89" spans="2:13" ht="15" customHeight="1" x14ac:dyDescent="0.25">
      <c r="B89" s="64" t="s">
        <v>113</v>
      </c>
      <c r="C89" s="64"/>
      <c r="D89" s="64"/>
      <c r="E89" s="64"/>
      <c r="F89" s="46">
        <v>6.3679999999999879</v>
      </c>
      <c r="G89" s="48" t="s">
        <v>53</v>
      </c>
      <c r="H89" s="46">
        <v>13.017999999999979</v>
      </c>
      <c r="I89" s="48" t="s">
        <v>53</v>
      </c>
      <c r="J89" s="48" t="s">
        <v>53</v>
      </c>
      <c r="K89" s="48" t="s">
        <v>53</v>
      </c>
      <c r="L89" s="48" t="s">
        <v>53</v>
      </c>
      <c r="M89" s="48" t="s">
        <v>53</v>
      </c>
    </row>
    <row r="90" spans="2:13" ht="15" customHeight="1" x14ac:dyDescent="0.25">
      <c r="B90" s="50" t="s">
        <v>50</v>
      </c>
      <c r="C90" s="50"/>
      <c r="D90" s="50"/>
      <c r="E90" s="50"/>
      <c r="F90" s="47" t="s">
        <v>53</v>
      </c>
      <c r="G90" s="49" t="s">
        <v>53</v>
      </c>
      <c r="H90" s="47" t="s">
        <v>53</v>
      </c>
      <c r="I90" s="49" t="s">
        <v>53</v>
      </c>
      <c r="J90" s="49">
        <v>162</v>
      </c>
      <c r="K90" s="49">
        <v>168</v>
      </c>
      <c r="L90" s="49">
        <v>176</v>
      </c>
      <c r="M90" s="49">
        <v>186</v>
      </c>
    </row>
    <row r="91" spans="2:13" ht="15" customHeight="1" x14ac:dyDescent="0.25">
      <c r="B91" s="35" t="s">
        <v>118</v>
      </c>
      <c r="C91" s="40"/>
      <c r="D91" s="40"/>
      <c r="E91" s="40"/>
      <c r="F91" s="40"/>
      <c r="G91" s="40"/>
      <c r="H91" s="40"/>
      <c r="I91" s="40"/>
      <c r="J91" s="40"/>
      <c r="K91" s="40"/>
      <c r="L91" s="40"/>
      <c r="M91" s="40"/>
    </row>
    <row r="92" spans="2:13" ht="15" customHeight="1" x14ac:dyDescent="0.25">
      <c r="B92" s="35" t="s">
        <v>115</v>
      </c>
      <c r="C92" s="40"/>
      <c r="D92" s="40"/>
      <c r="E92" s="40"/>
      <c r="F92" s="40"/>
      <c r="G92" s="40"/>
      <c r="H92" s="40"/>
      <c r="I92" s="40"/>
      <c r="J92" s="40"/>
      <c r="K92" s="40"/>
      <c r="L92" s="34"/>
      <c r="M92" s="40"/>
    </row>
    <row r="93" spans="2:13" ht="15" customHeight="1" x14ac:dyDescent="0.35">
      <c r="B93" s="18"/>
      <c r="C93" s="19"/>
      <c r="D93" s="19"/>
      <c r="E93" s="19"/>
      <c r="F93" s="19"/>
      <c r="G93" s="19"/>
      <c r="H93" s="19"/>
      <c r="I93" s="19"/>
      <c r="J93" s="19"/>
      <c r="K93" s="19"/>
      <c r="L93" s="19"/>
      <c r="M93" s="19"/>
    </row>
    <row r="94" spans="2:13" ht="16.5" x14ac:dyDescent="0.35">
      <c r="B94" s="20"/>
      <c r="C94" s="20"/>
      <c r="D94" s="20"/>
      <c r="E94" s="20"/>
      <c r="F94" s="20"/>
      <c r="G94" s="20"/>
      <c r="H94" s="20"/>
      <c r="I94" s="20"/>
      <c r="J94" s="20"/>
      <c r="K94" s="20"/>
      <c r="L94" s="20"/>
      <c r="M94" s="20"/>
    </row>
    <row r="95" spans="2:13" x14ac:dyDescent="0.25">
      <c r="B95" s="21"/>
      <c r="C95" s="21"/>
      <c r="D95" s="21"/>
      <c r="E95" s="21"/>
      <c r="F95" s="21"/>
      <c r="G95" s="21"/>
      <c r="H95" s="21"/>
      <c r="I95" s="21"/>
      <c r="J95" s="21"/>
      <c r="K95" s="21"/>
      <c r="L95" s="21"/>
      <c r="M95" s="21"/>
    </row>
    <row r="96" spans="2:13" x14ac:dyDescent="0.25">
      <c r="B96" s="21"/>
      <c r="C96" s="21"/>
      <c r="D96" s="21"/>
      <c r="E96" s="21"/>
      <c r="F96" s="21"/>
      <c r="G96" s="21"/>
      <c r="H96" s="21"/>
      <c r="I96" s="21"/>
      <c r="J96" s="21"/>
      <c r="K96" s="21"/>
      <c r="L96" s="21"/>
      <c r="M96" s="21"/>
    </row>
    <row r="97" spans="2:13" x14ac:dyDescent="0.25">
      <c r="B97" s="21"/>
      <c r="C97" s="21"/>
      <c r="D97" s="21"/>
      <c r="E97" s="21"/>
      <c r="F97" s="21"/>
      <c r="G97" s="21"/>
      <c r="H97" s="21"/>
      <c r="I97" s="21"/>
      <c r="J97" s="21"/>
      <c r="K97" s="21"/>
      <c r="L97" s="21"/>
      <c r="M97" s="21"/>
    </row>
    <row r="98" spans="2:13" x14ac:dyDescent="0.25">
      <c r="B98" s="21"/>
      <c r="C98" s="21"/>
      <c r="D98" s="21"/>
      <c r="E98" s="21"/>
      <c r="F98" s="21"/>
      <c r="G98" s="21"/>
      <c r="H98" s="21"/>
      <c r="I98" s="21"/>
      <c r="J98" s="21"/>
      <c r="K98" s="21"/>
      <c r="L98" s="21"/>
      <c r="M98" s="21"/>
    </row>
    <row r="99" spans="2:13" x14ac:dyDescent="0.25">
      <c r="B99" s="21"/>
      <c r="C99" s="21"/>
      <c r="D99" s="21"/>
      <c r="E99" s="21"/>
      <c r="F99" s="21"/>
      <c r="G99" s="21"/>
      <c r="H99" s="21"/>
      <c r="I99" s="21"/>
      <c r="J99" s="21"/>
      <c r="K99" s="21"/>
      <c r="L99" s="21"/>
      <c r="M99" s="21"/>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sheetData>
  <mergeCells count="1">
    <mergeCell ref="B1:M1"/>
  </mergeCell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Aibel</vt:lpstr>
      <vt:lpstr>airteam</vt:lpstr>
      <vt:lpstr>Bisnode</vt:lpstr>
      <vt:lpstr>Diab</vt:lpstr>
      <vt:lpstr>Gudrun Sjöden</vt:lpstr>
      <vt:lpstr>HENT</vt:lpstr>
      <vt:lpstr>HL Display</vt:lpstr>
      <vt:lpstr>Jøtul</vt:lpstr>
      <vt:lpstr>Kvdbil</vt:lpstr>
      <vt:lpstr>Ledil</vt:lpstr>
      <vt:lpstr>Oase Outdoor</vt:lpstr>
      <vt:lpstr>Plantasjen</vt:lpstr>
      <vt:lpstr>Speed Group</vt:lpstr>
      <vt:lpstr>TFS</vt:lpstr>
      <vt:lpstr>Aibel!Print_Area</vt:lpstr>
      <vt:lpstr>airteam!Print_Area</vt:lpstr>
      <vt:lpstr>Bisnode!Print_Area</vt:lpstr>
      <vt:lpstr>Diab!Print_Area</vt:lpstr>
      <vt:lpstr>'Gudrun Sjöden'!Print_Area</vt:lpstr>
      <vt:lpstr>HENT!Print_Area</vt:lpstr>
      <vt:lpstr>'HL Display'!Print_Area</vt:lpstr>
      <vt:lpstr>Jøtul!Print_Area</vt:lpstr>
      <vt:lpstr>Kvdbil!Print_Area</vt:lpstr>
      <vt:lpstr>Ledil!Print_Area</vt:lpstr>
      <vt:lpstr>'Oase Outdoor'!Print_Area</vt:lpstr>
      <vt:lpstr>Plantasjen!Print_Area</vt:lpstr>
      <vt:lpstr>'Speed Group'!Print_Area</vt:lpstr>
      <vt:lpstr>TFS!Print_Area</vt:lpstr>
    </vt:vector>
  </TitlesOfParts>
  <Company>ExOpen Systems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Leffler</dc:creator>
  <cp:lastModifiedBy>Martina Kengo</cp:lastModifiedBy>
  <cp:lastPrinted>2017-11-06T09:12:59Z</cp:lastPrinted>
  <dcterms:created xsi:type="dcterms:W3CDTF">2009-05-12T14:09:20Z</dcterms:created>
  <dcterms:modified xsi:type="dcterms:W3CDTF">2018-08-17T07:11:05Z</dcterms:modified>
</cp:coreProperties>
</file>