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6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derlag till delårsrapporter och bokslutskommunikéer\Till hemsidan\2017 kv 1\"/>
    </mc:Choice>
  </mc:AlternateContent>
  <bookViews>
    <workbookView xWindow="-15" yWindow="1245" windowWidth="14280" windowHeight="4500" tabRatio="754"/>
  </bookViews>
  <sheets>
    <sheet name="Aibel" sheetId="63" r:id="rId1"/>
    <sheet name="airteam" sheetId="72" r:id="rId2"/>
    <sheet name="Bisnode" sheetId="49" r:id="rId3"/>
    <sheet name="Diab" sheetId="51" r:id="rId4"/>
    <sheet name="GS Hydro" sheetId="53" r:id="rId5"/>
    <sheet name="Gudrun Sjöden" sheetId="74" r:id="rId6"/>
    <sheet name="HENT" sheetId="55" r:id="rId7"/>
    <sheet name="HL Display" sheetId="56" r:id="rId8"/>
    <sheet name="Jøtul" sheetId="58" r:id="rId9"/>
    <sheet name="KVD" sheetId="59" r:id="rId10"/>
    <sheet name="Ledil" sheetId="65" r:id="rId11"/>
    <sheet name="Nebula" sheetId="61" r:id="rId12"/>
    <sheet name="Oase Outdoor" sheetId="73" r:id="rId13"/>
    <sheet name="Plantasjen" sheetId="75" r:id="rId14"/>
    <sheet name="Serena Properties" sheetId="70" r:id="rId15"/>
    <sheet name="Speed Group" sheetId="68" r:id="rId16"/>
    <sheet name="TFS" sheetId="69" r:id="rId17"/>
  </sheets>
  <definedNames>
    <definedName name="Bolagskod" localSheetId="1">#REF!</definedName>
    <definedName name="Bolagskod" localSheetId="5">#REF!</definedName>
    <definedName name="Bolagskod" localSheetId="10">#REF!</definedName>
    <definedName name="Bolagskod" localSheetId="12">#REF!</definedName>
    <definedName name="Bolagskod" localSheetId="13">#REF!</definedName>
    <definedName name="Bolagskod" localSheetId="14">#REF!</definedName>
    <definedName name="Bolagskod" localSheetId="15">#REF!</definedName>
    <definedName name="Bolagskod" localSheetId="16">#REF!</definedName>
    <definedName name="Bolagskod">#REF!</definedName>
    <definedName name="_xlnm.Print_Area" localSheetId="0">Aibel!$A$1:$J$95</definedName>
    <definedName name="_xlnm.Print_Area" localSheetId="1">airteam!$A$1:$J$94</definedName>
    <definedName name="_xlnm.Print_Area" localSheetId="2">Bisnode!$A$1:$J$93</definedName>
    <definedName name="_xlnm.Print_Area" localSheetId="3">Diab!$A$1:$J$94</definedName>
    <definedName name="_xlnm.Print_Area" localSheetId="4">'GS Hydro'!$A$1:$J$93</definedName>
    <definedName name="_xlnm.Print_Area" localSheetId="5">'Gudrun Sjöden'!$A$1:$J$94</definedName>
    <definedName name="_xlnm.Print_Area" localSheetId="6">HENT!$A$1:$K$94</definedName>
    <definedName name="_xlnm.Print_Area" localSheetId="7">'HL Display'!$A$1:$J$93</definedName>
    <definedName name="_xlnm.Print_Area" localSheetId="8">Jøtul!$A$1:$J$95</definedName>
    <definedName name="_xlnm.Print_Area" localSheetId="9">KVD!$A$1:$J$93</definedName>
    <definedName name="_xlnm.Print_Area" localSheetId="10">Ledil!$A$1:$J$93</definedName>
    <definedName name="_xlnm.Print_Area" localSheetId="11">Nebula!$A$1:$L$93</definedName>
    <definedName name="_xlnm.Print_Area" localSheetId="12">'Oase Outdoor'!$A$1:$J$94</definedName>
    <definedName name="_xlnm.Print_Area" localSheetId="13">Plantasjen!$A$1:$J$94</definedName>
    <definedName name="_xlnm.Print_Area" localSheetId="14">'Serena Properties'!$A$1:$J$97</definedName>
    <definedName name="_xlnm.Print_Area" localSheetId="15">'Speed Group'!$A$1:$J$95</definedName>
    <definedName name="_xlnm.Print_Area" localSheetId="16">TFS!$A$1:$J$97</definedName>
    <definedName name="VMÅN">#REF!</definedName>
  </definedNames>
  <calcPr calcId="171027"/>
</workbook>
</file>

<file path=xl/calcChain.xml><?xml version="1.0" encoding="utf-8"?>
<calcChain xmlns="http://schemas.openxmlformats.org/spreadsheetml/2006/main">
  <c r="I56" i="74" l="1"/>
  <c r="I77" i="74" s="1"/>
  <c r="J30" i="74"/>
  <c r="J56" i="74" s="1"/>
  <c r="J77" i="74" s="1"/>
  <c r="I30" i="74"/>
  <c r="E14" i="69"/>
  <c r="E16" i="69" s="1"/>
  <c r="F14" i="69"/>
  <c r="F16" i="69" s="1"/>
  <c r="F30" i="69" s="1"/>
  <c r="F85" i="69" s="1"/>
  <c r="G14" i="69"/>
  <c r="H14" i="69"/>
  <c r="H16" i="69" s="1"/>
  <c r="H30" i="69" s="1"/>
  <c r="H85" i="69" s="1"/>
  <c r="I14" i="69"/>
  <c r="I16" i="69" s="1"/>
  <c r="I19" i="69" s="1"/>
  <c r="I22" i="69" s="1"/>
  <c r="I25" i="69" s="1"/>
  <c r="J14" i="69"/>
  <c r="J16" i="69" s="1"/>
  <c r="G16" i="69"/>
  <c r="G19" i="69" s="1"/>
  <c r="G22" i="69" s="1"/>
  <c r="G25" i="69" s="1"/>
  <c r="E41" i="69"/>
  <c r="F41" i="69"/>
  <c r="G41" i="69"/>
  <c r="H41" i="69"/>
  <c r="I41" i="69"/>
  <c r="J41" i="69"/>
  <c r="E47" i="69"/>
  <c r="F47" i="69"/>
  <c r="G47" i="69"/>
  <c r="H47" i="69"/>
  <c r="I47" i="69"/>
  <c r="J47" i="69"/>
  <c r="E56" i="69"/>
  <c r="F56" i="69"/>
  <c r="G56" i="69"/>
  <c r="H56" i="69"/>
  <c r="I56" i="69"/>
  <c r="J56" i="69"/>
  <c r="E64" i="69"/>
  <c r="E67" i="69" s="1"/>
  <c r="E69" i="69" s="1"/>
  <c r="F64" i="69"/>
  <c r="F67" i="69" s="1"/>
  <c r="F69" i="69" s="1"/>
  <c r="G64" i="69"/>
  <c r="G67" i="69" s="1"/>
  <c r="G69" i="69" s="1"/>
  <c r="H64" i="69"/>
  <c r="H67" i="69" s="1"/>
  <c r="H69" i="69" s="1"/>
  <c r="I64" i="69"/>
  <c r="I67" i="69" s="1"/>
  <c r="I69" i="69" s="1"/>
  <c r="J64" i="69"/>
  <c r="J67" i="69"/>
  <c r="J69" i="69" s="1"/>
  <c r="E74" i="69"/>
  <c r="F74" i="69"/>
  <c r="G74" i="69"/>
  <c r="H74" i="69"/>
  <c r="I74" i="69"/>
  <c r="J74" i="69"/>
  <c r="E12" i="68"/>
  <c r="E14" i="68" s="1"/>
  <c r="F12" i="68"/>
  <c r="F14" i="68" s="1"/>
  <c r="F17" i="68" s="1"/>
  <c r="F20" i="68" s="1"/>
  <c r="F23" i="68" s="1"/>
  <c r="G12" i="68"/>
  <c r="G14" i="68" s="1"/>
  <c r="H12" i="68"/>
  <c r="I12" i="68"/>
  <c r="I14" i="68" s="1"/>
  <c r="J12" i="68"/>
  <c r="J14" i="68" s="1"/>
  <c r="H14" i="68"/>
  <c r="H17" i="68" s="1"/>
  <c r="H20" i="68" s="1"/>
  <c r="H23" i="68" s="1"/>
  <c r="E39" i="68"/>
  <c r="F39" i="68"/>
  <c r="G39" i="68"/>
  <c r="H39" i="68"/>
  <c r="J39" i="68"/>
  <c r="E45" i="68"/>
  <c r="F45" i="68"/>
  <c r="G45" i="68"/>
  <c r="H45" i="68"/>
  <c r="J45" i="68"/>
  <c r="E54" i="68"/>
  <c r="F54" i="68"/>
  <c r="G54" i="68"/>
  <c r="H54" i="68"/>
  <c r="J54" i="68"/>
  <c r="E62" i="68"/>
  <c r="E65" i="68" s="1"/>
  <c r="E67" i="68" s="1"/>
  <c r="F62" i="68"/>
  <c r="F65" i="68" s="1"/>
  <c r="F67" i="68" s="1"/>
  <c r="G62" i="68"/>
  <c r="G65" i="68" s="1"/>
  <c r="G67" i="68" s="1"/>
  <c r="J62" i="68"/>
  <c r="J65" i="68" s="1"/>
  <c r="J67" i="68" s="1"/>
  <c r="E72" i="68"/>
  <c r="F72" i="68"/>
  <c r="G72" i="68"/>
  <c r="J72" i="68"/>
  <c r="E12" i="70"/>
  <c r="E14" i="70" s="1"/>
  <c r="F12" i="70"/>
  <c r="F14" i="70" s="1"/>
  <c r="F29" i="70" s="1"/>
  <c r="G12" i="70"/>
  <c r="G14" i="70" s="1"/>
  <c r="H12" i="70"/>
  <c r="H14" i="70" s="1"/>
  <c r="I21" i="70"/>
  <c r="J21" i="70"/>
  <c r="E40" i="70"/>
  <c r="F40" i="70"/>
  <c r="G40" i="70"/>
  <c r="E46" i="70"/>
  <c r="F46" i="70"/>
  <c r="G46" i="70"/>
  <c r="E55" i="70"/>
  <c r="F55" i="70"/>
  <c r="G55" i="70"/>
  <c r="E63" i="70"/>
  <c r="E66" i="70" s="1"/>
  <c r="E68" i="70" s="1"/>
  <c r="F63" i="70"/>
  <c r="F66" i="70" s="1"/>
  <c r="F68" i="70" s="1"/>
  <c r="G63" i="70"/>
  <c r="G66" i="70" s="1"/>
  <c r="G68" i="70" s="1"/>
  <c r="E73" i="70"/>
  <c r="F73" i="70"/>
  <c r="G73" i="70"/>
  <c r="E12" i="75"/>
  <c r="E14" i="75" s="1"/>
  <c r="E28" i="75" s="1"/>
  <c r="F12" i="75"/>
  <c r="F14" i="75" s="1"/>
  <c r="F28" i="75" s="1"/>
  <c r="G12" i="75"/>
  <c r="G14" i="75" s="1"/>
  <c r="H12" i="75"/>
  <c r="H14" i="75" s="1"/>
  <c r="I12" i="75"/>
  <c r="I14" i="75" s="1"/>
  <c r="I28" i="75" s="1"/>
  <c r="J12" i="75"/>
  <c r="J14" i="75" s="1"/>
  <c r="J28" i="75" s="1"/>
  <c r="E54" i="75"/>
  <c r="G54" i="75"/>
  <c r="I54" i="75"/>
  <c r="J54" i="75"/>
  <c r="E62" i="75"/>
  <c r="E65" i="75" s="1"/>
  <c r="E67" i="75" s="1"/>
  <c r="I62" i="75"/>
  <c r="I65" i="75" s="1"/>
  <c r="I67" i="75" s="1"/>
  <c r="E72" i="75"/>
  <c r="I72" i="75"/>
  <c r="E12" i="73"/>
  <c r="E14" i="73" s="1"/>
  <c r="F12" i="73"/>
  <c r="F14" i="73" s="1"/>
  <c r="G12" i="73"/>
  <c r="G14" i="73" s="1"/>
  <c r="H12" i="73"/>
  <c r="H14" i="73" s="1"/>
  <c r="H17" i="73" s="1"/>
  <c r="H20" i="73" s="1"/>
  <c r="H23" i="73" s="1"/>
  <c r="I12" i="73"/>
  <c r="I14" i="73" s="1"/>
  <c r="J20" i="73"/>
  <c r="E39" i="73"/>
  <c r="G39" i="73"/>
  <c r="H39" i="73"/>
  <c r="I39" i="73"/>
  <c r="E45" i="73"/>
  <c r="E46" i="73" s="1"/>
  <c r="G45" i="73"/>
  <c r="H45" i="73"/>
  <c r="I45" i="73"/>
  <c r="E54" i="73"/>
  <c r="G54" i="73"/>
  <c r="H54" i="73"/>
  <c r="I54" i="73"/>
  <c r="E62" i="73"/>
  <c r="E65" i="73" s="1"/>
  <c r="E67" i="73" s="1"/>
  <c r="E72" i="73"/>
  <c r="E12" i="61"/>
  <c r="E14" i="61" s="1"/>
  <c r="E17" i="61" s="1"/>
  <c r="E20" i="61" s="1"/>
  <c r="E23" i="61" s="1"/>
  <c r="F12" i="61"/>
  <c r="F14" i="61" s="1"/>
  <c r="G12" i="61"/>
  <c r="G14" i="61" s="1"/>
  <c r="H12" i="61"/>
  <c r="H14" i="61" s="1"/>
  <c r="I12" i="61"/>
  <c r="I14" i="61" s="1"/>
  <c r="I17" i="61" s="1"/>
  <c r="I20" i="61" s="1"/>
  <c r="I23" i="61" s="1"/>
  <c r="J12" i="61"/>
  <c r="J14" i="61" s="1"/>
  <c r="E39" i="61"/>
  <c r="F39" i="61"/>
  <c r="G39" i="61"/>
  <c r="H39" i="61"/>
  <c r="I39" i="61"/>
  <c r="J39" i="61"/>
  <c r="E45" i="61"/>
  <c r="F45" i="61"/>
  <c r="G45" i="61"/>
  <c r="H45" i="61"/>
  <c r="I45" i="61"/>
  <c r="J45" i="61"/>
  <c r="E54" i="61"/>
  <c r="F54" i="61"/>
  <c r="G54" i="61"/>
  <c r="H54" i="61"/>
  <c r="I54" i="61"/>
  <c r="J54" i="61"/>
  <c r="E62" i="61"/>
  <c r="E65" i="61" s="1"/>
  <c r="E67" i="61" s="1"/>
  <c r="F62" i="61"/>
  <c r="F65" i="61" s="1"/>
  <c r="F67" i="61" s="1"/>
  <c r="G62" i="61"/>
  <c r="G65" i="61" s="1"/>
  <c r="G67" i="61" s="1"/>
  <c r="H62" i="61"/>
  <c r="H65" i="61" s="1"/>
  <c r="H67" i="61" s="1"/>
  <c r="I62" i="61"/>
  <c r="I65" i="61" s="1"/>
  <c r="I67" i="61" s="1"/>
  <c r="E72" i="61"/>
  <c r="F72" i="61"/>
  <c r="G72" i="61"/>
  <c r="H72" i="61"/>
  <c r="I72" i="61"/>
  <c r="E12" i="65"/>
  <c r="E14" i="65" s="1"/>
  <c r="E17" i="65" s="1"/>
  <c r="E20" i="65" s="1"/>
  <c r="E23" i="65" s="1"/>
  <c r="F12" i="65"/>
  <c r="F14" i="65" s="1"/>
  <c r="G12" i="65"/>
  <c r="G14" i="65" s="1"/>
  <c r="H12" i="65"/>
  <c r="H14" i="65" s="1"/>
  <c r="I12" i="65"/>
  <c r="I14" i="65" s="1"/>
  <c r="I28" i="65" s="1"/>
  <c r="J12" i="65"/>
  <c r="J14" i="65" s="1"/>
  <c r="E39" i="65"/>
  <c r="F39" i="65"/>
  <c r="G39" i="65"/>
  <c r="H39" i="65"/>
  <c r="I39" i="65"/>
  <c r="E45" i="65"/>
  <c r="F45" i="65"/>
  <c r="G45" i="65"/>
  <c r="H45" i="65"/>
  <c r="I45" i="65"/>
  <c r="E54" i="65"/>
  <c r="F54" i="65"/>
  <c r="G54" i="65"/>
  <c r="H54" i="65"/>
  <c r="I54" i="65"/>
  <c r="E62" i="65"/>
  <c r="E65" i="65" s="1"/>
  <c r="E67" i="65" s="1"/>
  <c r="F62" i="65"/>
  <c r="F65" i="65" s="1"/>
  <c r="F67" i="65" s="1"/>
  <c r="G62" i="65"/>
  <c r="G65" i="65" s="1"/>
  <c r="G67" i="65" s="1"/>
  <c r="H62" i="65"/>
  <c r="H65" i="65" s="1"/>
  <c r="H67" i="65" s="1"/>
  <c r="E72" i="65"/>
  <c r="F72" i="65"/>
  <c r="G72" i="65"/>
  <c r="H72" i="65"/>
  <c r="E12" i="59"/>
  <c r="F12" i="59"/>
  <c r="F14" i="59" s="1"/>
  <c r="G12" i="59"/>
  <c r="G14" i="59" s="1"/>
  <c r="H12" i="59"/>
  <c r="I12" i="59"/>
  <c r="J12" i="59"/>
  <c r="J14" i="59" s="1"/>
  <c r="J17" i="59" s="1"/>
  <c r="J20" i="59" s="1"/>
  <c r="J23" i="59" s="1"/>
  <c r="E14" i="59"/>
  <c r="E28" i="59" s="1"/>
  <c r="H14" i="59"/>
  <c r="H28" i="59" s="1"/>
  <c r="I14" i="59"/>
  <c r="I28" i="59" s="1"/>
  <c r="E39" i="59"/>
  <c r="F39" i="59"/>
  <c r="G39" i="59"/>
  <c r="H39" i="59"/>
  <c r="I39" i="59"/>
  <c r="J39" i="59"/>
  <c r="E45" i="59"/>
  <c r="F45" i="59"/>
  <c r="G45" i="59"/>
  <c r="H45" i="59"/>
  <c r="I45" i="59"/>
  <c r="J45" i="59"/>
  <c r="E54" i="59"/>
  <c r="F54" i="59"/>
  <c r="G54" i="59"/>
  <c r="H54" i="59"/>
  <c r="I54" i="59"/>
  <c r="J54" i="59"/>
  <c r="E62" i="59"/>
  <c r="E65" i="59" s="1"/>
  <c r="E67" i="59" s="1"/>
  <c r="F62" i="59"/>
  <c r="G62" i="59"/>
  <c r="H62" i="59"/>
  <c r="H65" i="59" s="1"/>
  <c r="H67" i="59" s="1"/>
  <c r="I62" i="59"/>
  <c r="I65" i="59" s="1"/>
  <c r="I67" i="59" s="1"/>
  <c r="J62" i="59"/>
  <c r="F65" i="59"/>
  <c r="F67" i="59" s="1"/>
  <c r="G65" i="59"/>
  <c r="G67" i="59" s="1"/>
  <c r="J65" i="59"/>
  <c r="J67" i="59" s="1"/>
  <c r="E72" i="59"/>
  <c r="F72" i="59"/>
  <c r="G72" i="59"/>
  <c r="H72" i="59"/>
  <c r="I72" i="59"/>
  <c r="J72" i="59"/>
  <c r="E12" i="58"/>
  <c r="E14" i="58" s="1"/>
  <c r="F12" i="58"/>
  <c r="F14" i="58" s="1"/>
  <c r="F28" i="58" s="1"/>
  <c r="G12" i="58"/>
  <c r="G14" i="58" s="1"/>
  <c r="G17" i="58" s="1"/>
  <c r="G20" i="58" s="1"/>
  <c r="G23" i="58" s="1"/>
  <c r="H12" i="58"/>
  <c r="H14" i="58" s="1"/>
  <c r="I12" i="58"/>
  <c r="I14" i="58" s="1"/>
  <c r="J12" i="58"/>
  <c r="J14" i="58" s="1"/>
  <c r="E39" i="58"/>
  <c r="F39" i="58"/>
  <c r="G39" i="58"/>
  <c r="H39" i="58"/>
  <c r="I39" i="58"/>
  <c r="J39" i="58"/>
  <c r="E45" i="58"/>
  <c r="F45" i="58"/>
  <c r="G45" i="58"/>
  <c r="H45" i="58"/>
  <c r="I45" i="58"/>
  <c r="J45" i="58"/>
  <c r="E54" i="58"/>
  <c r="F54" i="58"/>
  <c r="G54" i="58"/>
  <c r="H54" i="58"/>
  <c r="I54" i="58"/>
  <c r="J54" i="58"/>
  <c r="E62" i="58"/>
  <c r="E65" i="58" s="1"/>
  <c r="E67" i="58" s="1"/>
  <c r="F62" i="58"/>
  <c r="F65" i="58" s="1"/>
  <c r="F67" i="58" s="1"/>
  <c r="G62" i="58"/>
  <c r="H62" i="58"/>
  <c r="I62" i="58"/>
  <c r="J62" i="58"/>
  <c r="J65" i="58" s="1"/>
  <c r="J67" i="58" s="1"/>
  <c r="G65" i="58"/>
  <c r="G67" i="58" s="1"/>
  <c r="H65" i="58"/>
  <c r="H67" i="58" s="1"/>
  <c r="I65" i="58"/>
  <c r="I67" i="58" s="1"/>
  <c r="E72" i="58"/>
  <c r="F72" i="58"/>
  <c r="G72" i="58"/>
  <c r="H72" i="58"/>
  <c r="I72" i="58"/>
  <c r="J72" i="58"/>
  <c r="E12" i="56"/>
  <c r="E14" i="56" s="1"/>
  <c r="F12" i="56"/>
  <c r="F14" i="56" s="1"/>
  <c r="G12" i="56"/>
  <c r="G14" i="56" s="1"/>
  <c r="H12" i="56"/>
  <c r="H14" i="56" s="1"/>
  <c r="I12" i="56"/>
  <c r="I14" i="56" s="1"/>
  <c r="J12" i="56"/>
  <c r="J14" i="56" s="1"/>
  <c r="E39" i="56"/>
  <c r="F39" i="56"/>
  <c r="G39" i="56"/>
  <c r="H39" i="56"/>
  <c r="I39" i="56"/>
  <c r="J39" i="56"/>
  <c r="E45" i="56"/>
  <c r="F45" i="56"/>
  <c r="G45" i="56"/>
  <c r="H45" i="56"/>
  <c r="I45" i="56"/>
  <c r="J45" i="56"/>
  <c r="E54" i="56"/>
  <c r="F54" i="56"/>
  <c r="G54" i="56"/>
  <c r="H54" i="56"/>
  <c r="I54" i="56"/>
  <c r="J54" i="56"/>
  <c r="E62" i="56"/>
  <c r="E65" i="56" s="1"/>
  <c r="E67" i="56" s="1"/>
  <c r="F62" i="56"/>
  <c r="F65" i="56" s="1"/>
  <c r="F67" i="56" s="1"/>
  <c r="G62" i="56"/>
  <c r="G65" i="56" s="1"/>
  <c r="G67" i="56" s="1"/>
  <c r="H62" i="56"/>
  <c r="H65" i="56" s="1"/>
  <c r="H67" i="56" s="1"/>
  <c r="I62" i="56"/>
  <c r="I65" i="56" s="1"/>
  <c r="I67" i="56" s="1"/>
  <c r="J62" i="56"/>
  <c r="J65" i="56" s="1"/>
  <c r="J67" i="56" s="1"/>
  <c r="E72" i="56"/>
  <c r="F72" i="56"/>
  <c r="G72" i="56"/>
  <c r="H72" i="56"/>
  <c r="I72" i="56"/>
  <c r="J72" i="56"/>
  <c r="E12" i="55"/>
  <c r="E14" i="55" s="1"/>
  <c r="E17" i="55" s="1"/>
  <c r="E20" i="55" s="1"/>
  <c r="E23" i="55" s="1"/>
  <c r="F12" i="55"/>
  <c r="F14" i="55" s="1"/>
  <c r="F28" i="55" s="1"/>
  <c r="G12" i="55"/>
  <c r="G14" i="55" s="1"/>
  <c r="H12" i="55"/>
  <c r="H14" i="55" s="1"/>
  <c r="H17" i="55" s="1"/>
  <c r="H20" i="55" s="1"/>
  <c r="H23" i="55" s="1"/>
  <c r="I12" i="55"/>
  <c r="I14" i="55" s="1"/>
  <c r="I17" i="55" s="1"/>
  <c r="I20" i="55" s="1"/>
  <c r="I23" i="55" s="1"/>
  <c r="J12" i="55"/>
  <c r="J14" i="55" s="1"/>
  <c r="J17" i="55" s="1"/>
  <c r="J20" i="55" s="1"/>
  <c r="J23" i="55" s="1"/>
  <c r="K12" i="55"/>
  <c r="K14" i="55" s="1"/>
  <c r="E39" i="55"/>
  <c r="F39" i="55"/>
  <c r="G39" i="55"/>
  <c r="H39" i="55"/>
  <c r="I39" i="55"/>
  <c r="J39" i="55"/>
  <c r="K39" i="55"/>
  <c r="E45" i="55"/>
  <c r="F45" i="55"/>
  <c r="G45" i="55"/>
  <c r="H45" i="55"/>
  <c r="I45" i="55"/>
  <c r="J45" i="55"/>
  <c r="K45" i="55"/>
  <c r="E54" i="55"/>
  <c r="F54" i="55"/>
  <c r="G54" i="55"/>
  <c r="H54" i="55"/>
  <c r="I54" i="55"/>
  <c r="J54" i="55"/>
  <c r="K54" i="55"/>
  <c r="E62" i="55"/>
  <c r="E65" i="55" s="1"/>
  <c r="E67" i="55" s="1"/>
  <c r="F62" i="55"/>
  <c r="F65" i="55" s="1"/>
  <c r="F67" i="55" s="1"/>
  <c r="G62" i="55"/>
  <c r="G65" i="55" s="1"/>
  <c r="G67" i="55" s="1"/>
  <c r="H62" i="55"/>
  <c r="H65" i="55" s="1"/>
  <c r="H67" i="55" s="1"/>
  <c r="I62" i="55"/>
  <c r="I65" i="55" s="1"/>
  <c r="I67" i="55" s="1"/>
  <c r="E72" i="55"/>
  <c r="F72" i="55"/>
  <c r="G72" i="55"/>
  <c r="H72" i="55"/>
  <c r="I72" i="55"/>
  <c r="E12" i="74"/>
  <c r="F12" i="74"/>
  <c r="F14" i="74" s="1"/>
  <c r="F17" i="74" s="1"/>
  <c r="F20" i="74" s="1"/>
  <c r="F23" i="74" s="1"/>
  <c r="G12" i="74"/>
  <c r="G14" i="74" s="1"/>
  <c r="G28" i="74" s="1"/>
  <c r="H12" i="74"/>
  <c r="H14" i="74" s="1"/>
  <c r="H28" i="74" s="1"/>
  <c r="I12" i="74"/>
  <c r="J12" i="74"/>
  <c r="J14" i="74" s="1"/>
  <c r="E14" i="74"/>
  <c r="E17" i="74" s="1"/>
  <c r="E20" i="74" s="1"/>
  <c r="E23" i="74" s="1"/>
  <c r="I14" i="74"/>
  <c r="I28" i="74" s="1"/>
  <c r="E39" i="74"/>
  <c r="G39" i="74"/>
  <c r="I39" i="74"/>
  <c r="J39" i="74"/>
  <c r="E45" i="74"/>
  <c r="G45" i="74"/>
  <c r="G46" i="74" s="1"/>
  <c r="I45" i="74"/>
  <c r="J45" i="74"/>
  <c r="E46" i="74"/>
  <c r="J46" i="74"/>
  <c r="E54" i="74"/>
  <c r="G54" i="74"/>
  <c r="I54" i="74"/>
  <c r="J54" i="74"/>
  <c r="E62" i="74"/>
  <c r="E65" i="74" s="1"/>
  <c r="E67" i="74" s="1"/>
  <c r="I62" i="74"/>
  <c r="I65" i="74" s="1"/>
  <c r="I67" i="74" s="1"/>
  <c r="J62" i="74"/>
  <c r="J65" i="74" s="1"/>
  <c r="J67" i="74" s="1"/>
  <c r="F65" i="74"/>
  <c r="E72" i="74"/>
  <c r="I72" i="74"/>
  <c r="J72" i="74"/>
  <c r="E12" i="53"/>
  <c r="E14" i="53" s="1"/>
  <c r="E28" i="53" s="1"/>
  <c r="F12" i="53"/>
  <c r="F14" i="53" s="1"/>
  <c r="F28" i="53" s="1"/>
  <c r="G12" i="53"/>
  <c r="G14" i="53" s="1"/>
  <c r="H12" i="53"/>
  <c r="H14" i="53" s="1"/>
  <c r="H17" i="53" s="1"/>
  <c r="H20" i="53" s="1"/>
  <c r="H23" i="53" s="1"/>
  <c r="I12" i="53"/>
  <c r="I14" i="53" s="1"/>
  <c r="I17" i="53" s="1"/>
  <c r="I20" i="53" s="1"/>
  <c r="I23" i="53" s="1"/>
  <c r="J12" i="53"/>
  <c r="J14" i="53" s="1"/>
  <c r="J28" i="53" s="1"/>
  <c r="E39" i="53"/>
  <c r="F39" i="53"/>
  <c r="G39" i="53"/>
  <c r="H39" i="53"/>
  <c r="I39" i="53"/>
  <c r="J39" i="53"/>
  <c r="E45" i="53"/>
  <c r="F45" i="53"/>
  <c r="G45" i="53"/>
  <c r="H45" i="53"/>
  <c r="I45" i="53"/>
  <c r="J45" i="53"/>
  <c r="E54" i="53"/>
  <c r="F54" i="53"/>
  <c r="G54" i="53"/>
  <c r="H54" i="53"/>
  <c r="I54" i="53"/>
  <c r="J54" i="53"/>
  <c r="E62" i="53"/>
  <c r="E65" i="53" s="1"/>
  <c r="E67" i="53" s="1"/>
  <c r="F62" i="53"/>
  <c r="F65" i="53" s="1"/>
  <c r="F67" i="53" s="1"/>
  <c r="G62" i="53"/>
  <c r="H62" i="53"/>
  <c r="H65" i="53" s="1"/>
  <c r="H67" i="53" s="1"/>
  <c r="I62" i="53"/>
  <c r="I65" i="53" s="1"/>
  <c r="I67" i="53" s="1"/>
  <c r="J62" i="53"/>
  <c r="J65" i="53" s="1"/>
  <c r="J67" i="53" s="1"/>
  <c r="G65" i="53"/>
  <c r="G67" i="53" s="1"/>
  <c r="E72" i="53"/>
  <c r="F72" i="53"/>
  <c r="G72" i="53"/>
  <c r="H72" i="53"/>
  <c r="I72" i="53"/>
  <c r="J72" i="53"/>
  <c r="E12" i="51"/>
  <c r="F12" i="51"/>
  <c r="F14" i="51" s="1"/>
  <c r="F28" i="51" s="1"/>
  <c r="G12" i="51"/>
  <c r="G14" i="51" s="1"/>
  <c r="G17" i="51" s="1"/>
  <c r="G20" i="51" s="1"/>
  <c r="G23" i="51" s="1"/>
  <c r="H12" i="51"/>
  <c r="I12" i="51"/>
  <c r="J12" i="51"/>
  <c r="J14" i="51" s="1"/>
  <c r="E14" i="51"/>
  <c r="E17" i="51" s="1"/>
  <c r="E20" i="51" s="1"/>
  <c r="E23" i="51" s="1"/>
  <c r="H14" i="51"/>
  <c r="H17" i="51" s="1"/>
  <c r="H20" i="51" s="1"/>
  <c r="H23" i="51" s="1"/>
  <c r="I14" i="51"/>
  <c r="I28" i="51" s="1"/>
  <c r="E39" i="51"/>
  <c r="F39" i="51"/>
  <c r="G39" i="51"/>
  <c r="H39" i="51"/>
  <c r="I39" i="51"/>
  <c r="J39" i="51"/>
  <c r="E45" i="51"/>
  <c r="F45" i="51"/>
  <c r="G45" i="51"/>
  <c r="H45" i="51"/>
  <c r="I45" i="51"/>
  <c r="J45" i="51"/>
  <c r="E54" i="51"/>
  <c r="F54" i="51"/>
  <c r="G54" i="51"/>
  <c r="H54" i="51"/>
  <c r="I54" i="51"/>
  <c r="J54" i="51"/>
  <c r="E62" i="51"/>
  <c r="E65" i="51" s="1"/>
  <c r="E67" i="51" s="1"/>
  <c r="F62" i="51"/>
  <c r="G62" i="51"/>
  <c r="G65" i="51" s="1"/>
  <c r="G67" i="51" s="1"/>
  <c r="H62" i="51"/>
  <c r="I62" i="51"/>
  <c r="I65" i="51" s="1"/>
  <c r="I67" i="51" s="1"/>
  <c r="J62" i="51"/>
  <c r="F65" i="51"/>
  <c r="F67" i="51" s="1"/>
  <c r="H65" i="51"/>
  <c r="H67" i="51" s="1"/>
  <c r="J65" i="51"/>
  <c r="J67" i="51" s="1"/>
  <c r="E72" i="51"/>
  <c r="F72" i="51"/>
  <c r="G72" i="51"/>
  <c r="H72" i="51"/>
  <c r="I72" i="51"/>
  <c r="J72" i="51"/>
  <c r="E12" i="49"/>
  <c r="E14" i="49" s="1"/>
  <c r="E17" i="49" s="1"/>
  <c r="E20" i="49" s="1"/>
  <c r="E23" i="49" s="1"/>
  <c r="F12" i="49"/>
  <c r="F14" i="49" s="1"/>
  <c r="F17" i="49" s="1"/>
  <c r="F20" i="49" s="1"/>
  <c r="F23" i="49" s="1"/>
  <c r="G12" i="49"/>
  <c r="G14" i="49" s="1"/>
  <c r="H12" i="49"/>
  <c r="H14" i="49" s="1"/>
  <c r="I12" i="49"/>
  <c r="I14" i="49" s="1"/>
  <c r="J12" i="49"/>
  <c r="J14" i="49" s="1"/>
  <c r="J17" i="49" s="1"/>
  <c r="J20" i="49" s="1"/>
  <c r="J23" i="49" s="1"/>
  <c r="E39" i="49"/>
  <c r="F39" i="49"/>
  <c r="G39" i="49"/>
  <c r="H39" i="49"/>
  <c r="I39" i="49"/>
  <c r="J39" i="49"/>
  <c r="E45" i="49"/>
  <c r="F45" i="49"/>
  <c r="G45" i="49"/>
  <c r="H45" i="49"/>
  <c r="I45" i="49"/>
  <c r="J45" i="49"/>
  <c r="E54" i="49"/>
  <c r="F54" i="49"/>
  <c r="G54" i="49"/>
  <c r="H54" i="49"/>
  <c r="I54" i="49"/>
  <c r="J54" i="49"/>
  <c r="E62" i="49"/>
  <c r="E65" i="49" s="1"/>
  <c r="E67" i="49" s="1"/>
  <c r="F62" i="49"/>
  <c r="F65" i="49" s="1"/>
  <c r="F67" i="49" s="1"/>
  <c r="G62" i="49"/>
  <c r="H62" i="49"/>
  <c r="H65" i="49" s="1"/>
  <c r="H67" i="49" s="1"/>
  <c r="I62" i="49"/>
  <c r="I65" i="49" s="1"/>
  <c r="I67" i="49" s="1"/>
  <c r="J62" i="49"/>
  <c r="J65" i="49" s="1"/>
  <c r="J67" i="49" s="1"/>
  <c r="G65" i="49"/>
  <c r="G67" i="49" s="1"/>
  <c r="E72" i="49"/>
  <c r="F72" i="49"/>
  <c r="G72" i="49"/>
  <c r="H72" i="49"/>
  <c r="H73" i="49" s="1"/>
  <c r="H75" i="49" s="1"/>
  <c r="I72" i="49"/>
  <c r="J72" i="49"/>
  <c r="E12" i="72"/>
  <c r="E14" i="72" s="1"/>
  <c r="E17" i="72" s="1"/>
  <c r="E20" i="72" s="1"/>
  <c r="E23" i="72" s="1"/>
  <c r="F12" i="72"/>
  <c r="F14" i="72" s="1"/>
  <c r="F17" i="72" s="1"/>
  <c r="F20" i="72" s="1"/>
  <c r="F23" i="72" s="1"/>
  <c r="G12" i="72"/>
  <c r="G14" i="72" s="1"/>
  <c r="G28" i="72" s="1"/>
  <c r="H12" i="72"/>
  <c r="H14" i="72" s="1"/>
  <c r="I12" i="72"/>
  <c r="I14" i="72" s="1"/>
  <c r="I17" i="72" s="1"/>
  <c r="I20" i="72" s="1"/>
  <c r="I23" i="72" s="1"/>
  <c r="J20" i="72"/>
  <c r="E39" i="72"/>
  <c r="G39" i="72"/>
  <c r="H39" i="72"/>
  <c r="I39" i="72"/>
  <c r="E45" i="72"/>
  <c r="G45" i="72"/>
  <c r="H45" i="72"/>
  <c r="I45" i="72"/>
  <c r="E46" i="72"/>
  <c r="E54" i="72"/>
  <c r="G54" i="72"/>
  <c r="H54" i="72"/>
  <c r="I54" i="72"/>
  <c r="E62" i="72"/>
  <c r="E65" i="72" s="1"/>
  <c r="E67" i="72" s="1"/>
  <c r="E72" i="72"/>
  <c r="E12" i="63"/>
  <c r="F12" i="63"/>
  <c r="F14" i="63" s="1"/>
  <c r="G12" i="63"/>
  <c r="G14" i="63" s="1"/>
  <c r="G17" i="63" s="1"/>
  <c r="G20" i="63" s="1"/>
  <c r="G23" i="63" s="1"/>
  <c r="H12" i="63"/>
  <c r="H14" i="63" s="1"/>
  <c r="I12" i="63"/>
  <c r="I14" i="63" s="1"/>
  <c r="I28" i="63" s="1"/>
  <c r="J12" i="63"/>
  <c r="J14" i="63" s="1"/>
  <c r="E14" i="63"/>
  <c r="E17" i="63" s="1"/>
  <c r="E20" i="63" s="1"/>
  <c r="E23" i="63" s="1"/>
  <c r="E39" i="63"/>
  <c r="F39" i="63"/>
  <c r="G39" i="63"/>
  <c r="H39" i="63"/>
  <c r="I39" i="63"/>
  <c r="J39" i="63"/>
  <c r="E45" i="63"/>
  <c r="F45" i="63"/>
  <c r="G45" i="63"/>
  <c r="H45" i="63"/>
  <c r="I45" i="63"/>
  <c r="J45" i="63"/>
  <c r="E54" i="63"/>
  <c r="F54" i="63"/>
  <c r="G54" i="63"/>
  <c r="H54" i="63"/>
  <c r="I54" i="63"/>
  <c r="J54" i="63"/>
  <c r="E62" i="63"/>
  <c r="E65" i="63" s="1"/>
  <c r="E67" i="63" s="1"/>
  <c r="F62" i="63"/>
  <c r="F65" i="63" s="1"/>
  <c r="F67" i="63" s="1"/>
  <c r="G62" i="63"/>
  <c r="G65" i="63" s="1"/>
  <c r="G67" i="63" s="1"/>
  <c r="H62" i="63"/>
  <c r="H65" i="63" s="1"/>
  <c r="H67" i="63" s="1"/>
  <c r="I62" i="63"/>
  <c r="I65" i="63" s="1"/>
  <c r="I67" i="63" s="1"/>
  <c r="E72" i="63"/>
  <c r="F72" i="63"/>
  <c r="G72" i="63"/>
  <c r="H72" i="63"/>
  <c r="I72" i="63"/>
  <c r="G28" i="59" l="1"/>
  <c r="G17" i="59"/>
  <c r="G20" i="59" s="1"/>
  <c r="G23" i="59" s="1"/>
  <c r="E17" i="59"/>
  <c r="E20" i="59" s="1"/>
  <c r="E23" i="59" s="1"/>
  <c r="E19" i="69"/>
  <c r="E22" i="69" s="1"/>
  <c r="E25" i="69" s="1"/>
  <c r="E30" i="69"/>
  <c r="E85" i="69" s="1"/>
  <c r="J48" i="69"/>
  <c r="F48" i="69"/>
  <c r="F75" i="69"/>
  <c r="F77" i="69" s="1"/>
  <c r="I48" i="69"/>
  <c r="E48" i="69"/>
  <c r="I46" i="73"/>
  <c r="I17" i="59"/>
  <c r="I20" i="59" s="1"/>
  <c r="I23" i="59" s="1"/>
  <c r="E28" i="51"/>
  <c r="F73" i="51"/>
  <c r="F75" i="51" s="1"/>
  <c r="G73" i="49"/>
  <c r="G75" i="49" s="1"/>
  <c r="I46" i="72"/>
  <c r="J17" i="68"/>
  <c r="J20" i="68" s="1"/>
  <c r="J23" i="68" s="1"/>
  <c r="J28" i="68"/>
  <c r="F28" i="59"/>
  <c r="F17" i="59"/>
  <c r="F20" i="59" s="1"/>
  <c r="F23" i="59" s="1"/>
  <c r="J28" i="74"/>
  <c r="J17" i="74"/>
  <c r="J20" i="74" s="1"/>
  <c r="J23" i="74" s="1"/>
  <c r="J73" i="51"/>
  <c r="J75" i="51" s="1"/>
  <c r="I17" i="51"/>
  <c r="I20" i="51" s="1"/>
  <c r="I23" i="51" s="1"/>
  <c r="G73" i="58"/>
  <c r="G75" i="58" s="1"/>
  <c r="E28" i="61"/>
  <c r="H73" i="51"/>
  <c r="H75" i="51" s="1"/>
  <c r="F28" i="74"/>
  <c r="G73" i="61"/>
  <c r="G75" i="61" s="1"/>
  <c r="I30" i="69"/>
  <c r="I85" i="69" s="1"/>
  <c r="J75" i="69"/>
  <c r="J77" i="69" s="1"/>
  <c r="I73" i="51"/>
  <c r="I75" i="51" s="1"/>
  <c r="E73" i="51"/>
  <c r="E75" i="51" s="1"/>
  <c r="H46" i="73"/>
  <c r="E28" i="63"/>
  <c r="J73" i="53"/>
  <c r="J75" i="53" s="1"/>
  <c r="J73" i="59"/>
  <c r="J75" i="59" s="1"/>
  <c r="G28" i="61"/>
  <c r="G17" i="61"/>
  <c r="G20" i="61" s="1"/>
  <c r="G23" i="61" s="1"/>
  <c r="J28" i="59"/>
  <c r="J17" i="75"/>
  <c r="J20" i="75" s="1"/>
  <c r="J23" i="75" s="1"/>
  <c r="F73" i="49"/>
  <c r="F75" i="49" s="1"/>
  <c r="I28" i="61"/>
  <c r="J73" i="49"/>
  <c r="J75" i="49" s="1"/>
  <c r="G73" i="53"/>
  <c r="G75" i="53" s="1"/>
  <c r="I73" i="53"/>
  <c r="I75" i="53" s="1"/>
  <c r="E28" i="65"/>
  <c r="F73" i="53"/>
  <c r="F75" i="53" s="1"/>
  <c r="H73" i="53"/>
  <c r="H75" i="53" s="1"/>
  <c r="I46" i="74"/>
  <c r="F28" i="61"/>
  <c r="F17" i="61"/>
  <c r="F20" i="61" s="1"/>
  <c r="F23" i="61" s="1"/>
  <c r="J28" i="65"/>
  <c r="J17" i="65"/>
  <c r="J20" i="65" s="1"/>
  <c r="J23" i="65" s="1"/>
  <c r="F17" i="65"/>
  <c r="F20" i="65" s="1"/>
  <c r="F23" i="65" s="1"/>
  <c r="F28" i="65"/>
  <c r="J17" i="61"/>
  <c r="J20" i="61" s="1"/>
  <c r="J23" i="61" s="1"/>
  <c r="J28" i="61"/>
  <c r="I73" i="49"/>
  <c r="I75" i="49" s="1"/>
  <c r="I17" i="68"/>
  <c r="I20" i="68" s="1"/>
  <c r="I23" i="68" s="1"/>
  <c r="I28" i="68"/>
  <c r="E28" i="68"/>
  <c r="E17" i="68"/>
  <c r="E20" i="68" s="1"/>
  <c r="E23" i="68" s="1"/>
  <c r="H46" i="72"/>
  <c r="F17" i="75"/>
  <c r="F20" i="75" s="1"/>
  <c r="F23" i="75" s="1"/>
  <c r="F28" i="68"/>
  <c r="I46" i="56"/>
  <c r="E46" i="56"/>
  <c r="H46" i="58"/>
  <c r="I75" i="69"/>
  <c r="I77" i="69" s="1"/>
  <c r="E75" i="69"/>
  <c r="E77" i="69" s="1"/>
  <c r="H73" i="58"/>
  <c r="H75" i="58" s="1"/>
  <c r="J28" i="63"/>
  <c r="J17" i="63"/>
  <c r="J20" i="63" s="1"/>
  <c r="J23" i="63" s="1"/>
  <c r="F17" i="63"/>
  <c r="F20" i="63" s="1"/>
  <c r="F23" i="63" s="1"/>
  <c r="F28" i="63"/>
  <c r="G17" i="73"/>
  <c r="G20" i="73" s="1"/>
  <c r="G23" i="73" s="1"/>
  <c r="G28" i="73"/>
  <c r="H28" i="65"/>
  <c r="H17" i="65"/>
  <c r="H20" i="65" s="1"/>
  <c r="H23" i="65" s="1"/>
  <c r="G28" i="75"/>
  <c r="G17" i="75"/>
  <c r="G17" i="68"/>
  <c r="G20" i="68" s="1"/>
  <c r="G23" i="68" s="1"/>
  <c r="G28" i="68"/>
  <c r="G17" i="56"/>
  <c r="G20" i="56" s="1"/>
  <c r="G23" i="56" s="1"/>
  <c r="G28" i="56"/>
  <c r="G28" i="65"/>
  <c r="G17" i="65"/>
  <c r="G20" i="65" s="1"/>
  <c r="G23" i="65" s="1"/>
  <c r="G73" i="51"/>
  <c r="G75" i="51" s="1"/>
  <c r="I73" i="59"/>
  <c r="I75" i="59" s="1"/>
  <c r="G30" i="69"/>
  <c r="G85" i="69" s="1"/>
  <c r="G28" i="63"/>
  <c r="F73" i="58"/>
  <c r="F75" i="58" s="1"/>
  <c r="J46" i="59"/>
  <c r="F46" i="59"/>
  <c r="I17" i="65"/>
  <c r="I20" i="65" s="1"/>
  <c r="I23" i="65" s="1"/>
  <c r="I73" i="75"/>
  <c r="I75" i="75" s="1"/>
  <c r="F46" i="68"/>
  <c r="H28" i="68"/>
  <c r="H75" i="69"/>
  <c r="H77" i="69" s="1"/>
  <c r="H19" i="69"/>
  <c r="H22" i="69" s="1"/>
  <c r="H25" i="69" s="1"/>
  <c r="E73" i="59"/>
  <c r="E75" i="59" s="1"/>
  <c r="I73" i="63"/>
  <c r="I75" i="63" s="1"/>
  <c r="E17" i="53"/>
  <c r="E20" i="53" s="1"/>
  <c r="E23" i="53" s="1"/>
  <c r="H28" i="55"/>
  <c r="I46" i="65"/>
  <c r="G46" i="73"/>
  <c r="G46" i="68"/>
  <c r="J17" i="56"/>
  <c r="J20" i="56" s="1"/>
  <c r="J23" i="56" s="1"/>
  <c r="J28" i="56"/>
  <c r="F17" i="56"/>
  <c r="F20" i="56" s="1"/>
  <c r="F23" i="56" s="1"/>
  <c r="F28" i="56"/>
  <c r="H17" i="61"/>
  <c r="H20" i="61" s="1"/>
  <c r="H23" i="61" s="1"/>
  <c r="H28" i="61"/>
  <c r="J19" i="69"/>
  <c r="J22" i="69" s="1"/>
  <c r="J25" i="69" s="1"/>
  <c r="J30" i="69"/>
  <c r="J85" i="69" s="1"/>
  <c r="H28" i="75"/>
  <c r="H17" i="75"/>
  <c r="I73" i="58"/>
  <c r="I75" i="58" s="1"/>
  <c r="I17" i="75"/>
  <c r="I20" i="75" s="1"/>
  <c r="I23" i="75" s="1"/>
  <c r="E17" i="75"/>
  <c r="E20" i="75" s="1"/>
  <c r="E23" i="75" s="1"/>
  <c r="J73" i="58"/>
  <c r="J75" i="58" s="1"/>
  <c r="I17" i="63"/>
  <c r="I20" i="63" s="1"/>
  <c r="I23" i="63" s="1"/>
  <c r="F17" i="51"/>
  <c r="F20" i="51" s="1"/>
  <c r="F23" i="51" s="1"/>
  <c r="H46" i="53"/>
  <c r="J46" i="53"/>
  <c r="F46" i="53"/>
  <c r="G75" i="69"/>
  <c r="G77" i="69" s="1"/>
  <c r="E28" i="55"/>
  <c r="E28" i="74"/>
  <c r="G17" i="74"/>
  <c r="G20" i="74" s="1"/>
  <c r="G23" i="74" s="1"/>
  <c r="F73" i="56"/>
  <c r="F75" i="56" s="1"/>
  <c r="J73" i="56"/>
  <c r="J75" i="56" s="1"/>
  <c r="H73" i="63"/>
  <c r="H75" i="63" s="1"/>
  <c r="E73" i="53"/>
  <c r="E75" i="53" s="1"/>
  <c r="H73" i="59"/>
  <c r="H75" i="59" s="1"/>
  <c r="E73" i="56"/>
  <c r="E75" i="56" s="1"/>
  <c r="G46" i="72"/>
  <c r="E73" i="74"/>
  <c r="E75" i="74" s="1"/>
  <c r="G73" i="55"/>
  <c r="G75" i="55" s="1"/>
  <c r="H73" i="56"/>
  <c r="H75" i="56" s="1"/>
  <c r="E73" i="58"/>
  <c r="E75" i="58" s="1"/>
  <c r="I17" i="74"/>
  <c r="I20" i="74" s="1"/>
  <c r="I23" i="74" s="1"/>
  <c r="G73" i="56"/>
  <c r="G75" i="56" s="1"/>
  <c r="F46" i="61"/>
  <c r="E73" i="63"/>
  <c r="E75" i="63" s="1"/>
  <c r="E28" i="49"/>
  <c r="I28" i="53"/>
  <c r="E46" i="61"/>
  <c r="H46" i="51"/>
  <c r="H28" i="53"/>
  <c r="I73" i="56"/>
  <c r="I75" i="56" s="1"/>
  <c r="H17" i="63"/>
  <c r="H20" i="63" s="1"/>
  <c r="H23" i="63" s="1"/>
  <c r="H28" i="63"/>
  <c r="G17" i="49"/>
  <c r="G20" i="49" s="1"/>
  <c r="G23" i="49" s="1"/>
  <c r="G28" i="49"/>
  <c r="G29" i="70"/>
  <c r="G17" i="70"/>
  <c r="G21" i="70" s="1"/>
  <c r="G24" i="70" s="1"/>
  <c r="I17" i="56"/>
  <c r="I20" i="56" s="1"/>
  <c r="I23" i="56" s="1"/>
  <c r="I28" i="56"/>
  <c r="E17" i="56"/>
  <c r="E20" i="56" s="1"/>
  <c r="E23" i="56" s="1"/>
  <c r="E28" i="56"/>
  <c r="H17" i="74"/>
  <c r="H20" i="74" s="1"/>
  <c r="H23" i="74" s="1"/>
  <c r="H17" i="59"/>
  <c r="H20" i="59" s="1"/>
  <c r="H23" i="59" s="1"/>
  <c r="F19" i="69"/>
  <c r="F22" i="69" s="1"/>
  <c r="F25" i="69" s="1"/>
  <c r="H28" i="51"/>
  <c r="J17" i="53"/>
  <c r="J20" i="53" s="1"/>
  <c r="J23" i="53" s="1"/>
  <c r="G28" i="51"/>
  <c r="J17" i="51"/>
  <c r="J20" i="51" s="1"/>
  <c r="J23" i="51" s="1"/>
  <c r="J28" i="51"/>
  <c r="H46" i="56"/>
  <c r="G28" i="58"/>
  <c r="J17" i="58"/>
  <c r="J20" i="58" s="1"/>
  <c r="J23" i="58" s="1"/>
  <c r="J28" i="58"/>
  <c r="F73" i="59"/>
  <c r="F75" i="59" s="1"/>
  <c r="F17" i="53"/>
  <c r="F20" i="53" s="1"/>
  <c r="F23" i="53" s="1"/>
  <c r="J28" i="49"/>
  <c r="I17" i="49"/>
  <c r="I20" i="49" s="1"/>
  <c r="I23" i="49" s="1"/>
  <c r="I28" i="49"/>
  <c r="G17" i="53"/>
  <c r="G20" i="53" s="1"/>
  <c r="G23" i="53" s="1"/>
  <c r="G28" i="53"/>
  <c r="F17" i="58"/>
  <c r="F20" i="58" s="1"/>
  <c r="F23" i="58" s="1"/>
  <c r="G73" i="59"/>
  <c r="G75" i="59" s="1"/>
  <c r="H46" i="49"/>
  <c r="F28" i="49"/>
  <c r="F17" i="55"/>
  <c r="F20" i="55" s="1"/>
  <c r="F23" i="55" s="1"/>
  <c r="I28" i="58"/>
  <c r="I17" i="58"/>
  <c r="I20" i="58" s="1"/>
  <c r="I23" i="58" s="1"/>
  <c r="E17" i="58"/>
  <c r="E20" i="58" s="1"/>
  <c r="E23" i="58" s="1"/>
  <c r="E28" i="58"/>
  <c r="H46" i="61"/>
  <c r="J46" i="61"/>
  <c r="G73" i="68"/>
  <c r="G75" i="68" s="1"/>
  <c r="G73" i="63"/>
  <c r="G75" i="63" s="1"/>
  <c r="E46" i="63"/>
  <c r="I46" i="49"/>
  <c r="E46" i="49"/>
  <c r="I46" i="58"/>
  <c r="E46" i="58"/>
  <c r="G46" i="59"/>
  <c r="H46" i="65"/>
  <c r="G46" i="61"/>
  <c r="F73" i="68"/>
  <c r="F75" i="68" s="1"/>
  <c r="J46" i="68"/>
  <c r="F73" i="63"/>
  <c r="F75" i="63" s="1"/>
  <c r="H73" i="55"/>
  <c r="H75" i="55" s="1"/>
  <c r="G46" i="56"/>
  <c r="F73" i="65"/>
  <c r="F75" i="65" s="1"/>
  <c r="H48" i="69"/>
  <c r="E73" i="49"/>
  <c r="E75" i="49" s="1"/>
  <c r="K46" i="55"/>
  <c r="G46" i="55"/>
  <c r="J46" i="56"/>
  <c r="F46" i="56"/>
  <c r="E73" i="65"/>
  <c r="E75" i="65" s="1"/>
  <c r="I46" i="61"/>
  <c r="E47" i="70"/>
  <c r="G48" i="69"/>
  <c r="G46" i="58"/>
  <c r="H73" i="65"/>
  <c r="H75" i="65" s="1"/>
  <c r="E46" i="68"/>
  <c r="G46" i="49"/>
  <c r="E73" i="55"/>
  <c r="E75" i="55" s="1"/>
  <c r="H46" i="55"/>
  <c r="I28" i="55"/>
  <c r="F46" i="58"/>
  <c r="H46" i="59"/>
  <c r="E46" i="65"/>
  <c r="I73" i="61"/>
  <c r="I75" i="61" s="1"/>
  <c r="H73" i="61"/>
  <c r="H75" i="61" s="1"/>
  <c r="E73" i="68"/>
  <c r="E75" i="68" s="1"/>
  <c r="H28" i="72"/>
  <c r="H17" i="72"/>
  <c r="H20" i="72" s="1"/>
  <c r="H23" i="72" s="1"/>
  <c r="H17" i="56"/>
  <c r="H20" i="56" s="1"/>
  <c r="H23" i="56" s="1"/>
  <c r="H28" i="56"/>
  <c r="H17" i="58"/>
  <c r="H20" i="58" s="1"/>
  <c r="H23" i="58" s="1"/>
  <c r="H28" i="58"/>
  <c r="H28" i="49"/>
  <c r="H17" i="49"/>
  <c r="H20" i="49" s="1"/>
  <c r="H23" i="49" s="1"/>
  <c r="K17" i="55"/>
  <c r="K20" i="55" s="1"/>
  <c r="K23" i="55" s="1"/>
  <c r="K28" i="55"/>
  <c r="G17" i="55"/>
  <c r="G20" i="55" s="1"/>
  <c r="G23" i="55" s="1"/>
  <c r="G28" i="55"/>
  <c r="E17" i="70"/>
  <c r="E21" i="70" s="1"/>
  <c r="E24" i="70" s="1"/>
  <c r="E29" i="70"/>
  <c r="F28" i="72"/>
  <c r="F17" i="73"/>
  <c r="F20" i="73" s="1"/>
  <c r="F23" i="73" s="1"/>
  <c r="F28" i="73"/>
  <c r="I73" i="74"/>
  <c r="I75" i="74" s="1"/>
  <c r="I73" i="55"/>
  <c r="I75" i="55" s="1"/>
  <c r="G46" i="63"/>
  <c r="I46" i="63"/>
  <c r="J46" i="51"/>
  <c r="F46" i="51"/>
  <c r="J73" i="74"/>
  <c r="J75" i="74" s="1"/>
  <c r="J28" i="55"/>
  <c r="I46" i="59"/>
  <c r="E46" i="59"/>
  <c r="F46" i="65"/>
  <c r="G46" i="65"/>
  <c r="F73" i="61"/>
  <c r="F75" i="61" s="1"/>
  <c r="E73" i="75"/>
  <c r="E75" i="75" s="1"/>
  <c r="H46" i="68"/>
  <c r="J46" i="63"/>
  <c r="F46" i="63"/>
  <c r="H46" i="63"/>
  <c r="J46" i="49"/>
  <c r="F46" i="49"/>
  <c r="I46" i="51"/>
  <c r="E46" i="51"/>
  <c r="G46" i="51"/>
  <c r="I46" i="53"/>
  <c r="E46" i="53"/>
  <c r="G46" i="53"/>
  <c r="J46" i="55"/>
  <c r="F46" i="55"/>
  <c r="J46" i="58"/>
  <c r="F74" i="70"/>
  <c r="F76" i="70" s="1"/>
  <c r="F73" i="55"/>
  <c r="F75" i="55" s="1"/>
  <c r="I46" i="55"/>
  <c r="E46" i="55"/>
  <c r="G73" i="65"/>
  <c r="G75" i="65" s="1"/>
  <c r="E73" i="61"/>
  <c r="E75" i="61" s="1"/>
  <c r="E73" i="73"/>
  <c r="E75" i="73" s="1"/>
  <c r="E74" i="70"/>
  <c r="E76" i="70" s="1"/>
  <c r="G74" i="70"/>
  <c r="G76" i="70" s="1"/>
  <c r="F47" i="70"/>
  <c r="F17" i="70"/>
  <c r="F21" i="70" s="1"/>
  <c r="F24" i="70" s="1"/>
  <c r="I28" i="72"/>
  <c r="G17" i="72"/>
  <c r="G20" i="72" s="1"/>
  <c r="G23" i="72" s="1"/>
  <c r="E73" i="72"/>
  <c r="E75" i="72" s="1"/>
  <c r="E28" i="72"/>
  <c r="H28" i="73"/>
  <c r="E28" i="73"/>
  <c r="E17" i="73"/>
  <c r="E20" i="73" s="1"/>
  <c r="E23" i="73" s="1"/>
  <c r="I28" i="73"/>
  <c r="I17" i="73"/>
  <c r="I20" i="73" s="1"/>
  <c r="I23" i="73" s="1"/>
  <c r="G47" i="70"/>
  <c r="H17" i="70"/>
  <c r="H21" i="70" s="1"/>
  <c r="H24" i="70" s="1"/>
  <c r="H29" i="70"/>
  <c r="J73" i="68"/>
  <c r="J75" i="68" s="1"/>
  <c r="H20" i="75" l="1"/>
  <c r="H23" i="75" s="1"/>
  <c r="G20" i="75"/>
  <c r="G23" i="75" s="1"/>
</calcChain>
</file>

<file path=xl/sharedStrings.xml><?xml version="1.0" encoding="utf-8"?>
<sst xmlns="http://schemas.openxmlformats.org/spreadsheetml/2006/main" count="1993" uniqueCount="137">
  <si>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</si>
  <si>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</si>
  <si>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</si>
  <si>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</si>
  <si>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</si>
  <si>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</si>
  <si>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</si>
  <si>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</si>
  <si>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</si>
  <si>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</si>
  <si>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</si>
  <si>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</si>
  <si>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</si>
  <si>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</si>
  <si>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</si>
  <si>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</si>
  <si>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</si>
  <si>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Goodwill</t>
  </si>
  <si>
    <t>Other intangible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</si>
  <si>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</si>
  <si>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</si>
  <si>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</si>
  <si>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</si>
  <si>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</si>
  <si>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</si>
  <si>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</si>
  <si>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</si>
  <si>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</si>
  <si>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 xml:space="preserve">Provisions, interest bearing </t>
  </si>
  <si>
    <t xml:space="preserve">Provisions, non-interest bearing </t>
  </si>
  <si>
    <t>Liabilities, interest-bearing</t>
  </si>
  <si>
    <t>Liabilities, non-interest bearing</t>
  </si>
  <si>
    <t>Cash flow from operating activities before changes in working capital</t>
  </si>
  <si>
    <t>Changes in working capital</t>
  </si>
  <si>
    <t>Cash flow from operating activities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</si>
  <si>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</si>
  <si>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</si>
  <si>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</si>
  <si>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</si>
  <si>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</si>
  <si>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</si>
  <si>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</si>
  <si>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</si>
  <si>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</si>
  <si>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</si>
  <si>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</si>
  <si>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</si>
  <si>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</si>
  <si>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</si>
  <si>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</si>
  <si>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</si>
  <si>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HL Display</t>
  </si>
  <si>
    <t>1)</t>
  </si>
  <si>
    <t>-</t>
  </si>
  <si>
    <t>2)</t>
  </si>
  <si>
    <t>DKKm</t>
  </si>
  <si>
    <t>NOKm</t>
  </si>
  <si>
    <t>EURm</t>
  </si>
  <si>
    <t>Bisnode</t>
  </si>
  <si>
    <t>Depreciation and impairment</t>
  </si>
  <si>
    <t>Items affecting comparability in EBITA</t>
  </si>
  <si>
    <t>Aibel</t>
  </si>
  <si>
    <t>Nebula</t>
  </si>
  <si>
    <t>HENT</t>
  </si>
  <si>
    <t>KVD</t>
  </si>
  <si>
    <t xml:space="preserve">    according to final purchase price allocation and provisions.</t>
  </si>
  <si>
    <t>Jøtul</t>
  </si>
  <si>
    <t>GS Hydro</t>
  </si>
  <si>
    <t>Q1</t>
  </si>
  <si>
    <t>Note</t>
  </si>
  <si>
    <t>KEY FIGURES</t>
  </si>
  <si>
    <t>1)2)</t>
  </si>
  <si>
    <t>Soliditet 100 på 2012 då BR ej redovisas - ska ej visas</t>
  </si>
  <si>
    <t>Ledil</t>
  </si>
  <si>
    <t>Discontinued operations</t>
  </si>
  <si>
    <t>Cash flow for the year, adjusted for discontinued operations</t>
  </si>
  <si>
    <t>1) Earnings for 2014 and 2013 are pro forma taking into account Ratos's acquisition and new financing.</t>
  </si>
  <si>
    <t>1) Earnings for 2013 are pro forma taking into account Ratos's acquisition, new financing, amortisation of intangible assets</t>
  </si>
  <si>
    <t>1) Financial expenses excluding interest on shareholder loan.</t>
  </si>
  <si>
    <t>STATEMENT OF FINANCIAL POSITION</t>
  </si>
  <si>
    <t>TOTAL ASSETS</t>
  </si>
  <si>
    <t>TOTAL EQUITY &amp; LIABILITIES</t>
  </si>
  <si>
    <t>Profit for the year/period</t>
  </si>
  <si>
    <t>1) The operations in France are recognised as discontinued operations for 2014 and 2013 in accordance with IFRS.</t>
  </si>
  <si>
    <t>Speed Group</t>
  </si>
  <si>
    <t>Investments in non-current assets</t>
  </si>
  <si>
    <t>Disposal of non-current assets</t>
  </si>
  <si>
    <t>Property, plant and equipment</t>
  </si>
  <si>
    <t>Attributable to non-controlling interests</t>
  </si>
  <si>
    <t>Equity attributable to non-controlling interests</t>
  </si>
  <si>
    <t>Cash flow before acquisition and divestment of companies</t>
  </si>
  <si>
    <t>STATEMENT OF CASH FLOWS</t>
  </si>
  <si>
    <t>Liabilities attributable to Assets held for sale</t>
  </si>
  <si>
    <t>Attributable to owners of the parent</t>
  </si>
  <si>
    <t>Equity attributable to owners of the parent</t>
  </si>
  <si>
    <t>TFS</t>
  </si>
  <si>
    <t>1) Earnings for 2015 and 2014 are pro forma taking into accounts Ratos´s acquisition and eversed goodwill amortisation.</t>
  </si>
  <si>
    <t xml:space="preserve">  - Professional fee revenue</t>
  </si>
  <si>
    <t xml:space="preserve">  - Reimbursable revenue</t>
  </si>
  <si>
    <t>1) Earnings for 2016 and 2015 are pro forma taking into accounts Ratos´s acquisition, new financing and a new group structure.</t>
  </si>
  <si>
    <t>Change in value, investment properties</t>
  </si>
  <si>
    <t>3)</t>
  </si>
  <si>
    <t>2) Financial expenses excluding interest on shareholder loan.</t>
  </si>
  <si>
    <t>Serena Properties</t>
  </si>
  <si>
    <t xml:space="preserve">    Pro forma consists of actual outcomes under previous group structure adjusted for estimations related to new financing and group structure.</t>
  </si>
  <si>
    <t>airteam</t>
  </si>
  <si>
    <t>Diab</t>
  </si>
  <si>
    <t>Oase Outdoors</t>
  </si>
  <si>
    <t>Gudrun Sjöden Group</t>
  </si>
  <si>
    <t>2013/2014</t>
  </si>
  <si>
    <t>2014/2015</t>
  </si>
  <si>
    <t>2) Earnings for 2015 and 2014 are pro forma taking into accounts Ratos´s acquisition.</t>
  </si>
  <si>
    <t>2) Financial year 2014 relate to and cover the period 1 January to 31 December and are reported according to Danish accounting practice.</t>
  </si>
  <si>
    <t>2) Financial year 2013-2015 for Plant Topco Grupp in accordance with IFRS.</t>
  </si>
  <si>
    <t>Plantasjen</t>
  </si>
  <si>
    <t>ok</t>
  </si>
  <si>
    <t>3) 2013 is shown in accordance with the annual report for Speed Management AB</t>
  </si>
  <si>
    <t>1) In complete final acquisition analysis intangible assets are valued in accordance with IFRS.</t>
  </si>
  <si>
    <t>2) Financial year 2014 relate to and cover the period 1 January to 31 December in accordance with Danish accounting practice.</t>
  </si>
  <si>
    <t>.</t>
  </si>
  <si>
    <t>2) Earnings for 2013 is pro forma taking into account Ratos's acquisition and new financing.</t>
  </si>
  <si>
    <t>2) Equity at 31 March 2017 includes shareholder loan of NOK 90m.</t>
  </si>
  <si>
    <t>2) Equity at 31 March 2017 includes shareholder loan of SEK 46m.</t>
  </si>
  <si>
    <t>3) Equity at 31 March 2017 includes shareholder loan of SEK 449m.</t>
  </si>
  <si>
    <t>Operating cash flow</t>
  </si>
  <si>
    <t>1) Earnings for 2013 are pro forma taking into account Ratos's acquisition and new financing.</t>
  </si>
  <si>
    <t>2) 2013 is shown in accordance with the annual report for Trial Form Support International AB, adjusted for reversed goodwill amortisation.</t>
  </si>
  <si>
    <t xml:space="preserve">    Historical figures have not been updated correspondingly, affecting comparability. </t>
  </si>
  <si>
    <t xml:space="preserve">2) From first quarter 2017, paid and received interest, previously included in cash flow from operating activities, are included in financing and investing activities respectively. </t>
  </si>
  <si>
    <t xml:space="preserve">3) From first quarter 2017, paid and received interest, previously included in cash flow from operating activities, are included in financing and investing activities respectively. </t>
  </si>
  <si>
    <t xml:space="preserve">1) From first quarter 2017, paid and received interest, previously included in cash flow from operating activities, are included in financing and investing activities respectively. </t>
  </si>
  <si>
    <t>2) Financial years 2013/2014 and 2014/2015 relate to and cover the period 1 May to 30 April and are reported in accordance with annual reports for Sjödén Holding AB.</t>
  </si>
  <si>
    <t xml:space="preserve">4) From first quarter 2017, paid and received interest, previously included in cash flow from operating activities, are included in financing and investing activities respectively. </t>
  </si>
  <si>
    <t>4)</t>
  </si>
  <si>
    <t xml:space="preserve">Adjusted EBITA </t>
  </si>
  <si>
    <t>Adjusted EBITA-margin (%)</t>
  </si>
  <si>
    <t xml:space="preserve">  Adjusted EBITA-margin (%), calculated on net sales Professional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</si>
</sst>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k_r_-;\-* #,##0\ _k_r_-;_-* &quot;-&quot;\ _k_r_-;_-@_-"/>
    <numFmt numFmtId="164" formatCode="0.0"/>
    <numFmt numFmtId="165" formatCode="#,##0.0"/>
    <numFmt numFmtId="166" formatCode="#,##0.00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3" fontId="9" fillId="0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 wrapText="1"/>
    </xf>
    <xf numFmtId="165" fontId="9" fillId="3" borderId="0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5" fontId="9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/>
    <xf numFmtId="3" fontId="7" fillId="2" borderId="0" xfId="0" applyNumberFormat="1" applyFont="1" applyFill="1"/>
    <xf numFmtId="0" fontId="10" fillId="2" borderId="3" xfId="0" applyFont="1" applyFill="1" applyBorder="1" applyAlignment="1"/>
    <xf numFmtId="0" fontId="7" fillId="2" borderId="0" xfId="0" applyFont="1" applyFill="1"/>
    <xf numFmtId="0" fontId="10" fillId="2" borderId="1" xfId="0" applyFont="1" applyFill="1" applyBorder="1"/>
    <xf numFmtId="0" fontId="8" fillId="4" borderId="0" xfId="0" applyFont="1" applyFill="1" applyBorder="1"/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right" vertical="center"/>
    </xf>
    <xf numFmtId="1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/>
    </xf>
    <xf numFmtId="1" fontId="8" fillId="4" borderId="0" xfId="0" applyNumberFormat="1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 vertical="top"/>
    </xf>
    <xf numFmtId="3" fontId="8" fillId="4" borderId="0" xfId="0" applyNumberFormat="1" applyFont="1" applyFill="1" applyBorder="1" applyAlignment="1">
      <alignment horizontal="right" vertical="top" wrapText="1"/>
    </xf>
    <xf numFmtId="0" fontId="8" fillId="4" borderId="0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9" fillId="2" borderId="0" xfId="0" applyFont="1" applyFill="1" applyBorder="1"/>
    <xf numFmtId="0" fontId="10" fillId="2" borderId="0" xfId="0" applyNumberFormat="1" applyFont="1" applyFill="1" applyBorder="1" applyAlignment="1">
      <alignment horizontal="right" vertical="center" wrapText="1"/>
    </xf>
    <xf numFmtId="3" fontId="9" fillId="5" borderId="0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>
      <alignment horizontal="right" vertical="center" wrapText="1"/>
    </xf>
    <xf numFmtId="3" fontId="10" fillId="5" borderId="1" xfId="0" applyNumberFormat="1" applyFont="1" applyFill="1" applyBorder="1" applyAlignment="1">
      <alignment horizontal="right" vertical="center" wrapText="1"/>
    </xf>
    <xf numFmtId="165" fontId="9" fillId="5" borderId="0" xfId="0" applyNumberFormat="1" applyFont="1" applyFill="1" applyBorder="1" applyAlignment="1">
      <alignment horizontal="right" vertical="center" wrapText="1"/>
    </xf>
    <xf numFmtId="165" fontId="10" fillId="5" borderId="0" xfId="0" applyNumberFormat="1" applyFont="1" applyFill="1" applyBorder="1" applyAlignment="1">
      <alignment horizontal="right" vertical="center" wrapText="1"/>
    </xf>
    <xf numFmtId="165" fontId="10" fillId="5" borderId="1" xfId="0" applyNumberFormat="1" applyFont="1" applyFill="1" applyBorder="1" applyAlignment="1">
      <alignment horizontal="right" vertical="center" wrapText="1"/>
    </xf>
    <xf numFmtId="41" fontId="9" fillId="5" borderId="0" xfId="0" applyNumberFormat="1" applyFont="1" applyFill="1" applyBorder="1" applyAlignment="1">
      <alignment horizontal="right" vertical="center" wrapText="1"/>
    </xf>
    <xf numFmtId="41" fontId="9" fillId="5" borderId="1" xfId="0" applyNumberFormat="1" applyFont="1" applyFill="1" applyBorder="1" applyAlignment="1">
      <alignment horizontal="right" vertical="center" wrapText="1"/>
    </xf>
    <xf numFmtId="3" fontId="9" fillId="6" borderId="0" xfId="0" applyNumberFormat="1" applyFont="1" applyFill="1" applyBorder="1" applyAlignment="1">
      <alignment horizontal="right" vertical="center" wrapText="1"/>
    </xf>
    <xf numFmtId="3" fontId="9" fillId="5" borderId="1" xfId="0" applyNumberFormat="1" applyFont="1" applyFill="1" applyBorder="1" applyAlignment="1">
      <alignment horizontal="right" vertical="center" wrapText="1"/>
    </xf>
    <xf numFmtId="165" fontId="9" fillId="5" borderId="1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>
      <alignment horizontal="right" vertical="center"/>
    </xf>
    <xf numFmtId="165" fontId="10" fillId="5" borderId="0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9" fillId="2" borderId="0" xfId="0" applyNumberFormat="1" applyFont="1" applyFill="1"/>
    <xf numFmtId="3" fontId="9" fillId="2" borderId="0" xfId="0" applyNumberFormat="1" applyFont="1" applyFill="1" applyBorder="1" applyAlignment="1">
      <alignment horizontal="left"/>
    </xf>
    <xf numFmtId="1" fontId="8" fillId="2" borderId="0" xfId="0" applyNumberFormat="1" applyFont="1" applyFill="1" applyBorder="1" applyAlignment="1">
      <alignment horizontal="right" vertical="top" wrapText="1"/>
    </xf>
    <xf numFmtId="0" fontId="10" fillId="2" borderId="0" xfId="0" applyNumberFormat="1" applyFont="1" applyFill="1"/>
    <xf numFmtId="0" fontId="10" fillId="2" borderId="0" xfId="0" applyFont="1" applyFill="1"/>
    <xf numFmtId="0" fontId="10" fillId="2" borderId="1" xfId="0" applyNumberFormat="1" applyFont="1" applyFill="1" applyBorder="1"/>
    <xf numFmtId="3" fontId="9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9" fillId="2" borderId="0" xfId="0" applyNumberFormat="1" applyFont="1" applyFill="1" applyBorder="1"/>
    <xf numFmtId="3" fontId="9" fillId="2" borderId="0" xfId="0" applyNumberFormat="1" applyFont="1" applyFill="1" applyBorder="1" applyAlignment="1">
      <alignment horizontal="left" vertical="center"/>
    </xf>
    <xf numFmtId="3" fontId="10" fillId="2" borderId="0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/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/>
    <xf numFmtId="0" fontId="9" fillId="2" borderId="3" xfId="0" applyFont="1" applyFill="1" applyBorder="1" applyAlignment="1">
      <alignment wrapText="1"/>
    </xf>
    <xf numFmtId="0" fontId="9" fillId="2" borderId="0" xfId="0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0" xfId="0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/>
    <xf numFmtId="0" fontId="6" fillId="2" borderId="0" xfId="0" applyFont="1" applyFill="1" applyBorder="1" applyAlignment="1"/>
    <xf numFmtId="0" fontId="7" fillId="2" borderId="0" xfId="0" applyFont="1" applyFill="1" applyAlignment="1"/>
    <xf numFmtId="0" fontId="3" fillId="2" borderId="0" xfId="0" applyFont="1" applyFill="1" applyAlignment="1"/>
    <xf numFmtId="3" fontId="0" fillId="2" borderId="0" xfId="0" applyNumberFormat="1" applyFill="1"/>
    <xf numFmtId="165" fontId="9" fillId="2" borderId="1" xfId="0" applyNumberFormat="1" applyFont="1" applyFill="1" applyBorder="1" applyAlignment="1">
      <alignment horizontal="right" vertical="center" wrapText="1"/>
    </xf>
    <xf numFmtId="165" fontId="9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3" fontId="10" fillId="3" borderId="5" xfId="0" applyNumberFormat="1" applyFont="1" applyFill="1" applyBorder="1" applyAlignment="1">
      <alignment horizontal="right" vertical="center" wrapText="1"/>
    </xf>
    <xf numFmtId="3" fontId="10" fillId="5" borderId="4" xfId="0" applyNumberFormat="1" applyFont="1" applyFill="1" applyBorder="1" applyAlignment="1">
      <alignment horizontal="right" vertical="center" wrapText="1"/>
    </xf>
    <xf numFmtId="3" fontId="10" fillId="3" borderId="4" xfId="0" applyNumberFormat="1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10" fillId="2" borderId="0" xfId="0" applyNumberFormat="1" applyFont="1" applyFill="1" applyBorder="1"/>
    <xf numFmtId="0" fontId="9" fillId="2" borderId="6" xfId="0" applyNumberFormat="1" applyFont="1" applyFill="1" applyBorder="1"/>
    <xf numFmtId="0" fontId="10" fillId="2" borderId="6" xfId="0" applyFont="1" applyFill="1" applyBorder="1"/>
    <xf numFmtId="3" fontId="10" fillId="5" borderId="6" xfId="0" applyNumberFormat="1" applyFont="1" applyFill="1" applyBorder="1" applyAlignment="1">
      <alignment horizontal="right" vertical="center" wrapText="1"/>
    </xf>
    <xf numFmtId="3" fontId="10" fillId="3" borderId="6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166" fontId="0" fillId="2" borderId="0" xfId="0" applyNumberFormat="1" applyFill="1"/>
    <xf numFmtId="0" fontId="12" fillId="2" borderId="0" xfId="0" applyFont="1" applyFill="1"/>
    <xf numFmtId="3" fontId="9" fillId="5" borderId="6" xfId="0" applyNumberFormat="1" applyFont="1" applyFill="1" applyBorder="1" applyAlignment="1">
      <alignment horizontal="right" vertical="center" wrapText="1"/>
    </xf>
    <xf numFmtId="3" fontId="9" fillId="3" borderId="6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3" fontId="9" fillId="3" borderId="5" xfId="0" applyNumberFormat="1" applyFont="1" applyFill="1" applyBorder="1" applyAlignment="1">
      <alignment horizontal="right" vertical="center" wrapText="1"/>
    </xf>
    <xf numFmtId="1" fontId="8" fillId="4" borderId="0" xfId="0" quotePrefix="1" applyNumberFormat="1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vertical="top"/>
    </xf>
    <xf numFmtId="0" fontId="9" fillId="2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49" fontId="10" fillId="3" borderId="0" xfId="0" applyNumberFormat="1" applyFont="1" applyFill="1" applyBorder="1" applyAlignment="1">
      <alignment horizontal="right" vertical="center" wrapText="1"/>
    </xf>
    <xf numFmtId="165" fontId="9" fillId="5" borderId="6" xfId="0" applyNumberFormat="1" applyFont="1" applyFill="1" applyBorder="1" applyAlignment="1">
      <alignment horizontal="right" vertical="center" wrapText="1"/>
    </xf>
    <xf numFmtId="165" fontId="9" fillId="3" borderId="6" xfId="0" applyNumberFormat="1" applyFont="1" applyFill="1" applyBorder="1" applyAlignment="1">
      <alignment horizontal="right" vertical="center" wrapText="1"/>
    </xf>
    <xf numFmtId="165" fontId="10" fillId="5" borderId="6" xfId="0" applyNumberFormat="1" applyFont="1" applyFill="1" applyBorder="1" applyAlignment="1">
      <alignment horizontal="right" vertical="center" wrapText="1"/>
    </xf>
    <xf numFmtId="165" fontId="10" fillId="3" borderId="6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left" vertical="center"/>
    </xf>
    <xf numFmtId="0" fontId="13" fillId="2" borderId="0" xfId="0" applyFont="1" applyFill="1"/>
    <xf numFmtId="0" fontId="0" fillId="2" borderId="0" xfId="0" quotePrefix="1" applyFill="1"/>
    <xf numFmtId="165" fontId="9" fillId="3" borderId="1" xfId="0" applyNumberFormat="1" applyFont="1" applyFill="1" applyBorder="1" applyAlignment="1">
      <alignment horizontal="right" vertical="center" wrapText="1"/>
    </xf>
    <xf numFmtId="41" fontId="9" fillId="3" borderId="0" xfId="0" applyNumberFormat="1" applyFont="1" applyFill="1" applyBorder="1" applyAlignment="1">
      <alignment horizontal="right" vertical="center" wrapText="1"/>
    </xf>
    <xf numFmtId="41" fontId="9" fillId="3" borderId="1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165" fontId="10" fillId="3" borderId="8" xfId="0" applyNumberFormat="1" applyFont="1" applyFill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9" fillId="6" borderId="2" xfId="0" applyNumberFormat="1" applyFont="1" applyFill="1" applyBorder="1" applyAlignment="1">
      <alignment horizontal="right" vertical="center" wrapText="1"/>
    </xf>
    <xf numFmtId="3" fontId="9" fillId="6" borderId="2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/>
    <xf numFmtId="3" fontId="10" fillId="5" borderId="2" xfId="0" applyNumberFormat="1" applyFont="1" applyFill="1" applyBorder="1" applyAlignment="1">
      <alignment horizontal="right" vertical="center" wrapText="1"/>
    </xf>
    <xf numFmtId="3" fontId="9" fillId="3" borderId="2" xfId="0" applyNumberFormat="1" applyFont="1" applyFill="1" applyBorder="1" applyAlignment="1">
      <alignment horizontal="right" vertical="center" wrapText="1"/>
    </xf>
    <xf numFmtId="164" fontId="0" fillId="2" borderId="0" xfId="2" applyNumberFormat="1" applyFont="1" applyFill="1"/>
    <xf numFmtId="164" fontId="0" fillId="2" borderId="0" xfId="0" applyNumberFormat="1" applyFill="1"/>
    <xf numFmtId="167" fontId="0" fillId="2" borderId="0" xfId="2" applyNumberFormat="1" applyFont="1" applyFill="1"/>
    <xf numFmtId="0" fontId="3" fillId="2" borderId="0" xfId="0" applyFont="1" applyFill="1" applyAlignment="1">
      <alignment horizontal="right"/>
    </xf>
    <xf numFmtId="3" fontId="10" fillId="3" borderId="1" xfId="0" applyNumberFormat="1" applyFont="1" applyFill="1" applyBorder="1" applyAlignment="1">
      <alignment horizontal="right" vertical="center"/>
    </xf>
    <xf numFmtId="1" fontId="10" fillId="3" borderId="0" xfId="0" applyNumberFormat="1" applyFont="1" applyFill="1" applyBorder="1" applyAlignment="1">
      <alignment horizontal="right" vertical="center" wrapText="1"/>
    </xf>
    <xf numFmtId="1" fontId="10" fillId="3" borderId="1" xfId="0" applyNumberFormat="1" applyFont="1" applyFill="1" applyBorder="1" applyAlignment="1">
      <alignment horizontal="right" vertical="center" wrapText="1"/>
    </xf>
    <xf numFmtId="1" fontId="9" fillId="3" borderId="0" xfId="0" applyNumberFormat="1" applyFont="1" applyFill="1" applyBorder="1" applyAlignment="1">
      <alignment horizontal="right" vertical="center" wrapText="1"/>
    </xf>
    <xf numFmtId="1" fontId="9" fillId="3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/>
    <xf numFmtId="166" fontId="10" fillId="3" borderId="0" xfId="0" applyNumberFormat="1" applyFont="1" applyFill="1" applyBorder="1" applyAlignment="1">
      <alignment horizontal="right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</cellXfs>
  <cellStyles count="3">
    <cellStyle name="Normal" xfId="0" builtinId="0"/>
    <cellStyle name="Normal 2" xfId="1"/>
    <cellStyle name="Procent" xfId="2" builtinId="5"/>
  </cellStyles>
  <dxfs count="0"/>
  <tableStyles count="0" defaultTableStyle="TableStyleMedium9" defaultPivotStyle="PivotStyleLight16"/>
  <colors>
    <mruColors>
      <color rgb="FFC5C5C7"/>
      <color rgb="FF4C6178"/>
      <color rgb="FFE5E0EC"/>
      <color rgb="FFA7A7A7"/>
      <color rgb="FFCDC6B9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showZeros="0" tabSelected="1" zoomScaleNormal="100" zoomScaleSheetLayoutView="8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2" ht="21.75" x14ac:dyDescent="0.25">
      <c r="A1" s="138" t="s">
        <v>61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2" ht="16.5" x14ac:dyDescent="0.35">
      <c r="A2" s="53" t="s">
        <v>56</v>
      </c>
      <c r="C2" s="54"/>
      <c r="D2" s="54"/>
      <c r="E2" s="52"/>
      <c r="F2" s="52"/>
      <c r="G2" s="130"/>
      <c r="H2" s="130"/>
      <c r="I2" s="130"/>
      <c r="J2" s="130"/>
    </row>
    <row r="3" spans="1:12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  <c r="L3" s="93"/>
    </row>
    <row r="4" spans="1:12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  <c r="L4" s="51"/>
    </row>
    <row r="5" spans="1:12" ht="16.5" x14ac:dyDescent="0.35">
      <c r="A5" s="23" t="s">
        <v>1</v>
      </c>
      <c r="B5" s="26"/>
      <c r="C5" s="23"/>
      <c r="D5" s="23" t="s">
        <v>69</v>
      </c>
      <c r="E5" s="27"/>
      <c r="F5" s="27"/>
      <c r="G5" s="27"/>
      <c r="H5" s="27"/>
      <c r="I5" s="27"/>
      <c r="J5" s="27" t="s">
        <v>52</v>
      </c>
    </row>
    <row r="6" spans="1:12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2" ht="15" customHeight="1" x14ac:dyDescent="0.35">
      <c r="A7" s="56" t="s">
        <v>2</v>
      </c>
      <c r="B7" s="57"/>
      <c r="C7" s="57"/>
      <c r="D7" s="57"/>
      <c r="E7" s="35">
        <v>2465.902</v>
      </c>
      <c r="F7" s="2">
        <v>1883.403</v>
      </c>
      <c r="G7" s="35">
        <v>10678.867</v>
      </c>
      <c r="H7" s="2">
        <v>7384.8909999999996</v>
      </c>
      <c r="I7" s="2">
        <v>8553.9410000000007</v>
      </c>
      <c r="J7" s="2">
        <v>12645.227999999999</v>
      </c>
    </row>
    <row r="8" spans="1:12" ht="15" customHeight="1" x14ac:dyDescent="0.35">
      <c r="A8" s="56" t="s">
        <v>3</v>
      </c>
      <c r="B8" s="17"/>
      <c r="C8" s="17"/>
      <c r="D8" s="17"/>
      <c r="E8" s="36">
        <v>-2309.4139999999998</v>
      </c>
      <c r="F8" s="5">
        <v>-1793.9270000000001</v>
      </c>
      <c r="G8" s="36">
        <v>-10490.43</v>
      </c>
      <c r="H8" s="5">
        <v>-7003.8710000000001</v>
      </c>
      <c r="I8" s="5">
        <v>-8378.1830000000009</v>
      </c>
      <c r="J8" s="5">
        <v>-11870.886</v>
      </c>
    </row>
    <row r="9" spans="1:12" ht="15" customHeight="1" x14ac:dyDescent="0.35">
      <c r="A9" s="56" t="s">
        <v>4</v>
      </c>
      <c r="B9" s="17"/>
      <c r="C9" s="17"/>
      <c r="D9" s="17"/>
      <c r="E9" s="36">
        <v>2.8130000000000002</v>
      </c>
      <c r="F9" s="5">
        <v>2.2389999999999999</v>
      </c>
      <c r="G9" s="36">
        <v>-15.693999999999999</v>
      </c>
      <c r="H9" s="5">
        <v>10.131</v>
      </c>
      <c r="I9" s="5">
        <v>7.92</v>
      </c>
      <c r="J9" s="5">
        <v>3.698</v>
      </c>
    </row>
    <row r="10" spans="1:12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36">
        <v>0</v>
      </c>
      <c r="H10" s="5">
        <v>0</v>
      </c>
      <c r="I10" s="5">
        <v>0</v>
      </c>
      <c r="J10" s="5">
        <v>-0.05</v>
      </c>
    </row>
    <row r="11" spans="1:12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37">
        <v>0.44600000000000001</v>
      </c>
      <c r="H11" s="7">
        <v>0</v>
      </c>
      <c r="I11" s="7">
        <v>0</v>
      </c>
      <c r="J11" s="7">
        <v>0</v>
      </c>
    </row>
    <row r="12" spans="1:12" ht="15" customHeight="1" x14ac:dyDescent="0.25">
      <c r="A12" s="59" t="s">
        <v>7</v>
      </c>
      <c r="B12" s="59"/>
      <c r="C12" s="59"/>
      <c r="D12" s="59"/>
      <c r="E12" s="35">
        <f t="shared" ref="E12:J12" si="0">SUM(E7:E11)</f>
        <v>159.30100000000027</v>
      </c>
      <c r="F12" s="2">
        <f t="shared" si="0"/>
        <v>91.71499999999989</v>
      </c>
      <c r="G12" s="35">
        <f t="shared" si="0"/>
        <v>173.18899999999991</v>
      </c>
      <c r="H12" s="3">
        <f t="shared" si="0"/>
        <v>391.1509999999995</v>
      </c>
      <c r="I12" s="3">
        <f t="shared" si="0"/>
        <v>183.6779999999998</v>
      </c>
      <c r="J12" s="3">
        <f t="shared" si="0"/>
        <v>777.98999999999876</v>
      </c>
    </row>
    <row r="13" spans="1:12" ht="15" customHeight="1" x14ac:dyDescent="0.35">
      <c r="A13" s="58" t="s">
        <v>59</v>
      </c>
      <c r="B13" s="21"/>
      <c r="C13" s="21"/>
      <c r="D13" s="21"/>
      <c r="E13" s="37">
        <v>-24.431000000000001</v>
      </c>
      <c r="F13" s="7">
        <v>-27.123999999999999</v>
      </c>
      <c r="G13" s="37">
        <v>-127.679</v>
      </c>
      <c r="H13" s="7">
        <v>-124.389</v>
      </c>
      <c r="I13" s="7">
        <v>-163.18899999999999</v>
      </c>
      <c r="J13" s="7">
        <v>-159.29400000000001</v>
      </c>
    </row>
    <row r="14" spans="1:12" ht="15" customHeight="1" x14ac:dyDescent="0.25">
      <c r="A14" s="59" t="s">
        <v>8</v>
      </c>
      <c r="B14" s="59"/>
      <c r="C14" s="59"/>
      <c r="D14" s="59"/>
      <c r="E14" s="35">
        <f t="shared" ref="E14:J14" si="1">SUM(E12:E13)</f>
        <v>134.87000000000026</v>
      </c>
      <c r="F14" s="2">
        <f t="shared" si="1"/>
        <v>64.590999999999894</v>
      </c>
      <c r="G14" s="35">
        <f t="shared" si="1"/>
        <v>45.509999999999906</v>
      </c>
      <c r="H14" s="3">
        <f t="shared" si="1"/>
        <v>266.76199999999949</v>
      </c>
      <c r="I14" s="3">
        <f t="shared" si="1"/>
        <v>20.488999999999805</v>
      </c>
      <c r="J14" s="3">
        <f t="shared" si="1"/>
        <v>618.69599999999878</v>
      </c>
    </row>
    <row r="15" spans="1:12" ht="15" customHeight="1" x14ac:dyDescent="0.35">
      <c r="A15" s="56" t="s">
        <v>9</v>
      </c>
      <c r="B15" s="60"/>
      <c r="C15" s="60"/>
      <c r="D15" s="60"/>
      <c r="E15" s="36">
        <v>-19.864999999999998</v>
      </c>
      <c r="F15" s="5">
        <v>-22.283999999999999</v>
      </c>
      <c r="G15" s="36">
        <v>-89.135000000000005</v>
      </c>
      <c r="H15" s="5">
        <v>-89.135000000000005</v>
      </c>
      <c r="I15" s="5">
        <v>-89.135000000000005</v>
      </c>
      <c r="J15" s="5">
        <v>-80.843000000000004</v>
      </c>
    </row>
    <row r="16" spans="1:12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37">
        <v>-700</v>
      </c>
      <c r="H16" s="7">
        <v>-375</v>
      </c>
      <c r="I16" s="7">
        <v>0</v>
      </c>
      <c r="J16" s="7">
        <v>0</v>
      </c>
    </row>
    <row r="17" spans="1:10" ht="15" customHeight="1" x14ac:dyDescent="0.25">
      <c r="A17" s="59" t="s">
        <v>11</v>
      </c>
      <c r="B17" s="59"/>
      <c r="C17" s="59"/>
      <c r="D17" s="59"/>
      <c r="E17" s="35">
        <f t="shared" ref="E17:J17" si="2">SUM(E14:E16)</f>
        <v>115.00500000000027</v>
      </c>
      <c r="F17" s="2">
        <f t="shared" si="2"/>
        <v>42.306999999999896</v>
      </c>
      <c r="G17" s="35">
        <f t="shared" si="2"/>
        <v>-743.62500000000011</v>
      </c>
      <c r="H17" s="3">
        <f t="shared" si="2"/>
        <v>-197.3730000000005</v>
      </c>
      <c r="I17" s="3">
        <f t="shared" si="2"/>
        <v>-68.6460000000002</v>
      </c>
      <c r="J17" s="3">
        <f t="shared" si="2"/>
        <v>537.85299999999881</v>
      </c>
    </row>
    <row r="18" spans="1:10" ht="15" customHeight="1" x14ac:dyDescent="0.35">
      <c r="A18" s="56" t="s">
        <v>12</v>
      </c>
      <c r="B18" s="17"/>
      <c r="C18" s="17"/>
      <c r="D18" s="17"/>
      <c r="E18" s="36">
        <v>10.725</v>
      </c>
      <c r="F18" s="5">
        <v>0</v>
      </c>
      <c r="G18" s="36">
        <v>32.4</v>
      </c>
      <c r="H18" s="5">
        <v>38.744999999999997</v>
      </c>
      <c r="I18" s="5">
        <v>75.135000000000005</v>
      </c>
      <c r="J18" s="5">
        <v>5.2110000000000003</v>
      </c>
    </row>
    <row r="19" spans="1:10" ht="15" customHeight="1" x14ac:dyDescent="0.35">
      <c r="A19" s="58" t="s">
        <v>13</v>
      </c>
      <c r="B19" s="21"/>
      <c r="C19" s="21"/>
      <c r="D19" s="21"/>
      <c r="E19" s="37">
        <v>-84.058000000000007</v>
      </c>
      <c r="F19" s="7">
        <v>-125.84</v>
      </c>
      <c r="G19" s="37">
        <v>-422.58800000000002</v>
      </c>
      <c r="H19" s="7">
        <v>-411.61099999999993</v>
      </c>
      <c r="I19" s="7">
        <v>-444.459</v>
      </c>
      <c r="J19" s="7">
        <v>-475.267</v>
      </c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3">SUM(E17:E19)</f>
        <v>41.672000000000253</v>
      </c>
      <c r="F20" s="2">
        <f t="shared" si="3"/>
        <v>-83.533000000000101</v>
      </c>
      <c r="G20" s="35">
        <f t="shared" si="3"/>
        <v>-1133.8130000000001</v>
      </c>
      <c r="H20" s="3">
        <f t="shared" si="3"/>
        <v>-570.23900000000049</v>
      </c>
      <c r="I20" s="3">
        <f t="shared" si="3"/>
        <v>-437.9700000000002</v>
      </c>
      <c r="J20" s="3">
        <f t="shared" si="3"/>
        <v>67.796999999998832</v>
      </c>
    </row>
    <row r="21" spans="1:10" ht="15" customHeight="1" x14ac:dyDescent="0.35">
      <c r="A21" s="56" t="s">
        <v>15</v>
      </c>
      <c r="B21" s="17"/>
      <c r="C21" s="17"/>
      <c r="D21" s="17"/>
      <c r="E21" s="36">
        <v>-10.411</v>
      </c>
      <c r="F21" s="5">
        <v>21.719000000000001</v>
      </c>
      <c r="G21" s="36">
        <v>62.524000000000001</v>
      </c>
      <c r="H21" s="5">
        <v>86.287999999999997</v>
      </c>
      <c r="I21" s="5">
        <v>74.246000000000009</v>
      </c>
      <c r="J21" s="5">
        <v>-58.341999999999999</v>
      </c>
    </row>
    <row r="22" spans="1:10" ht="15" customHeight="1" x14ac:dyDescent="0.35">
      <c r="A22" s="58" t="s">
        <v>16</v>
      </c>
      <c r="B22" s="61"/>
      <c r="C22" s="61"/>
      <c r="D22" s="61"/>
      <c r="E22" s="37">
        <v>9.3059999999999992</v>
      </c>
      <c r="F22" s="7">
        <v>4.4450000000000003</v>
      </c>
      <c r="G22" s="37">
        <v>6.6050000000000004</v>
      </c>
      <c r="H22" s="7">
        <v>49.106999999999999</v>
      </c>
      <c r="I22" s="7">
        <v>34.396000000000001</v>
      </c>
      <c r="J22" s="7">
        <v>36.917999999999999</v>
      </c>
    </row>
    <row r="23" spans="1:10" ht="15" customHeight="1" x14ac:dyDescent="0.35">
      <c r="A23" s="62" t="s">
        <v>82</v>
      </c>
      <c r="B23" s="63"/>
      <c r="C23" s="63"/>
      <c r="D23" s="63"/>
      <c r="E23" s="35">
        <f t="shared" ref="E23:J23" si="4">SUM(E20:E22)</f>
        <v>40.567000000000249</v>
      </c>
      <c r="F23" s="2">
        <f t="shared" si="4"/>
        <v>-57.369000000000099</v>
      </c>
      <c r="G23" s="35">
        <f t="shared" si="4"/>
        <v>-1064.6840000000002</v>
      </c>
      <c r="H23" s="3">
        <f t="shared" si="4"/>
        <v>-434.84400000000051</v>
      </c>
      <c r="I23" s="3">
        <f t="shared" si="4"/>
        <v>-329.32800000000015</v>
      </c>
      <c r="J23" s="3">
        <f t="shared" si="4"/>
        <v>46.372999999998832</v>
      </c>
    </row>
    <row r="24" spans="1:10" ht="15" customHeight="1" x14ac:dyDescent="0.35">
      <c r="A24" s="56" t="s">
        <v>93</v>
      </c>
      <c r="B24" s="17"/>
      <c r="C24" s="17"/>
      <c r="D24" s="17"/>
      <c r="E24" s="36">
        <v>40.567000000000057</v>
      </c>
      <c r="F24" s="5">
        <v>-57.368999999999957</v>
      </c>
      <c r="G24" s="36">
        <v>-1064.6839999999982</v>
      </c>
      <c r="H24" s="5">
        <v>-434.84400000000039</v>
      </c>
      <c r="I24" s="5">
        <v>-329.32799999999952</v>
      </c>
      <c r="J24" s="5">
        <v>46.372999999998683</v>
      </c>
    </row>
    <row r="25" spans="1:10" ht="15" customHeight="1" x14ac:dyDescent="0.35">
      <c r="A25" s="56" t="s">
        <v>88</v>
      </c>
      <c r="B25" s="17"/>
      <c r="C25" s="17"/>
      <c r="D25" s="17"/>
      <c r="E25" s="36">
        <v>0</v>
      </c>
      <c r="F25" s="5">
        <v>0</v>
      </c>
      <c r="G25" s="36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89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0</v>
      </c>
      <c r="F27" s="5">
        <v>-49</v>
      </c>
      <c r="G27" s="36">
        <v>-262</v>
      </c>
      <c r="H27" s="5">
        <v>-192</v>
      </c>
      <c r="I27" s="5">
        <v>-424</v>
      </c>
      <c r="J27" s="5">
        <v>-4</v>
      </c>
    </row>
    <row r="28" spans="1:10" ht="15" customHeight="1" x14ac:dyDescent="0.35">
      <c r="A28" s="87" t="s">
        <v>134</v>
      </c>
      <c r="B28" s="88"/>
      <c r="C28" s="88"/>
      <c r="D28" s="88"/>
      <c r="E28" s="94">
        <f t="shared" ref="E28:J28" si="5">E14-E27</f>
        <v>134.87000000000026</v>
      </c>
      <c r="F28" s="95">
        <f t="shared" si="5"/>
        <v>113.59099999999989</v>
      </c>
      <c r="G28" s="94">
        <f t="shared" si="5"/>
        <v>307.50999999999988</v>
      </c>
      <c r="H28" s="95">
        <f t="shared" si="5"/>
        <v>458.76199999999949</v>
      </c>
      <c r="I28" s="95">
        <f t="shared" si="5"/>
        <v>444.48899999999981</v>
      </c>
      <c r="J28" s="95">
        <f t="shared" si="5"/>
        <v>622.69599999999878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2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2" ht="15" customHeight="1" x14ac:dyDescent="0.35">
      <c r="A34" s="56" t="s">
        <v>17</v>
      </c>
      <c r="B34" s="64"/>
      <c r="C34" s="64"/>
      <c r="D34" s="64"/>
      <c r="E34" s="36">
        <v>6994.0450000000001</v>
      </c>
      <c r="F34" s="5">
        <v>7694.11</v>
      </c>
      <c r="G34" s="36">
        <v>6994.0519999999997</v>
      </c>
      <c r="H34" s="5">
        <v>7694.0519999999997</v>
      </c>
      <c r="I34" s="5">
        <v>8048.87</v>
      </c>
      <c r="J34" s="5">
        <v>8048.87</v>
      </c>
    </row>
    <row r="35" spans="1:12" ht="15" customHeight="1" x14ac:dyDescent="0.35">
      <c r="A35" s="56" t="s">
        <v>18</v>
      </c>
      <c r="B35" s="57"/>
      <c r="C35" s="57"/>
      <c r="D35" s="57"/>
      <c r="E35" s="36">
        <v>1046.5060000000001</v>
      </c>
      <c r="F35" s="5">
        <v>1133.249</v>
      </c>
      <c r="G35" s="36">
        <v>1066.375</v>
      </c>
      <c r="H35" s="5">
        <v>1155.52</v>
      </c>
      <c r="I35" s="5">
        <v>1244.644</v>
      </c>
      <c r="J35" s="5">
        <v>1304.682</v>
      </c>
    </row>
    <row r="36" spans="1:12" ht="15" customHeight="1" x14ac:dyDescent="0.35">
      <c r="A36" s="56" t="s">
        <v>87</v>
      </c>
      <c r="B36" s="57"/>
      <c r="C36" s="57"/>
      <c r="D36" s="57"/>
      <c r="E36" s="36">
        <v>206.02800000000002</v>
      </c>
      <c r="F36" s="5">
        <v>256.02199999999999</v>
      </c>
      <c r="G36" s="36">
        <v>221.14099999999999</v>
      </c>
      <c r="H36" s="5">
        <v>263.13399999999996</v>
      </c>
      <c r="I36" s="5">
        <v>274.22000000000003</v>
      </c>
      <c r="J36" s="5">
        <v>364.57900000000001</v>
      </c>
    </row>
    <row r="37" spans="1:12" ht="15" customHeight="1" x14ac:dyDescent="0.35">
      <c r="A37" s="56" t="s">
        <v>19</v>
      </c>
      <c r="B37" s="57"/>
      <c r="C37" s="57"/>
      <c r="D37" s="57"/>
      <c r="E37" s="36">
        <v>25</v>
      </c>
      <c r="F37" s="5">
        <v>37.39</v>
      </c>
      <c r="G37" s="36">
        <v>25</v>
      </c>
      <c r="H37" s="5">
        <v>37.512999999999998</v>
      </c>
      <c r="I37" s="5">
        <v>36.19</v>
      </c>
      <c r="J37" s="5">
        <v>34.200000000000003</v>
      </c>
    </row>
    <row r="38" spans="1:12" ht="15" customHeight="1" x14ac:dyDescent="0.35">
      <c r="A38" s="58" t="s">
        <v>20</v>
      </c>
      <c r="B38" s="21"/>
      <c r="C38" s="21"/>
      <c r="D38" s="21"/>
      <c r="E38" s="37">
        <v>594.10599999999988</v>
      </c>
      <c r="F38" s="7">
        <v>555.79199999999992</v>
      </c>
      <c r="G38" s="37">
        <v>596.67599999999993</v>
      </c>
      <c r="H38" s="7">
        <v>532.10299999999995</v>
      </c>
      <c r="I38" s="7">
        <v>633.48599999999999</v>
      </c>
      <c r="J38" s="7">
        <v>525.57900000000006</v>
      </c>
    </row>
    <row r="39" spans="1:12" ht="15" customHeight="1" x14ac:dyDescent="0.35">
      <c r="A39" s="53" t="s">
        <v>21</v>
      </c>
      <c r="B39" s="59"/>
      <c r="C39" s="59"/>
      <c r="D39" s="59"/>
      <c r="E39" s="41">
        <f t="shared" ref="E39:J39" si="6">SUM(E34:E38)</f>
        <v>8865.6849999999995</v>
      </c>
      <c r="F39" s="117">
        <f t="shared" si="6"/>
        <v>9676.5630000000001</v>
      </c>
      <c r="G39" s="41">
        <f t="shared" si="6"/>
        <v>8903.2439999999988</v>
      </c>
      <c r="H39" s="3">
        <f t="shared" si="6"/>
        <v>9682.3220000000001</v>
      </c>
      <c r="I39" s="3">
        <f t="shared" si="6"/>
        <v>10237.41</v>
      </c>
      <c r="J39" s="3">
        <f t="shared" si="6"/>
        <v>10277.91</v>
      </c>
    </row>
    <row r="40" spans="1:12" ht="15" customHeight="1" x14ac:dyDescent="0.35">
      <c r="A40" s="56" t="s">
        <v>22</v>
      </c>
      <c r="B40" s="17"/>
      <c r="C40" s="17"/>
      <c r="D40" s="17"/>
      <c r="E40" s="36">
        <v>74.537999999999997</v>
      </c>
      <c r="F40" s="5">
        <v>163.79599999999999</v>
      </c>
      <c r="G40" s="36">
        <v>55.384999999999998</v>
      </c>
      <c r="H40" s="5">
        <v>123.982</v>
      </c>
      <c r="I40" s="5">
        <v>61.822000000000003</v>
      </c>
      <c r="J40" s="5">
        <v>92.873000000000005</v>
      </c>
    </row>
    <row r="41" spans="1:12" ht="15" customHeight="1" x14ac:dyDescent="0.35">
      <c r="A41" s="56" t="s">
        <v>23</v>
      </c>
      <c r="B41" s="17"/>
      <c r="C41" s="17"/>
      <c r="D41" s="17"/>
      <c r="E41" s="36">
        <v>0</v>
      </c>
      <c r="F41" s="5">
        <v>0</v>
      </c>
      <c r="G41" s="36">
        <v>0</v>
      </c>
      <c r="H41" s="5">
        <v>0</v>
      </c>
      <c r="I41" s="5">
        <v>0</v>
      </c>
      <c r="J41" s="5">
        <v>0</v>
      </c>
    </row>
    <row r="42" spans="1:12" ht="15" customHeight="1" x14ac:dyDescent="0.35">
      <c r="A42" s="56" t="s">
        <v>24</v>
      </c>
      <c r="B42" s="17"/>
      <c r="C42" s="17"/>
      <c r="D42" s="17"/>
      <c r="E42" s="36">
        <v>1646.0940000000001</v>
      </c>
      <c r="F42" s="5">
        <v>1483.7729999999999</v>
      </c>
      <c r="G42" s="36">
        <v>1871.7949999999998</v>
      </c>
      <c r="H42" s="5">
        <v>1475.4989999999998</v>
      </c>
      <c r="I42" s="5">
        <v>1651.1289999999999</v>
      </c>
      <c r="J42" s="5">
        <v>1729.3629999999998</v>
      </c>
    </row>
    <row r="43" spans="1:12" ht="15" customHeight="1" x14ac:dyDescent="0.35">
      <c r="A43" s="56" t="s">
        <v>25</v>
      </c>
      <c r="B43" s="17"/>
      <c r="C43" s="17"/>
      <c r="D43" s="17"/>
      <c r="E43" s="36">
        <v>1197.8600000000001</v>
      </c>
      <c r="F43" s="5">
        <v>269.47999999999996</v>
      </c>
      <c r="G43" s="36">
        <v>727.20600000000002</v>
      </c>
      <c r="H43" s="5">
        <v>389.93499999999995</v>
      </c>
      <c r="I43" s="5">
        <v>336.67899999999997</v>
      </c>
      <c r="J43" s="5">
        <v>325.31099999999998</v>
      </c>
    </row>
    <row r="44" spans="1:12" ht="15" customHeight="1" x14ac:dyDescent="0.35">
      <c r="A44" s="58" t="s">
        <v>26</v>
      </c>
      <c r="B44" s="21"/>
      <c r="C44" s="21"/>
      <c r="D44" s="21"/>
      <c r="E44" s="37">
        <v>167.65199999999999</v>
      </c>
      <c r="F44" s="7">
        <v>187.19499999999999</v>
      </c>
      <c r="G44" s="37">
        <v>162.81</v>
      </c>
      <c r="H44" s="7">
        <v>204.67099999999999</v>
      </c>
      <c r="I44" s="7">
        <v>169.25299999999999</v>
      </c>
      <c r="J44" s="7">
        <v>135.15899999999999</v>
      </c>
    </row>
    <row r="45" spans="1:12" ht="15" customHeight="1" x14ac:dyDescent="0.35">
      <c r="A45" s="65" t="s">
        <v>27</v>
      </c>
      <c r="B45" s="32"/>
      <c r="C45" s="32"/>
      <c r="D45" s="32"/>
      <c r="E45" s="42">
        <f t="shared" ref="E45:J45" si="7">SUM(E40:E44)</f>
        <v>3086.1440000000002</v>
      </c>
      <c r="F45" s="8">
        <f t="shared" si="7"/>
        <v>2104.2440000000001</v>
      </c>
      <c r="G45" s="42">
        <f t="shared" si="7"/>
        <v>2817.1959999999999</v>
      </c>
      <c r="H45" s="9">
        <f t="shared" si="7"/>
        <v>2194.0869999999995</v>
      </c>
      <c r="I45" s="9">
        <f t="shared" si="7"/>
        <v>2218.8830000000003</v>
      </c>
      <c r="J45" s="9">
        <f t="shared" si="7"/>
        <v>2282.7060000000001</v>
      </c>
    </row>
    <row r="46" spans="1:12" ht="15" customHeight="1" x14ac:dyDescent="0.35">
      <c r="A46" s="53" t="s">
        <v>80</v>
      </c>
      <c r="B46" s="33"/>
      <c r="C46" s="33"/>
      <c r="D46" s="33"/>
      <c r="E46" s="41">
        <f t="shared" ref="E46:J46" si="8">E39+E45</f>
        <v>11951.829</v>
      </c>
      <c r="F46" s="117">
        <f t="shared" si="8"/>
        <v>11780.807000000001</v>
      </c>
      <c r="G46" s="41">
        <f t="shared" si="8"/>
        <v>11720.439999999999</v>
      </c>
      <c r="H46" s="3">
        <f t="shared" si="8"/>
        <v>11876.409</v>
      </c>
      <c r="I46" s="3">
        <f t="shared" si="8"/>
        <v>12456.293</v>
      </c>
      <c r="J46" s="3">
        <f t="shared" si="8"/>
        <v>12560.616</v>
      </c>
    </row>
    <row r="47" spans="1:12" ht="15" customHeight="1" x14ac:dyDescent="0.35">
      <c r="A47" s="56" t="s">
        <v>94</v>
      </c>
      <c r="B47" s="17"/>
      <c r="C47" s="17"/>
      <c r="D47" s="17"/>
      <c r="E47" s="36">
        <v>3911.029</v>
      </c>
      <c r="F47" s="5">
        <v>3934.7950000000001</v>
      </c>
      <c r="G47" s="36">
        <v>3862.6819999999998</v>
      </c>
      <c r="H47" s="5">
        <v>4000.3780000000002</v>
      </c>
      <c r="I47" s="5">
        <v>4342.1459999999997</v>
      </c>
      <c r="J47" s="5">
        <v>4742.1189999999997</v>
      </c>
    </row>
    <row r="48" spans="1:12" ht="15" customHeight="1" x14ac:dyDescent="0.35">
      <c r="A48" s="56" t="s">
        <v>89</v>
      </c>
      <c r="B48" s="17"/>
      <c r="C48" s="17"/>
      <c r="D48" s="17"/>
      <c r="E48" s="36">
        <v>0</v>
      </c>
      <c r="F48" s="5">
        <v>0</v>
      </c>
      <c r="G48" s="36">
        <v>0</v>
      </c>
      <c r="H48" s="5">
        <v>0</v>
      </c>
      <c r="I48" s="5">
        <v>0</v>
      </c>
      <c r="J48" s="5">
        <v>0</v>
      </c>
      <c r="L48" s="92"/>
    </row>
    <row r="49" spans="1:12" ht="15" customHeight="1" x14ac:dyDescent="0.35">
      <c r="A49" s="56" t="s">
        <v>28</v>
      </c>
      <c r="B49" s="17"/>
      <c r="C49" s="17"/>
      <c r="D49" s="17"/>
      <c r="E49" s="36">
        <v>136.45699999999999</v>
      </c>
      <c r="F49" s="5">
        <v>171.73099999999999</v>
      </c>
      <c r="G49" s="36">
        <v>135.672</v>
      </c>
      <c r="H49" s="5">
        <v>171.37100000000001</v>
      </c>
      <c r="I49" s="5">
        <v>308.90600000000001</v>
      </c>
      <c r="J49" s="5">
        <v>135.69800000000001</v>
      </c>
    </row>
    <row r="50" spans="1:12" ht="15" customHeight="1" x14ac:dyDescent="0.35">
      <c r="A50" s="56" t="s">
        <v>29</v>
      </c>
      <c r="B50" s="17"/>
      <c r="C50" s="17"/>
      <c r="D50" s="17"/>
      <c r="E50" s="36">
        <v>545.59100000000001</v>
      </c>
      <c r="F50" s="5">
        <v>499.387</v>
      </c>
      <c r="G50" s="36">
        <v>532.38700000000006</v>
      </c>
      <c r="H50" s="5">
        <v>502.178</v>
      </c>
      <c r="I50" s="5">
        <v>663.48</v>
      </c>
      <c r="J50" s="5">
        <v>662.2170000000001</v>
      </c>
    </row>
    <row r="51" spans="1:12" ht="15" customHeight="1" x14ac:dyDescent="0.35">
      <c r="A51" s="56" t="s">
        <v>30</v>
      </c>
      <c r="B51" s="17"/>
      <c r="C51" s="17"/>
      <c r="D51" s="17"/>
      <c r="E51" s="36">
        <v>3085.808</v>
      </c>
      <c r="F51" s="5">
        <v>4231.1790000000001</v>
      </c>
      <c r="G51" s="36">
        <v>3069.5439999999999</v>
      </c>
      <c r="H51" s="5">
        <v>4316.0069999999996</v>
      </c>
      <c r="I51" s="5">
        <v>4616.8909999999996</v>
      </c>
      <c r="J51" s="5">
        <v>3812.6320000000001</v>
      </c>
    </row>
    <row r="52" spans="1:12" ht="15" customHeight="1" x14ac:dyDescent="0.35">
      <c r="A52" s="56" t="s">
        <v>31</v>
      </c>
      <c r="B52" s="17"/>
      <c r="C52" s="17"/>
      <c r="D52" s="17"/>
      <c r="E52" s="36">
        <v>4260.0129999999999</v>
      </c>
      <c r="F52" s="5">
        <v>2930.9500000000003</v>
      </c>
      <c r="G52" s="36">
        <v>4106.9660000000003</v>
      </c>
      <c r="H52" s="5">
        <v>2873.2939999999999</v>
      </c>
      <c r="I52" s="5">
        <v>2518.1669999999999</v>
      </c>
      <c r="J52" s="5">
        <v>3178.6180000000004</v>
      </c>
      <c r="L52" s="92"/>
    </row>
    <row r="53" spans="1:12" ht="15" customHeight="1" x14ac:dyDescent="0.35">
      <c r="A53" s="58" t="s">
        <v>92</v>
      </c>
      <c r="B53" s="21"/>
      <c r="C53" s="21"/>
      <c r="D53" s="21"/>
      <c r="E53" s="37">
        <v>12.930999999999999</v>
      </c>
      <c r="F53" s="7">
        <v>12.765000000000001</v>
      </c>
      <c r="G53" s="37">
        <v>13.189</v>
      </c>
      <c r="H53" s="7">
        <v>13.180999999999999</v>
      </c>
      <c r="I53" s="7">
        <v>6.7030000000000003</v>
      </c>
      <c r="J53" s="7">
        <v>29.332000000000001</v>
      </c>
    </row>
    <row r="54" spans="1:12" ht="15" customHeight="1" x14ac:dyDescent="0.35">
      <c r="A54" s="53" t="s">
        <v>81</v>
      </c>
      <c r="B54" s="33"/>
      <c r="C54" s="33"/>
      <c r="D54" s="33"/>
      <c r="E54" s="41">
        <f t="shared" ref="E54:J54" si="9">SUM(E47:E53)</f>
        <v>11951.829000000002</v>
      </c>
      <c r="F54" s="1">
        <f t="shared" si="9"/>
        <v>11780.807000000001</v>
      </c>
      <c r="G54" s="41">
        <f t="shared" si="9"/>
        <v>11720.44</v>
      </c>
      <c r="H54" s="3">
        <f t="shared" si="9"/>
        <v>11876.409</v>
      </c>
      <c r="I54" s="3">
        <f t="shared" si="9"/>
        <v>12456.292999999998</v>
      </c>
      <c r="J54" s="3">
        <f t="shared" si="9"/>
        <v>12560.616</v>
      </c>
    </row>
    <row r="55" spans="1:12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2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2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2" ht="16.5" x14ac:dyDescent="0.35">
      <c r="A58" s="23" t="s">
        <v>91</v>
      </c>
      <c r="B58" s="29"/>
      <c r="C58" s="23"/>
      <c r="D58" s="23"/>
      <c r="E58" s="30" t="s">
        <v>54</v>
      </c>
      <c r="F58" s="30"/>
      <c r="G58" s="30"/>
      <c r="H58" s="30"/>
      <c r="I58" s="30"/>
      <c r="J58" s="30"/>
    </row>
    <row r="59" spans="1:12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2" ht="34.9" customHeight="1" x14ac:dyDescent="0.35">
      <c r="A60" s="66" t="s">
        <v>32</v>
      </c>
      <c r="B60" s="66"/>
      <c r="C60" s="66"/>
      <c r="D60" s="66"/>
      <c r="E60" s="36">
        <v>161.24112679999999</v>
      </c>
      <c r="F60" s="5">
        <v>42.905999999999999</v>
      </c>
      <c r="G60" s="36">
        <v>-17.949000000000002</v>
      </c>
      <c r="H60" s="5">
        <v>152.68899999999999</v>
      </c>
      <c r="I60" s="5">
        <v>-236.96799999999999</v>
      </c>
      <c r="J60" s="5"/>
    </row>
    <row r="61" spans="1:12" ht="15" customHeight="1" x14ac:dyDescent="0.35">
      <c r="A61" s="67" t="s">
        <v>33</v>
      </c>
      <c r="B61" s="67"/>
      <c r="C61" s="68"/>
      <c r="D61" s="68"/>
      <c r="E61" s="37">
        <v>384.80400000000003</v>
      </c>
      <c r="F61" s="7">
        <v>-42.709000000000003</v>
      </c>
      <c r="G61" s="37">
        <v>712.94600000000003</v>
      </c>
      <c r="H61" s="7">
        <v>319.71300000000002</v>
      </c>
      <c r="I61" s="7">
        <v>-489.70499999999998</v>
      </c>
      <c r="J61" s="7">
        <v>0</v>
      </c>
    </row>
    <row r="62" spans="1:12" ht="15" customHeight="1" x14ac:dyDescent="0.35">
      <c r="A62" s="104" t="s">
        <v>34</v>
      </c>
      <c r="B62" s="69"/>
      <c r="C62" s="70"/>
      <c r="D62" s="70"/>
      <c r="E62" s="35">
        <f>SUM(E60:E61)</f>
        <v>546.04512680000005</v>
      </c>
      <c r="F62" s="2">
        <f>SUM(F60:F61)</f>
        <v>0.19699999999999562</v>
      </c>
      <c r="G62" s="35">
        <f>SUM(G60:G61)</f>
        <v>694.99700000000007</v>
      </c>
      <c r="H62" s="2">
        <f>SUM(H60:H61)</f>
        <v>472.40200000000004</v>
      </c>
      <c r="I62" s="2">
        <f>SUM(I60:I61)</f>
        <v>-726.673</v>
      </c>
      <c r="J62" s="3" t="s">
        <v>53</v>
      </c>
    </row>
    <row r="63" spans="1:12" ht="15" customHeight="1" x14ac:dyDescent="0.35">
      <c r="A63" s="66" t="s">
        <v>85</v>
      </c>
      <c r="B63" s="66"/>
      <c r="C63" s="17"/>
      <c r="D63" s="17"/>
      <c r="E63" s="36">
        <v>-8.7152999999999974</v>
      </c>
      <c r="F63" s="5">
        <v>-20.984999999999999</v>
      </c>
      <c r="G63" s="36">
        <v>-86.673000000000002</v>
      </c>
      <c r="H63" s="5">
        <v>-112.792</v>
      </c>
      <c r="I63" s="5">
        <v>-100.959</v>
      </c>
      <c r="J63" s="5">
        <v>0</v>
      </c>
    </row>
    <row r="64" spans="1:12" ht="15" customHeight="1" x14ac:dyDescent="0.35">
      <c r="A64" s="67" t="s">
        <v>86</v>
      </c>
      <c r="B64" s="67"/>
      <c r="C64" s="21"/>
      <c r="D64" s="21"/>
      <c r="E64" s="37">
        <v>0</v>
      </c>
      <c r="F64" s="7">
        <v>0.90200000000000002</v>
      </c>
      <c r="G64" s="37">
        <v>0</v>
      </c>
      <c r="H64" s="7">
        <v>-0.52100000000000002</v>
      </c>
      <c r="I64" s="7">
        <v>0</v>
      </c>
      <c r="J64" s="7">
        <v>0</v>
      </c>
    </row>
    <row r="65" spans="1:10" ht="15" customHeight="1" x14ac:dyDescent="0.35">
      <c r="A65" s="71" t="s">
        <v>90</v>
      </c>
      <c r="B65" s="71"/>
      <c r="C65" s="72"/>
      <c r="D65" s="72"/>
      <c r="E65" s="35">
        <f>SUM(E62:E64)</f>
        <v>537.32982680000009</v>
      </c>
      <c r="F65" s="2">
        <f>SUM(F62:F64)</f>
        <v>-19.886000000000003</v>
      </c>
      <c r="G65" s="35">
        <f>SUM(G62:G64)</f>
        <v>608.32400000000007</v>
      </c>
      <c r="H65" s="2">
        <f>SUM(H62:H64)</f>
        <v>359.089</v>
      </c>
      <c r="I65" s="2">
        <f>SUM(I62:I64)</f>
        <v>-827.63200000000006</v>
      </c>
      <c r="J65" s="3" t="s">
        <v>53</v>
      </c>
    </row>
    <row r="66" spans="1:10" ht="15" customHeight="1" x14ac:dyDescent="0.35">
      <c r="A66" s="67" t="s">
        <v>35</v>
      </c>
      <c r="B66" s="67"/>
      <c r="C66" s="73"/>
      <c r="D66" s="73"/>
      <c r="E66" s="37">
        <v>0</v>
      </c>
      <c r="F66" s="7">
        <v>0</v>
      </c>
      <c r="G66" s="37">
        <v>0</v>
      </c>
      <c r="H66" s="7">
        <v>-20.181999999999999</v>
      </c>
      <c r="I66" s="7">
        <v>0</v>
      </c>
      <c r="J66" s="7">
        <v>0</v>
      </c>
    </row>
    <row r="67" spans="1:10" ht="15" customHeight="1" x14ac:dyDescent="0.35">
      <c r="A67" s="104" t="s">
        <v>36</v>
      </c>
      <c r="B67" s="69"/>
      <c r="C67" s="33"/>
      <c r="D67" s="33"/>
      <c r="E67" s="35">
        <f>SUM(E65:E66)</f>
        <v>537.32982680000009</v>
      </c>
      <c r="F67" s="2">
        <f>SUM(F65:F66)</f>
        <v>-19.886000000000003</v>
      </c>
      <c r="G67" s="35">
        <f>SUM(G65:G66)</f>
        <v>608.32400000000007</v>
      </c>
      <c r="H67" s="2">
        <f>SUM(H65:H66)</f>
        <v>338.90699999999998</v>
      </c>
      <c r="I67" s="2">
        <f>SUM(I65:I66)</f>
        <v>-827.63200000000006</v>
      </c>
      <c r="J67" s="3" t="s">
        <v>53</v>
      </c>
    </row>
    <row r="68" spans="1:10" ht="15" customHeight="1" x14ac:dyDescent="0.35">
      <c r="A68" s="66" t="s">
        <v>37</v>
      </c>
      <c r="B68" s="66"/>
      <c r="C68" s="17"/>
      <c r="D68" s="17"/>
      <c r="E68" s="36">
        <v>-57.624856800000003</v>
      </c>
      <c r="F68" s="5">
        <v>-104.227</v>
      </c>
      <c r="G68" s="36">
        <v>-1287.5</v>
      </c>
      <c r="H68" s="5">
        <v>-294.96300000000002</v>
      </c>
      <c r="I68" s="5">
        <v>750</v>
      </c>
      <c r="J68" s="5">
        <v>0</v>
      </c>
    </row>
    <row r="69" spans="1:10" ht="15" customHeight="1" x14ac:dyDescent="0.35">
      <c r="A69" s="66" t="s">
        <v>38</v>
      </c>
      <c r="B69" s="66"/>
      <c r="C69" s="17"/>
      <c r="D69" s="17"/>
      <c r="E69" s="36">
        <v>0</v>
      </c>
      <c r="F69" s="5">
        <v>0</v>
      </c>
      <c r="G69" s="36">
        <v>987.5</v>
      </c>
      <c r="H69" s="5">
        <v>0</v>
      </c>
      <c r="I69" s="5">
        <v>100</v>
      </c>
      <c r="J69" s="5">
        <v>0</v>
      </c>
    </row>
    <row r="70" spans="1:10" ht="15" customHeight="1" x14ac:dyDescent="0.35">
      <c r="A70" s="66" t="s">
        <v>39</v>
      </c>
      <c r="B70" s="66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</row>
    <row r="71" spans="1:10" ht="15" customHeight="1" x14ac:dyDescent="0.35">
      <c r="A71" s="67" t="s">
        <v>40</v>
      </c>
      <c r="B71" s="67"/>
      <c r="C71" s="21"/>
      <c r="D71" s="21"/>
      <c r="E71" s="37">
        <v>-5.7569999999999997</v>
      </c>
      <c r="F71" s="7">
        <v>0</v>
      </c>
      <c r="G71" s="37">
        <v>0</v>
      </c>
      <c r="H71" s="7">
        <v>0</v>
      </c>
      <c r="I71" s="7">
        <v>0</v>
      </c>
      <c r="J71" s="7">
        <v>0</v>
      </c>
    </row>
    <row r="72" spans="1:10" ht="15" customHeight="1" x14ac:dyDescent="0.35">
      <c r="A72" s="139" t="s">
        <v>41</v>
      </c>
      <c r="B72" s="140"/>
      <c r="C72" s="74"/>
      <c r="D72" s="74"/>
      <c r="E72" s="44">
        <f>SUM(E68:E71)</f>
        <v>-63.381856800000001</v>
      </c>
      <c r="F72" s="8">
        <f>SUM(F68:F71)</f>
        <v>-104.227</v>
      </c>
      <c r="G72" s="44">
        <f>SUM(G68:G71)</f>
        <v>-300</v>
      </c>
      <c r="H72" s="85">
        <f>SUM(H68:H71)</f>
        <v>-294.96300000000002</v>
      </c>
      <c r="I72" s="85">
        <f>SUM(I68:I71)</f>
        <v>850</v>
      </c>
      <c r="J72" s="99" t="s">
        <v>53</v>
      </c>
    </row>
    <row r="73" spans="1:10" ht="15" customHeight="1" x14ac:dyDescent="0.35">
      <c r="A73" s="69" t="s">
        <v>42</v>
      </c>
      <c r="B73" s="69"/>
      <c r="C73" s="33"/>
      <c r="D73" s="33"/>
      <c r="E73" s="35">
        <f>SUM(E72+E67)</f>
        <v>473.94797000000011</v>
      </c>
      <c r="F73" s="2">
        <f>SUM(F72+F67)</f>
        <v>-124.113</v>
      </c>
      <c r="G73" s="35">
        <f>SUM(G72+G67)</f>
        <v>308.32400000000007</v>
      </c>
      <c r="H73" s="2">
        <f>SUM(H72+H67)</f>
        <v>43.94399999999996</v>
      </c>
      <c r="I73" s="2">
        <f>SUM(I72+I67)</f>
        <v>22.367999999999938</v>
      </c>
      <c r="J73" s="3" t="s">
        <v>53</v>
      </c>
    </row>
    <row r="74" spans="1:10" ht="15" customHeight="1" x14ac:dyDescent="0.35">
      <c r="A74" s="67" t="s">
        <v>74</v>
      </c>
      <c r="B74" s="67"/>
      <c r="C74" s="21"/>
      <c r="D74" s="21"/>
      <c r="E74" s="37">
        <v>-3.9649999999999999</v>
      </c>
      <c r="F74" s="7">
        <v>-2.7679999999999998</v>
      </c>
      <c r="G74" s="37">
        <v>10.441000000000001</v>
      </c>
      <c r="H74" s="7">
        <v>-1.5640000000000001</v>
      </c>
      <c r="I74" s="7">
        <v>-11</v>
      </c>
      <c r="J74" s="7">
        <v>0</v>
      </c>
    </row>
    <row r="75" spans="1:10" ht="15" customHeight="1" x14ac:dyDescent="0.35">
      <c r="A75" s="104" t="s">
        <v>75</v>
      </c>
      <c r="B75" s="72"/>
      <c r="C75" s="33"/>
      <c r="D75" s="33"/>
      <c r="E75" s="35">
        <f>SUM(E73:E74)</f>
        <v>469.98297000000014</v>
      </c>
      <c r="F75" s="2">
        <f>SUM(F73:F74)</f>
        <v>-126.881</v>
      </c>
      <c r="G75" s="35">
        <f>SUM(G73:G74)</f>
        <v>318.76500000000004</v>
      </c>
      <c r="H75" s="2">
        <f>SUM(H73:H74)</f>
        <v>42.37999999999996</v>
      </c>
      <c r="I75" s="2">
        <f>SUM(I73:I74)</f>
        <v>11.367999999999938</v>
      </c>
      <c r="J75" s="3" t="s">
        <v>53</v>
      </c>
    </row>
    <row r="76" spans="1:10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0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0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0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0" ht="2.25" customHeight="1" x14ac:dyDescent="0.35">
      <c r="A80" s="102"/>
      <c r="B80" s="103"/>
      <c r="C80" s="102"/>
      <c r="D80" s="102"/>
      <c r="E80" s="55"/>
      <c r="F80" s="55"/>
      <c r="G80" s="55"/>
      <c r="H80" s="55"/>
      <c r="I80" s="55"/>
      <c r="J80" s="55"/>
    </row>
    <row r="81" spans="1:10" ht="15" customHeight="1" x14ac:dyDescent="0.35">
      <c r="A81" s="86" t="s">
        <v>43</v>
      </c>
      <c r="B81" s="66"/>
      <c r="C81" s="57"/>
      <c r="D81" s="57"/>
      <c r="E81" s="39">
        <v>5.469398216149723</v>
      </c>
      <c r="F81" s="13">
        <v>3.429483758919373</v>
      </c>
      <c r="G81" s="39">
        <v>0.42616880611025315</v>
      </c>
      <c r="H81" s="13">
        <v>3.6122672629832895</v>
      </c>
      <c r="I81" s="13">
        <v>0.23952702035238424</v>
      </c>
      <c r="J81" s="13">
        <v>4.8927231679808374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5.469398216149723</v>
      </c>
      <c r="F82" s="13">
        <v>6.0311574315215726</v>
      </c>
      <c r="G82" s="39">
        <v>2.8796126030973306</v>
      </c>
      <c r="H82" s="13">
        <v>6.2121702270216215</v>
      </c>
      <c r="I82" s="13">
        <v>5.1963065913127169</v>
      </c>
      <c r="J82" s="13">
        <v>4.9243556541645592</v>
      </c>
    </row>
    <row r="83" spans="1:10" ht="15" customHeight="1" x14ac:dyDescent="0.35">
      <c r="A83" s="56" t="s">
        <v>44</v>
      </c>
      <c r="B83" s="66"/>
      <c r="C83" s="57"/>
      <c r="D83" s="57"/>
      <c r="E83" s="39">
        <v>1.6899292834833046</v>
      </c>
      <c r="F83" s="13">
        <v>-4.4352164672138672</v>
      </c>
      <c r="G83" s="39">
        <v>-10.617352945775997</v>
      </c>
      <c r="H83" s="13">
        <v>-7.7216982620325876</v>
      </c>
      <c r="I83" s="13">
        <v>-5.1200961054091669</v>
      </c>
      <c r="J83" s="13">
        <v>0.53614691644942003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39">
        <v>-24.049888626131434</v>
      </c>
      <c r="H84" s="13">
        <v>-10.424758742078563</v>
      </c>
      <c r="I84" s="13">
        <v>-7.2505150389161512</v>
      </c>
      <c r="J84" s="13" t="s">
        <v>53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39">
        <v>-8.5347238972269039</v>
      </c>
      <c r="H85" s="13">
        <v>-1.7867840629648086</v>
      </c>
      <c r="I85" s="13">
        <v>7.2267049299312006E-2</v>
      </c>
      <c r="J85" s="13" t="s">
        <v>53</v>
      </c>
    </row>
    <row r="86" spans="1:10" ht="15" customHeight="1" x14ac:dyDescent="0.35">
      <c r="A86" s="56" t="s">
        <v>47</v>
      </c>
      <c r="B86" s="66"/>
      <c r="C86" s="57"/>
      <c r="D86" s="57"/>
      <c r="E86" s="36">
        <v>32.723267710741183</v>
      </c>
      <c r="F86" s="5">
        <v>33.400046363547084</v>
      </c>
      <c r="G86" s="36">
        <v>32.95680025664565</v>
      </c>
      <c r="H86" s="5">
        <v>33.683397060508774</v>
      </c>
      <c r="I86" s="5">
        <v>34.859054776569565</v>
      </c>
      <c r="J86" s="5" t="s">
        <v>53</v>
      </c>
    </row>
    <row r="87" spans="1:10" ht="15" customHeight="1" x14ac:dyDescent="0.35">
      <c r="A87" s="56" t="s">
        <v>48</v>
      </c>
      <c r="B87" s="66"/>
      <c r="C87" s="57"/>
      <c r="D87" s="57"/>
      <c r="E87" s="36">
        <v>1999.405</v>
      </c>
      <c r="F87" s="5">
        <v>4096.04</v>
      </c>
      <c r="G87" s="36">
        <v>2453.0100000000002</v>
      </c>
      <c r="H87" s="5">
        <v>4059.9300000000003</v>
      </c>
      <c r="I87" s="5">
        <v>4552.9279999999999</v>
      </c>
      <c r="J87" s="5">
        <v>3588.819</v>
      </c>
    </row>
    <row r="88" spans="1:10" ht="15" customHeight="1" x14ac:dyDescent="0.35">
      <c r="A88" s="56" t="s">
        <v>49</v>
      </c>
      <c r="B88" s="66"/>
      <c r="C88" s="17"/>
      <c r="D88" s="17"/>
      <c r="E88" s="39">
        <v>0.82389187091172167</v>
      </c>
      <c r="F88" s="13">
        <v>1.1189680783878193</v>
      </c>
      <c r="G88" s="39">
        <v>0.82979028560984303</v>
      </c>
      <c r="H88" s="13">
        <v>1.1217384957121557</v>
      </c>
      <c r="I88" s="13">
        <v>1.1344153328791799</v>
      </c>
      <c r="J88" s="13">
        <v>0.83260879788128495</v>
      </c>
    </row>
    <row r="89" spans="1:10" ht="15" customHeight="1" x14ac:dyDescent="0.35">
      <c r="A89" s="56" t="s">
        <v>124</v>
      </c>
      <c r="B89" s="66"/>
      <c r="C89" s="17"/>
      <c r="D89" s="17"/>
      <c r="E89" s="36">
        <v>537.59882679999998</v>
      </c>
      <c r="F89" s="13" t="s">
        <v>53</v>
      </c>
      <c r="G89" s="39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36" t="s">
        <v>53</v>
      </c>
      <c r="F90" s="5" t="s">
        <v>53</v>
      </c>
      <c r="G90" s="36">
        <v>4073</v>
      </c>
      <c r="H90" s="5">
        <v>4631</v>
      </c>
      <c r="I90" s="5">
        <v>5493</v>
      </c>
      <c r="J90" s="5">
        <v>5794</v>
      </c>
    </row>
    <row r="91" spans="1:10" ht="15" customHeight="1" x14ac:dyDescent="0.35">
      <c r="A91" s="60" t="s">
        <v>77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65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128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127</v>
      </c>
      <c r="B94" s="76"/>
      <c r="C94" s="76"/>
      <c r="D94" s="76"/>
      <c r="E94" s="76"/>
      <c r="F94" s="76"/>
      <c r="G94" s="76"/>
      <c r="H94" s="76"/>
      <c r="I94" s="76"/>
      <c r="J94" s="76"/>
    </row>
    <row r="96" spans="1:10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</row>
    <row r="98" spans="1:10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</row>
    <row r="99" spans="1:10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64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0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/>
      <c r="G5" s="27"/>
      <c r="H5" s="27"/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80.974000000000004</v>
      </c>
      <c r="F7" s="2">
        <v>77.911000000000001</v>
      </c>
      <c r="G7" s="2">
        <v>321.30200000000002</v>
      </c>
      <c r="H7" s="2">
        <v>317.14299999999997</v>
      </c>
      <c r="I7" s="2">
        <v>315.41199999999998</v>
      </c>
      <c r="J7" s="2">
        <v>296.55700000000002</v>
      </c>
    </row>
    <row r="8" spans="1:10" ht="15" customHeight="1" x14ac:dyDescent="0.35">
      <c r="A8" s="56" t="s">
        <v>3</v>
      </c>
      <c r="B8" s="17"/>
      <c r="C8" s="17"/>
      <c r="D8" s="17"/>
      <c r="E8" s="36">
        <v>-73.363</v>
      </c>
      <c r="F8" s="5">
        <v>-68.186000000000007</v>
      </c>
      <c r="G8" s="5">
        <v>-275.48500000000001</v>
      </c>
      <c r="H8" s="5">
        <v>-283.84899999999999</v>
      </c>
      <c r="I8" s="5">
        <v>-274.16699999999997</v>
      </c>
      <c r="J8" s="5">
        <v>-256.49199999999996</v>
      </c>
    </row>
    <row r="9" spans="1:10" ht="15" customHeight="1" x14ac:dyDescent="0.35">
      <c r="A9" s="56" t="s">
        <v>4</v>
      </c>
      <c r="B9" s="17"/>
      <c r="C9" s="17"/>
      <c r="D9" s="17"/>
      <c r="E9" s="36">
        <v>0.1</v>
      </c>
      <c r="F9" s="5">
        <v>-0.30500000000000005</v>
      </c>
      <c r="G9" s="5">
        <v>-0.17599999999999999</v>
      </c>
      <c r="H9" s="5">
        <v>0.752</v>
      </c>
      <c r="I9" s="5">
        <v>6.2869999999999999</v>
      </c>
      <c r="J9" s="5">
        <v>6.3710000000000004</v>
      </c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7</v>
      </c>
      <c r="B12" s="59"/>
      <c r="C12" s="59"/>
      <c r="D12" s="59"/>
      <c r="E12" s="35">
        <f t="shared" ref="E12:J12" si="0">SUM(E7:E11)</f>
        <v>7.7110000000000039</v>
      </c>
      <c r="F12" s="2">
        <f t="shared" si="0"/>
        <v>9.4199999999999946</v>
      </c>
      <c r="G12" s="2">
        <f t="shared" si="0"/>
        <v>45.641000000000005</v>
      </c>
      <c r="H12" s="3">
        <f t="shared" si="0"/>
        <v>34.045999999999985</v>
      </c>
      <c r="I12" s="3">
        <f t="shared" si="0"/>
        <v>47.532000000000004</v>
      </c>
      <c r="J12" s="3">
        <f t="shared" si="0"/>
        <v>46.436000000000057</v>
      </c>
    </row>
    <row r="13" spans="1:10" ht="15" customHeight="1" x14ac:dyDescent="0.35">
      <c r="A13" s="58" t="s">
        <v>59</v>
      </c>
      <c r="B13" s="21"/>
      <c r="C13" s="21"/>
      <c r="D13" s="21"/>
      <c r="E13" s="37">
        <v>-1.6920000000000002</v>
      </c>
      <c r="F13" s="7">
        <v>-3.9849999999999994</v>
      </c>
      <c r="G13" s="7">
        <v>-8.4289999999999985</v>
      </c>
      <c r="H13" s="7">
        <v>-4.6909999999999998</v>
      </c>
      <c r="I13" s="7">
        <v>-3.327</v>
      </c>
      <c r="J13" s="7">
        <v>-2.4289999999999998</v>
      </c>
    </row>
    <row r="14" spans="1:10" ht="15" customHeight="1" x14ac:dyDescent="0.25">
      <c r="A14" s="59" t="s">
        <v>8</v>
      </c>
      <c r="B14" s="59"/>
      <c r="C14" s="59"/>
      <c r="D14" s="59"/>
      <c r="E14" s="35">
        <f t="shared" ref="E14:J14" si="1">SUM(E12:E13)</f>
        <v>6.0190000000000037</v>
      </c>
      <c r="F14" s="2">
        <f t="shared" si="1"/>
        <v>5.4349999999999952</v>
      </c>
      <c r="G14" s="2">
        <f t="shared" si="1"/>
        <v>37.212000000000003</v>
      </c>
      <c r="H14" s="3">
        <f t="shared" si="1"/>
        <v>29.354999999999986</v>
      </c>
      <c r="I14" s="3">
        <f t="shared" si="1"/>
        <v>44.205000000000005</v>
      </c>
      <c r="J14" s="3">
        <f t="shared" si="1"/>
        <v>44.007000000000055</v>
      </c>
    </row>
    <row r="15" spans="1:10" ht="15" customHeight="1" x14ac:dyDescent="0.35">
      <c r="A15" s="56" t="s">
        <v>9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11</v>
      </c>
      <c r="B17" s="59"/>
      <c r="C17" s="59"/>
      <c r="D17" s="59"/>
      <c r="E17" s="35">
        <f t="shared" ref="E17:J17" si="2">SUM(E14:E16)</f>
        <v>6.0190000000000037</v>
      </c>
      <c r="F17" s="2">
        <f t="shared" si="2"/>
        <v>5.4349999999999952</v>
      </c>
      <c r="G17" s="2">
        <f t="shared" si="2"/>
        <v>37.212000000000003</v>
      </c>
      <c r="H17" s="3">
        <f t="shared" si="2"/>
        <v>29.354999999999986</v>
      </c>
      <c r="I17" s="3">
        <f t="shared" si="2"/>
        <v>44.205000000000005</v>
      </c>
      <c r="J17" s="3">
        <f t="shared" si="2"/>
        <v>44.007000000000055</v>
      </c>
    </row>
    <row r="18" spans="1:10" ht="15" customHeight="1" x14ac:dyDescent="0.35">
      <c r="A18" s="56" t="s">
        <v>12</v>
      </c>
      <c r="B18" s="17"/>
      <c r="C18" s="17"/>
      <c r="D18" s="17"/>
      <c r="E18" s="36">
        <v>1.4929999999999999</v>
      </c>
      <c r="F18" s="5">
        <v>2.1999999999999999E-2</v>
      </c>
      <c r="G18" s="5">
        <v>2.444</v>
      </c>
      <c r="H18" s="5">
        <v>2.8000000000000001E-2</v>
      </c>
      <c r="I18" s="5">
        <v>0.20800000000000002</v>
      </c>
      <c r="J18" s="5">
        <v>0.46899999999999997</v>
      </c>
    </row>
    <row r="19" spans="1:10" ht="15" customHeight="1" x14ac:dyDescent="0.35">
      <c r="A19" s="58" t="s">
        <v>13</v>
      </c>
      <c r="B19" s="21"/>
      <c r="C19" s="21"/>
      <c r="D19" s="21"/>
      <c r="E19" s="37">
        <v>-0.98299999999999998</v>
      </c>
      <c r="F19" s="7">
        <v>-1.633</v>
      </c>
      <c r="G19" s="7">
        <v>-8.2390000000000008</v>
      </c>
      <c r="H19" s="7">
        <v>-8.0239999999999991</v>
      </c>
      <c r="I19" s="7">
        <v>-10.965999999999999</v>
      </c>
      <c r="J19" s="7">
        <v>-15.292</v>
      </c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3">SUM(E17:E19)</f>
        <v>6.5290000000000044</v>
      </c>
      <c r="F20" s="2">
        <f t="shared" si="3"/>
        <v>3.8239999999999954</v>
      </c>
      <c r="G20" s="2">
        <f t="shared" si="3"/>
        <v>31.417000000000005</v>
      </c>
      <c r="H20" s="3">
        <f t="shared" si="3"/>
        <v>21.358999999999988</v>
      </c>
      <c r="I20" s="3">
        <f t="shared" si="3"/>
        <v>33.447000000000003</v>
      </c>
      <c r="J20" s="3">
        <f t="shared" si="3"/>
        <v>29.184000000000054</v>
      </c>
    </row>
    <row r="21" spans="1:10" ht="15" customHeight="1" x14ac:dyDescent="0.35">
      <c r="A21" s="56" t="s">
        <v>15</v>
      </c>
      <c r="B21" s="17"/>
      <c r="C21" s="17"/>
      <c r="D21" s="17"/>
      <c r="E21" s="36">
        <v>-1.171</v>
      </c>
      <c r="F21" s="5">
        <v>-1.5709999999999997</v>
      </c>
      <c r="G21" s="5">
        <v>-7.0350000000000001</v>
      </c>
      <c r="H21" s="5">
        <v>-7.3819999999999997</v>
      </c>
      <c r="I21" s="5">
        <v>-8.3879999999999999</v>
      </c>
      <c r="J21" s="5">
        <v>-6.73</v>
      </c>
    </row>
    <row r="22" spans="1:10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82</v>
      </c>
      <c r="B23" s="63"/>
      <c r="C23" s="63"/>
      <c r="D23" s="63"/>
      <c r="E23" s="35">
        <f t="shared" ref="E23:J23" si="4">SUM(E20:E22)</f>
        <v>5.3580000000000041</v>
      </c>
      <c r="F23" s="2">
        <f t="shared" si="4"/>
        <v>2.2529999999999957</v>
      </c>
      <c r="G23" s="2">
        <f t="shared" si="4"/>
        <v>24.382000000000005</v>
      </c>
      <c r="H23" s="3">
        <f t="shared" si="4"/>
        <v>13.976999999999988</v>
      </c>
      <c r="I23" s="3">
        <f t="shared" si="4"/>
        <v>25.059000000000005</v>
      </c>
      <c r="J23" s="3">
        <f t="shared" si="4"/>
        <v>22.454000000000054</v>
      </c>
    </row>
    <row r="24" spans="1:10" ht="15" customHeight="1" x14ac:dyDescent="0.35">
      <c r="A24" s="56" t="s">
        <v>93</v>
      </c>
      <c r="B24" s="17"/>
      <c r="C24" s="17"/>
      <c r="D24" s="17"/>
      <c r="E24" s="36">
        <v>5.3580000000000041</v>
      </c>
      <c r="F24" s="5">
        <v>2.2529999999999983</v>
      </c>
      <c r="G24" s="5">
        <v>24.382000000000051</v>
      </c>
      <c r="H24" s="5">
        <v>13.976999999999975</v>
      </c>
      <c r="I24" s="5">
        <v>25.059000000000026</v>
      </c>
      <c r="J24" s="5">
        <v>22.453999999999983</v>
      </c>
    </row>
    <row r="25" spans="1:10" ht="15" customHeight="1" x14ac:dyDescent="0.35">
      <c r="A25" s="56" t="s">
        <v>88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-0.66700000000000004</v>
      </c>
      <c r="F27" s="5">
        <v>-3.8579999999999997</v>
      </c>
      <c r="G27" s="5">
        <v>-10.449</v>
      </c>
      <c r="H27" s="5">
        <v>-8.2579999999999991</v>
      </c>
      <c r="I27" s="5">
        <v>-6.2249999999999996</v>
      </c>
      <c r="J27" s="5">
        <v>0</v>
      </c>
    </row>
    <row r="28" spans="1:10" ht="15" customHeight="1" x14ac:dyDescent="0.35">
      <c r="A28" s="87" t="s">
        <v>134</v>
      </c>
      <c r="B28" s="88"/>
      <c r="C28" s="88"/>
      <c r="D28" s="88"/>
      <c r="E28" s="94">
        <f t="shared" ref="E28:J28" si="5">E14-E27</f>
        <v>6.6860000000000035</v>
      </c>
      <c r="F28" s="95">
        <f t="shared" si="5"/>
        <v>9.2929999999999957</v>
      </c>
      <c r="G28" s="95">
        <f t="shared" si="5"/>
        <v>47.661000000000001</v>
      </c>
      <c r="H28" s="95">
        <f t="shared" si="5"/>
        <v>37.612999999999985</v>
      </c>
      <c r="I28" s="95">
        <f t="shared" si="5"/>
        <v>50.430000000000007</v>
      </c>
      <c r="J28" s="95">
        <f t="shared" si="5"/>
        <v>44.007000000000055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6">
        <v>510.69299999999998</v>
      </c>
      <c r="F34" s="5">
        <v>510.69299999999998</v>
      </c>
      <c r="G34" s="5">
        <v>510.69299999999998</v>
      </c>
      <c r="H34" s="5">
        <v>510.69299999999998</v>
      </c>
      <c r="I34" s="5">
        <v>510.69299999999998</v>
      </c>
      <c r="J34" s="5">
        <v>510.69299999999998</v>
      </c>
    </row>
    <row r="35" spans="1:10" ht="15" customHeight="1" x14ac:dyDescent="0.35">
      <c r="A35" s="56" t="s">
        <v>18</v>
      </c>
      <c r="B35" s="57"/>
      <c r="C35" s="57"/>
      <c r="D35" s="57"/>
      <c r="E35" s="36">
        <v>27.241</v>
      </c>
      <c r="F35" s="5">
        <v>12.135</v>
      </c>
      <c r="G35" s="5">
        <v>20.765000000000001</v>
      </c>
      <c r="H35" s="5">
        <v>15.205</v>
      </c>
      <c r="I35" s="5">
        <v>9.673</v>
      </c>
      <c r="J35" s="5">
        <v>4.234</v>
      </c>
    </row>
    <row r="36" spans="1:10" ht="15" customHeight="1" x14ac:dyDescent="0.35">
      <c r="A36" s="56" t="s">
        <v>87</v>
      </c>
      <c r="B36" s="57"/>
      <c r="C36" s="57"/>
      <c r="D36" s="57"/>
      <c r="E36" s="36">
        <v>7.4980000000000002</v>
      </c>
      <c r="F36" s="5">
        <v>5.7290000000000001</v>
      </c>
      <c r="G36" s="5">
        <v>7.0550000000000006</v>
      </c>
      <c r="H36" s="5">
        <v>5.3069999999999995</v>
      </c>
      <c r="I36" s="5">
        <v>6.4779999999999998</v>
      </c>
      <c r="J36" s="5">
        <v>6.7740000000000009</v>
      </c>
    </row>
    <row r="37" spans="1:10" ht="15" customHeight="1" x14ac:dyDescent="0.35">
      <c r="A37" s="56" t="s">
        <v>19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15" customHeight="1" x14ac:dyDescent="0.35">
      <c r="A38" s="58" t="s">
        <v>20</v>
      </c>
      <c r="B38" s="21"/>
      <c r="C38" s="21"/>
      <c r="D38" s="21"/>
      <c r="E38" s="37">
        <v>6.1059999999999999</v>
      </c>
      <c r="F38" s="7">
        <v>5.7480000000000002</v>
      </c>
      <c r="G38" s="7">
        <v>6.181</v>
      </c>
      <c r="H38" s="7">
        <v>5.6040000000000001</v>
      </c>
      <c r="I38" s="7">
        <v>6.1669999999999998</v>
      </c>
      <c r="J38" s="7">
        <v>5.0350000000000001</v>
      </c>
    </row>
    <row r="39" spans="1:10" ht="15" customHeight="1" x14ac:dyDescent="0.35">
      <c r="A39" s="53" t="s">
        <v>21</v>
      </c>
      <c r="B39" s="59"/>
      <c r="C39" s="59"/>
      <c r="D39" s="59"/>
      <c r="E39" s="41">
        <f t="shared" ref="E39:J39" si="6">SUM(E34:E38)</f>
        <v>551.53800000000001</v>
      </c>
      <c r="F39" s="117">
        <f t="shared" si="6"/>
        <v>534.30500000000006</v>
      </c>
      <c r="G39" s="115">
        <f t="shared" si="6"/>
        <v>544.69399999999996</v>
      </c>
      <c r="H39" s="3">
        <f t="shared" si="6"/>
        <v>536.80900000000008</v>
      </c>
      <c r="I39" s="3">
        <f t="shared" si="6"/>
        <v>533.01099999999997</v>
      </c>
      <c r="J39" s="3">
        <f t="shared" si="6"/>
        <v>526.73599999999999</v>
      </c>
    </row>
    <row r="40" spans="1:10" ht="15" customHeight="1" x14ac:dyDescent="0.35">
      <c r="A40" s="56" t="s">
        <v>22</v>
      </c>
      <c r="B40" s="17"/>
      <c r="C40" s="17"/>
      <c r="D40" s="17"/>
      <c r="E40" s="36">
        <v>6.5350000000000001</v>
      </c>
      <c r="F40" s="5">
        <v>6.1550000000000002</v>
      </c>
      <c r="G40" s="5">
        <v>5.7240000000000002</v>
      </c>
      <c r="H40" s="5">
        <v>6.4719999999999995</v>
      </c>
      <c r="I40" s="5">
        <v>4.8839999999999995</v>
      </c>
      <c r="J40" s="5">
        <v>4.8099999999999996</v>
      </c>
    </row>
    <row r="41" spans="1:10" ht="15" customHeight="1" x14ac:dyDescent="0.35">
      <c r="A41" s="56" t="s">
        <v>23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24</v>
      </c>
      <c r="B42" s="17"/>
      <c r="C42" s="17"/>
      <c r="D42" s="17"/>
      <c r="E42" s="36">
        <v>68.698000000000008</v>
      </c>
      <c r="F42" s="5">
        <v>52.948</v>
      </c>
      <c r="G42" s="5">
        <v>57.615000000000002</v>
      </c>
      <c r="H42" s="5">
        <v>79.867999999999995</v>
      </c>
      <c r="I42" s="5">
        <v>67.322999999999993</v>
      </c>
      <c r="J42" s="5">
        <v>78.552999999999997</v>
      </c>
    </row>
    <row r="43" spans="1:10" ht="15" customHeight="1" x14ac:dyDescent="0.35">
      <c r="A43" s="56" t="s">
        <v>25</v>
      </c>
      <c r="B43" s="17"/>
      <c r="C43" s="17"/>
      <c r="D43" s="17"/>
      <c r="E43" s="36">
        <v>4.1769999999999996</v>
      </c>
      <c r="F43" s="5">
        <v>4.2619999999999996</v>
      </c>
      <c r="G43" s="5">
        <v>11.595000000000001</v>
      </c>
      <c r="H43" s="5">
        <v>5.1310000000000002</v>
      </c>
      <c r="I43" s="5">
        <v>8.8030000000000008</v>
      </c>
      <c r="J43" s="5">
        <v>5.3719999999999999</v>
      </c>
    </row>
    <row r="44" spans="1:10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0" ht="15" customHeight="1" x14ac:dyDescent="0.35">
      <c r="A45" s="65" t="s">
        <v>27</v>
      </c>
      <c r="B45" s="32"/>
      <c r="C45" s="32"/>
      <c r="D45" s="32"/>
      <c r="E45" s="42">
        <f t="shared" ref="E45:J45" si="7">SUM(E40:E44)</f>
        <v>79.41</v>
      </c>
      <c r="F45" s="8">
        <f t="shared" si="7"/>
        <v>63.365000000000002</v>
      </c>
      <c r="G45" s="116">
        <f t="shared" si="7"/>
        <v>74.933999999999997</v>
      </c>
      <c r="H45" s="9">
        <f t="shared" si="7"/>
        <v>91.470999999999989</v>
      </c>
      <c r="I45" s="9">
        <f t="shared" si="7"/>
        <v>81.009999999999991</v>
      </c>
      <c r="J45" s="9">
        <f t="shared" si="7"/>
        <v>88.734999999999999</v>
      </c>
    </row>
    <row r="46" spans="1:10" ht="15" customHeight="1" x14ac:dyDescent="0.35">
      <c r="A46" s="53" t="s">
        <v>80</v>
      </c>
      <c r="B46" s="33"/>
      <c r="C46" s="33"/>
      <c r="D46" s="33"/>
      <c r="E46" s="41">
        <f t="shared" ref="E46:J46" si="8">E39+E45</f>
        <v>630.94799999999998</v>
      </c>
      <c r="F46" s="117">
        <f t="shared" si="8"/>
        <v>597.67000000000007</v>
      </c>
      <c r="G46" s="115">
        <f t="shared" si="8"/>
        <v>619.62799999999993</v>
      </c>
      <c r="H46" s="3">
        <f t="shared" si="8"/>
        <v>628.28000000000009</v>
      </c>
      <c r="I46" s="3">
        <f t="shared" si="8"/>
        <v>614.02099999999996</v>
      </c>
      <c r="J46" s="3">
        <f t="shared" si="8"/>
        <v>615.471</v>
      </c>
    </row>
    <row r="47" spans="1:10" ht="15" customHeight="1" x14ac:dyDescent="0.35">
      <c r="A47" s="56" t="s">
        <v>94</v>
      </c>
      <c r="B47" s="17"/>
      <c r="C47" s="17"/>
      <c r="D47" s="17"/>
      <c r="E47" s="36">
        <v>359.96199999999999</v>
      </c>
      <c r="F47" s="5">
        <v>317.16500000000008</v>
      </c>
      <c r="G47" s="5">
        <v>356.19700000000006</v>
      </c>
      <c r="H47" s="5">
        <v>316.24700000000013</v>
      </c>
      <c r="I47" s="5">
        <v>302.50900000000001</v>
      </c>
      <c r="J47" s="5">
        <v>276.13799999999998</v>
      </c>
    </row>
    <row r="48" spans="1:10" ht="15" customHeight="1" x14ac:dyDescent="0.35">
      <c r="A48" s="56" t="s">
        <v>89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28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15" customHeight="1" x14ac:dyDescent="0.35">
      <c r="A50" s="56" t="s">
        <v>29</v>
      </c>
      <c r="B50" s="17"/>
      <c r="C50" s="17"/>
      <c r="D50" s="17"/>
      <c r="E50" s="36">
        <v>8.9139999999999997</v>
      </c>
      <c r="F50" s="5">
        <v>7.5570000000000004</v>
      </c>
      <c r="G50" s="5">
        <v>9.11</v>
      </c>
      <c r="H50" s="5">
        <v>8.2289999999999992</v>
      </c>
      <c r="I50" s="5">
        <v>7.3879999999999999</v>
      </c>
      <c r="J50" s="5">
        <v>3.585</v>
      </c>
    </row>
    <row r="51" spans="1:10" ht="15" customHeight="1" x14ac:dyDescent="0.35">
      <c r="A51" s="56" t="s">
        <v>30</v>
      </c>
      <c r="B51" s="17"/>
      <c r="C51" s="17"/>
      <c r="D51" s="17"/>
      <c r="E51" s="36">
        <v>159.01300000000003</v>
      </c>
      <c r="F51" s="5">
        <v>162.52699999999999</v>
      </c>
      <c r="G51" s="5">
        <v>154.67100000000002</v>
      </c>
      <c r="H51" s="5">
        <v>164.25900000000001</v>
      </c>
      <c r="I51" s="5">
        <v>185.04300000000001</v>
      </c>
      <c r="J51" s="5">
        <v>208.79000000000002</v>
      </c>
    </row>
    <row r="52" spans="1:10" ht="15" customHeight="1" x14ac:dyDescent="0.35">
      <c r="A52" s="56" t="s">
        <v>31</v>
      </c>
      <c r="B52" s="17"/>
      <c r="C52" s="17"/>
      <c r="D52" s="17"/>
      <c r="E52" s="36">
        <v>103.059</v>
      </c>
      <c r="F52" s="5">
        <v>110.42100000000002</v>
      </c>
      <c r="G52" s="5">
        <v>99.649999999999991</v>
      </c>
      <c r="H52" s="5">
        <v>139.54500000000002</v>
      </c>
      <c r="I52" s="5">
        <v>119.08099999999999</v>
      </c>
      <c r="J52" s="5">
        <v>126.958</v>
      </c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81</v>
      </c>
      <c r="B54" s="33"/>
      <c r="C54" s="33"/>
      <c r="D54" s="33"/>
      <c r="E54" s="41">
        <f t="shared" ref="E54:J54" si="9">SUM(E47:E53)</f>
        <v>630.94799999999998</v>
      </c>
      <c r="F54" s="1">
        <f t="shared" si="9"/>
        <v>597.67000000000007</v>
      </c>
      <c r="G54" s="115">
        <f t="shared" si="9"/>
        <v>619.62800000000004</v>
      </c>
      <c r="H54" s="3">
        <f t="shared" si="9"/>
        <v>628.2800000000002</v>
      </c>
      <c r="I54" s="3">
        <f t="shared" si="9"/>
        <v>614.02099999999996</v>
      </c>
      <c r="J54" s="3">
        <f t="shared" si="9"/>
        <v>615.471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52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4.8170000000000028</v>
      </c>
      <c r="F60" s="5">
        <v>11.565</v>
      </c>
      <c r="G60" s="5">
        <v>36.054000000000002</v>
      </c>
      <c r="H60" s="5">
        <v>15.868</v>
      </c>
      <c r="I60" s="5">
        <v>29.297000000000001</v>
      </c>
      <c r="J60" s="5">
        <v>25.266999999999999</v>
      </c>
    </row>
    <row r="61" spans="1:10" ht="15" customHeight="1" x14ac:dyDescent="0.35">
      <c r="A61" s="67" t="s">
        <v>33</v>
      </c>
      <c r="B61" s="67"/>
      <c r="C61" s="68"/>
      <c r="D61" s="68"/>
      <c r="E61" s="37">
        <v>-3.2719999999999998</v>
      </c>
      <c r="F61" s="7">
        <v>-2.2639999999999998</v>
      </c>
      <c r="G61" s="7">
        <v>-5.4930000000000003</v>
      </c>
      <c r="H61" s="7">
        <v>10.699</v>
      </c>
      <c r="I61" s="7">
        <v>10.039</v>
      </c>
      <c r="J61" s="7">
        <v>-3.0379999999999998</v>
      </c>
    </row>
    <row r="62" spans="1:10" ht="15" customHeight="1" x14ac:dyDescent="0.35">
      <c r="A62" s="104" t="s">
        <v>34</v>
      </c>
      <c r="B62" s="69"/>
      <c r="C62" s="70"/>
      <c r="D62" s="70"/>
      <c r="E62" s="35">
        <f t="shared" ref="E62:J62" si="10">SUM(E60:E61)</f>
        <v>1.545000000000003</v>
      </c>
      <c r="F62" s="2">
        <f t="shared" si="10"/>
        <v>9.3010000000000002</v>
      </c>
      <c r="G62" s="2">
        <f t="shared" si="10"/>
        <v>30.561</v>
      </c>
      <c r="H62" s="3">
        <f t="shared" si="10"/>
        <v>26.567</v>
      </c>
      <c r="I62" s="3">
        <f t="shared" si="10"/>
        <v>39.335999999999999</v>
      </c>
      <c r="J62" s="3">
        <f t="shared" si="10"/>
        <v>22.228999999999999</v>
      </c>
    </row>
    <row r="63" spans="1:10" ht="15" customHeight="1" x14ac:dyDescent="0.35">
      <c r="A63" s="66" t="s">
        <v>85</v>
      </c>
      <c r="B63" s="66"/>
      <c r="C63" s="17"/>
      <c r="D63" s="17"/>
      <c r="E63" s="36">
        <v>-7.617</v>
      </c>
      <c r="F63" s="5">
        <v>-1.18</v>
      </c>
      <c r="G63" s="5">
        <v>-14.035</v>
      </c>
      <c r="H63" s="5">
        <v>-9.2149999999999999</v>
      </c>
      <c r="I63" s="5">
        <v>-7.298</v>
      </c>
      <c r="J63" s="5">
        <v>-7.242</v>
      </c>
    </row>
    <row r="64" spans="1:10" ht="15" customHeight="1" x14ac:dyDescent="0.35">
      <c r="A64" s="67" t="s">
        <v>86</v>
      </c>
      <c r="B64" s="67"/>
      <c r="C64" s="21"/>
      <c r="D64" s="21"/>
      <c r="E64" s="37">
        <v>0</v>
      </c>
      <c r="F64" s="7">
        <v>5.8000000000000003E-2</v>
      </c>
      <c r="G64" s="7">
        <v>9.1999999999999998E-2</v>
      </c>
      <c r="H64" s="7">
        <v>0.90700000000000003</v>
      </c>
      <c r="I64" s="7">
        <v>0.20699999999999999</v>
      </c>
      <c r="J64" s="7">
        <v>3.3378999999999999</v>
      </c>
    </row>
    <row r="65" spans="1:11" ht="15" customHeight="1" x14ac:dyDescent="0.35">
      <c r="A65" s="71" t="s">
        <v>90</v>
      </c>
      <c r="B65" s="71"/>
      <c r="C65" s="72"/>
      <c r="D65" s="72"/>
      <c r="E65" s="35">
        <f t="shared" ref="E65:J65" si="11">SUM(E62:E64)</f>
        <v>-6.0719999999999974</v>
      </c>
      <c r="F65" s="2">
        <f t="shared" si="11"/>
        <v>8.1790000000000003</v>
      </c>
      <c r="G65" s="2">
        <f t="shared" si="11"/>
        <v>16.617999999999999</v>
      </c>
      <c r="H65" s="3">
        <f t="shared" si="11"/>
        <v>18.259</v>
      </c>
      <c r="I65" s="3">
        <f t="shared" si="11"/>
        <v>32.244999999999997</v>
      </c>
      <c r="J65" s="3">
        <f t="shared" si="11"/>
        <v>18.3249</v>
      </c>
    </row>
    <row r="66" spans="1:11" ht="15" customHeight="1" x14ac:dyDescent="0.35">
      <c r="A66" s="67" t="s">
        <v>35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</row>
    <row r="67" spans="1:11" ht="15" customHeight="1" x14ac:dyDescent="0.35">
      <c r="A67" s="104" t="s">
        <v>36</v>
      </c>
      <c r="B67" s="69"/>
      <c r="C67" s="33"/>
      <c r="D67" s="33"/>
      <c r="E67" s="35">
        <f t="shared" ref="E67:J67" si="12">SUM(E65:E66)</f>
        <v>-6.0719999999999974</v>
      </c>
      <c r="F67" s="2">
        <f t="shared" si="12"/>
        <v>8.1790000000000003</v>
      </c>
      <c r="G67" s="2">
        <f t="shared" si="12"/>
        <v>16.617999999999999</v>
      </c>
      <c r="H67" s="3">
        <f t="shared" si="12"/>
        <v>18.259</v>
      </c>
      <c r="I67" s="3">
        <f t="shared" si="12"/>
        <v>32.244999999999997</v>
      </c>
      <c r="J67" s="3">
        <f t="shared" si="12"/>
        <v>18.3249</v>
      </c>
    </row>
    <row r="68" spans="1:11" ht="15" customHeight="1" x14ac:dyDescent="0.35">
      <c r="A68" s="66" t="s">
        <v>37</v>
      </c>
      <c r="B68" s="66"/>
      <c r="C68" s="17"/>
      <c r="D68" s="17"/>
      <c r="E68" s="36">
        <v>0.93500000000000005</v>
      </c>
      <c r="F68" s="5">
        <v>-2.411</v>
      </c>
      <c r="G68" s="5">
        <v>-13.241</v>
      </c>
      <c r="H68" s="5">
        <v>-21.356999999999999</v>
      </c>
      <c r="I68" s="5">
        <v>-25.227</v>
      </c>
      <c r="J68" s="5">
        <v>-27.291</v>
      </c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>
        <v>0</v>
      </c>
      <c r="G69" s="5">
        <v>-1E-3</v>
      </c>
      <c r="H69" s="5">
        <v>0</v>
      </c>
      <c r="I69" s="5">
        <v>0</v>
      </c>
      <c r="J69" s="5">
        <v>0</v>
      </c>
    </row>
    <row r="70" spans="1:11" ht="15" customHeight="1" x14ac:dyDescent="0.35">
      <c r="A70" s="66" t="s">
        <v>39</v>
      </c>
      <c r="B70" s="66"/>
      <c r="C70" s="17"/>
      <c r="D70" s="17"/>
      <c r="E70" s="36">
        <v>-1.502</v>
      </c>
      <c r="F70" s="5">
        <v>-1.395</v>
      </c>
      <c r="G70" s="5">
        <v>-1.395</v>
      </c>
      <c r="H70" s="5">
        <v>-1.3819999999999999</v>
      </c>
      <c r="I70" s="5">
        <v>0</v>
      </c>
      <c r="J70" s="5">
        <v>0</v>
      </c>
    </row>
    <row r="71" spans="1:11" ht="15" customHeight="1" x14ac:dyDescent="0.35">
      <c r="A71" s="67" t="s">
        <v>40</v>
      </c>
      <c r="B71" s="67"/>
      <c r="C71" s="21"/>
      <c r="D71" s="21"/>
      <c r="E71" s="37">
        <v>-0.76300000000000012</v>
      </c>
      <c r="F71" s="7">
        <v>-5.5990000000000002</v>
      </c>
      <c r="G71" s="7">
        <v>4.6130000000000004</v>
      </c>
      <c r="H71" s="7">
        <v>0.47699999999999998</v>
      </c>
      <c r="I71" s="7">
        <v>-3.589</v>
      </c>
      <c r="J71" s="7">
        <v>0.70899999999999996</v>
      </c>
    </row>
    <row r="72" spans="1:11" ht="15" customHeight="1" x14ac:dyDescent="0.35">
      <c r="A72" s="139" t="s">
        <v>41</v>
      </c>
      <c r="B72" s="140"/>
      <c r="C72" s="74"/>
      <c r="D72" s="74"/>
      <c r="E72" s="44">
        <f t="shared" ref="E72:J72" si="13">SUM(E68:E71)</f>
        <v>-1.33</v>
      </c>
      <c r="F72" s="8">
        <f t="shared" si="13"/>
        <v>-9.4050000000000011</v>
      </c>
      <c r="G72" s="85">
        <f t="shared" si="13"/>
        <v>-10.023999999999997</v>
      </c>
      <c r="H72" s="99">
        <f t="shared" si="13"/>
        <v>-22.262</v>
      </c>
      <c r="I72" s="99">
        <f t="shared" si="13"/>
        <v>-28.815999999999999</v>
      </c>
      <c r="J72" s="99">
        <f t="shared" si="13"/>
        <v>-26.582000000000001</v>
      </c>
    </row>
    <row r="73" spans="1:11" ht="15" customHeight="1" x14ac:dyDescent="0.35">
      <c r="A73" s="69" t="s">
        <v>42</v>
      </c>
      <c r="B73" s="69"/>
      <c r="C73" s="33"/>
      <c r="D73" s="33"/>
      <c r="E73" s="35">
        <f t="shared" ref="E73:J73" si="14">SUM(E72+E67)</f>
        <v>-7.4019999999999975</v>
      </c>
      <c r="F73" s="2">
        <f t="shared" si="14"/>
        <v>-1.2260000000000009</v>
      </c>
      <c r="G73" s="2">
        <f t="shared" si="14"/>
        <v>6.5940000000000012</v>
      </c>
      <c r="H73" s="3">
        <f t="shared" si="14"/>
        <v>-4.0030000000000001</v>
      </c>
      <c r="I73" s="3">
        <f t="shared" si="14"/>
        <v>3.4289999999999985</v>
      </c>
      <c r="J73" s="3">
        <f t="shared" si="14"/>
        <v>-8.2571000000000012</v>
      </c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75</v>
      </c>
      <c r="B75" s="72"/>
      <c r="C75" s="33"/>
      <c r="D75" s="33"/>
      <c r="E75" s="35">
        <f t="shared" ref="E75:J75" si="15">SUM(E73:E74)</f>
        <v>-7.4019999999999975</v>
      </c>
      <c r="F75" s="2">
        <f t="shared" si="15"/>
        <v>-1.2260000000000009</v>
      </c>
      <c r="G75" s="2">
        <f t="shared" si="15"/>
        <v>6.5940000000000012</v>
      </c>
      <c r="H75" s="3">
        <f t="shared" si="15"/>
        <v>-4.0030000000000001</v>
      </c>
      <c r="I75" s="3">
        <f t="shared" si="15"/>
        <v>3.4289999999999985</v>
      </c>
      <c r="J75" s="3">
        <f t="shared" si="15"/>
        <v>-8.2571000000000012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7.4332501790698311</v>
      </c>
      <c r="F81" s="13">
        <v>6.9759084083120451</v>
      </c>
      <c r="G81" s="13">
        <v>11.581627254109842</v>
      </c>
      <c r="H81" s="13">
        <v>9.2560769116770611</v>
      </c>
      <c r="I81" s="13">
        <v>14.015002599774256</v>
      </c>
      <c r="J81" s="13">
        <v>14.839305765839281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8.256971373527314</v>
      </c>
      <c r="F82" s="13">
        <v>11.927712389778081</v>
      </c>
      <c r="G82" s="13">
        <v>14.833707851180503</v>
      </c>
      <c r="H82" s="13">
        <v>11.859949612635317</v>
      </c>
      <c r="I82" s="13">
        <v>15.988611720543283</v>
      </c>
      <c r="J82" s="13">
        <v>14.839305765839281</v>
      </c>
    </row>
    <row r="83" spans="1:10" ht="15" customHeight="1" x14ac:dyDescent="0.35">
      <c r="A83" s="56" t="s">
        <v>44</v>
      </c>
      <c r="B83" s="66"/>
      <c r="C83" s="57"/>
      <c r="D83" s="57"/>
      <c r="E83" s="39">
        <v>8.0630819769308886</v>
      </c>
      <c r="F83" s="13">
        <v>4.90816444404512</v>
      </c>
      <c r="G83" s="13">
        <v>9.7780281479729254</v>
      </c>
      <c r="H83" s="13">
        <v>6.7348167861185662</v>
      </c>
      <c r="I83" s="13">
        <v>10.604225584315108</v>
      </c>
      <c r="J83" s="13">
        <v>9.8409412018600211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7.3561623170915578</v>
      </c>
      <c r="H84" s="13">
        <v>4.5177743730969864</v>
      </c>
      <c r="I84" s="13">
        <v>8.661239062848324</v>
      </c>
      <c r="J84" s="13">
        <v>8.4615529553633699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8.0990446002965371</v>
      </c>
      <c r="H85" s="13">
        <v>6.0705040400471875</v>
      </c>
      <c r="I85" s="13">
        <v>9.1339667653833452</v>
      </c>
      <c r="J85" s="13">
        <v>9.139949569574064</v>
      </c>
    </row>
    <row r="86" spans="1:10" ht="15" customHeight="1" x14ac:dyDescent="0.35">
      <c r="A86" s="56" t="s">
        <v>47</v>
      </c>
      <c r="B86" s="66"/>
      <c r="C86" s="57"/>
      <c r="D86" s="57"/>
      <c r="E86" s="36">
        <v>57.050977259615678</v>
      </c>
      <c r="F86" s="5">
        <v>53.066909833185527</v>
      </c>
      <c r="G86" s="5">
        <v>57.485620404500793</v>
      </c>
      <c r="H86" s="5">
        <v>50.33536003055962</v>
      </c>
      <c r="I86" s="5">
        <v>49.266881751601325</v>
      </c>
      <c r="J86" s="5">
        <v>44.866126917433959</v>
      </c>
    </row>
    <row r="87" spans="1:10" ht="15" customHeight="1" x14ac:dyDescent="0.35">
      <c r="A87" s="56" t="s">
        <v>48</v>
      </c>
      <c r="B87" s="66"/>
      <c r="C87" s="57"/>
      <c r="D87" s="57"/>
      <c r="E87" s="36">
        <v>154.83600000000004</v>
      </c>
      <c r="F87" s="5">
        <v>158.26499999999999</v>
      </c>
      <c r="G87" s="5">
        <v>143.07600000000002</v>
      </c>
      <c r="H87" s="5">
        <v>159.12800000000001</v>
      </c>
      <c r="I87" s="5">
        <v>176.24</v>
      </c>
      <c r="J87" s="5">
        <v>203.41800000000003</v>
      </c>
    </row>
    <row r="88" spans="1:10" ht="15" customHeight="1" x14ac:dyDescent="0.35">
      <c r="A88" s="56" t="s">
        <v>49</v>
      </c>
      <c r="B88" s="66"/>
      <c r="C88" s="17"/>
      <c r="D88" s="17"/>
      <c r="E88" s="39">
        <v>0.44174940688183761</v>
      </c>
      <c r="F88" s="13">
        <v>0.51243674428136754</v>
      </c>
      <c r="G88" s="13">
        <v>0.43422881158460058</v>
      </c>
      <c r="H88" s="13">
        <v>0.51940097455469936</v>
      </c>
      <c r="I88" s="13">
        <v>0.61169419752800747</v>
      </c>
      <c r="J88" s="13">
        <v>0.75610745351961695</v>
      </c>
    </row>
    <row r="89" spans="1:10" ht="15" customHeight="1" x14ac:dyDescent="0.35">
      <c r="A89" s="56" t="s">
        <v>124</v>
      </c>
      <c r="B89" s="66"/>
      <c r="C89" s="17"/>
      <c r="D89" s="17"/>
      <c r="E89" s="36">
        <v>-3.5139999999999998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10" t="s">
        <v>53</v>
      </c>
      <c r="G90" s="10">
        <v>162</v>
      </c>
      <c r="H90" s="5">
        <v>168</v>
      </c>
      <c r="I90" s="5">
        <v>176</v>
      </c>
      <c r="J90" s="5">
        <v>186</v>
      </c>
    </row>
    <row r="91" spans="1:10" ht="15" customHeight="1" x14ac:dyDescent="0.35">
      <c r="A91" s="60" t="s">
        <v>130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127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6.5" x14ac:dyDescent="0.35">
      <c r="A93" s="60"/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6.5" x14ac:dyDescent="0.35">
      <c r="A94" s="76"/>
      <c r="B94" s="76"/>
      <c r="C94" s="76"/>
      <c r="D94" s="76"/>
      <c r="E94" s="76"/>
      <c r="F94" s="76"/>
      <c r="G94" s="76"/>
      <c r="H94" s="76"/>
      <c r="I94" s="76"/>
      <c r="J94" s="76"/>
    </row>
    <row r="95" spans="1:10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</row>
    <row r="96" spans="1:10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  <rowBreaks count="1" manualBreakCount="1">
    <brk id="9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73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57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98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/>
      <c r="G5" s="27"/>
      <c r="H5" s="27"/>
      <c r="I5" s="27" t="s">
        <v>52</v>
      </c>
      <c r="J5" s="27" t="s">
        <v>52</v>
      </c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8">
        <v>9.8037032999999987</v>
      </c>
      <c r="F7" s="12">
        <v>9.3168810000000004</v>
      </c>
      <c r="G7" s="12">
        <v>38.560576399999995</v>
      </c>
      <c r="H7" s="12">
        <v>31.747800000000002</v>
      </c>
      <c r="I7" s="12">
        <v>26.751000000000001</v>
      </c>
      <c r="J7" s="12">
        <v>19.719000000000001</v>
      </c>
    </row>
    <row r="8" spans="1:10" ht="15" customHeight="1" x14ac:dyDescent="0.35">
      <c r="A8" s="56" t="s">
        <v>3</v>
      </c>
      <c r="B8" s="17"/>
      <c r="C8" s="17"/>
      <c r="D8" s="17"/>
      <c r="E8" s="39">
        <v>-7.9423601000000001</v>
      </c>
      <c r="F8" s="13">
        <v>-6.2564341000000008</v>
      </c>
      <c r="G8" s="13">
        <v>-27.310488200000002</v>
      </c>
      <c r="H8" s="13">
        <v>-21.593077699999995</v>
      </c>
      <c r="I8" s="13">
        <v>-20.081</v>
      </c>
      <c r="J8" s="13">
        <v>-14.321999999999999</v>
      </c>
    </row>
    <row r="9" spans="1:10" ht="15" customHeight="1" x14ac:dyDescent="0.35">
      <c r="A9" s="56" t="s">
        <v>4</v>
      </c>
      <c r="B9" s="17"/>
      <c r="C9" s="17"/>
      <c r="D9" s="17"/>
      <c r="E9" s="39">
        <v>2.7623399999999999E-2</v>
      </c>
      <c r="F9" s="13">
        <v>-6.3826899999999992E-2</v>
      </c>
      <c r="G9" s="13">
        <v>1.2286699999999999E-2</v>
      </c>
      <c r="H9" s="13">
        <v>0.12866330000000001</v>
      </c>
      <c r="I9" s="13">
        <v>0.193</v>
      </c>
      <c r="J9" s="13">
        <v>-7.3000000000000009E-2</v>
      </c>
    </row>
    <row r="10" spans="1:10" ht="15" customHeight="1" x14ac:dyDescent="0.35">
      <c r="A10" s="56" t="s">
        <v>5</v>
      </c>
      <c r="B10" s="17"/>
      <c r="C10" s="17"/>
      <c r="D10" s="17"/>
      <c r="E10" s="39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</row>
    <row r="11" spans="1:10" ht="15" customHeight="1" x14ac:dyDescent="0.35">
      <c r="A11" s="58" t="s">
        <v>6</v>
      </c>
      <c r="B11" s="21"/>
      <c r="C11" s="21"/>
      <c r="D11" s="21"/>
      <c r="E11" s="4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</row>
    <row r="12" spans="1:10" ht="15" customHeight="1" x14ac:dyDescent="0.25">
      <c r="A12" s="59" t="s">
        <v>7</v>
      </c>
      <c r="B12" s="59"/>
      <c r="C12" s="59"/>
      <c r="D12" s="59"/>
      <c r="E12" s="38">
        <f t="shared" ref="E12:J12" si="0">SUM(E7:E11)</f>
        <v>1.8889665999999985</v>
      </c>
      <c r="F12" s="12">
        <f t="shared" si="0"/>
        <v>2.9966199999999996</v>
      </c>
      <c r="G12" s="12">
        <f t="shared" si="0"/>
        <v>11.262374899999994</v>
      </c>
      <c r="H12" s="16">
        <f t="shared" si="0"/>
        <v>10.283385600000006</v>
      </c>
      <c r="I12" s="16">
        <f t="shared" si="0"/>
        <v>6.8630000000000013</v>
      </c>
      <c r="J12" s="16">
        <f t="shared" si="0"/>
        <v>5.3240000000000016</v>
      </c>
    </row>
    <row r="13" spans="1:10" ht="15" customHeight="1" x14ac:dyDescent="0.35">
      <c r="A13" s="58" t="s">
        <v>59</v>
      </c>
      <c r="B13" s="21"/>
      <c r="C13" s="21"/>
      <c r="D13" s="21"/>
      <c r="E13" s="40">
        <v>-2.4902899999999999E-2</v>
      </c>
      <c r="F13" s="14">
        <v>-2.1722999999999999E-2</v>
      </c>
      <c r="G13" s="14">
        <v>-0.1302161</v>
      </c>
      <c r="H13" s="14">
        <v>-9.8344999999999988E-2</v>
      </c>
      <c r="I13" s="14">
        <v>-0.10300000000000001</v>
      </c>
      <c r="J13" s="14">
        <v>-0.104</v>
      </c>
    </row>
    <row r="14" spans="1:10" ht="15" customHeight="1" x14ac:dyDescent="0.25">
      <c r="A14" s="59" t="s">
        <v>8</v>
      </c>
      <c r="B14" s="59"/>
      <c r="C14" s="59"/>
      <c r="D14" s="59"/>
      <c r="E14" s="38">
        <f t="shared" ref="E14:J14" si="1">SUM(E12:E13)</f>
        <v>1.8640636999999984</v>
      </c>
      <c r="F14" s="12">
        <f t="shared" si="1"/>
        <v>2.9748969999999995</v>
      </c>
      <c r="G14" s="12">
        <f t="shared" si="1"/>
        <v>11.132158799999994</v>
      </c>
      <c r="H14" s="16">
        <f t="shared" si="1"/>
        <v>10.185040600000006</v>
      </c>
      <c r="I14" s="16">
        <f t="shared" si="1"/>
        <v>6.7600000000000016</v>
      </c>
      <c r="J14" s="16">
        <f t="shared" si="1"/>
        <v>5.2200000000000015</v>
      </c>
    </row>
    <row r="15" spans="1:10" ht="15" customHeight="1" x14ac:dyDescent="0.35">
      <c r="A15" s="56" t="s">
        <v>9</v>
      </c>
      <c r="B15" s="60"/>
      <c r="C15" s="60"/>
      <c r="D15" s="60"/>
      <c r="E15" s="39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1:10" ht="15" customHeight="1" x14ac:dyDescent="0.35">
      <c r="A16" s="58" t="s">
        <v>10</v>
      </c>
      <c r="B16" s="21"/>
      <c r="C16" s="21"/>
      <c r="D16" s="21"/>
      <c r="E16" s="40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</row>
    <row r="17" spans="1:10" ht="15" customHeight="1" x14ac:dyDescent="0.25">
      <c r="A17" s="59" t="s">
        <v>11</v>
      </c>
      <c r="B17" s="59"/>
      <c r="C17" s="59"/>
      <c r="D17" s="59"/>
      <c r="E17" s="38">
        <f t="shared" ref="E17:J17" si="2">SUM(E14:E16)</f>
        <v>1.8640636999999984</v>
      </c>
      <c r="F17" s="12">
        <f t="shared" si="2"/>
        <v>2.9748969999999995</v>
      </c>
      <c r="G17" s="12">
        <f t="shared" si="2"/>
        <v>11.132158799999994</v>
      </c>
      <c r="H17" s="16">
        <f t="shared" si="2"/>
        <v>10.185040600000006</v>
      </c>
      <c r="I17" s="16">
        <f t="shared" si="2"/>
        <v>6.7600000000000016</v>
      </c>
      <c r="J17" s="16">
        <f t="shared" si="2"/>
        <v>5.2200000000000015</v>
      </c>
    </row>
    <row r="18" spans="1:10" ht="15" customHeight="1" x14ac:dyDescent="0.35">
      <c r="A18" s="56" t="s">
        <v>12</v>
      </c>
      <c r="B18" s="17"/>
      <c r="C18" s="17"/>
      <c r="D18" s="17"/>
      <c r="E18" s="39">
        <v>0.22652669999999997</v>
      </c>
      <c r="F18" s="13">
        <v>0.34583659999999999</v>
      </c>
      <c r="G18" s="13">
        <v>3.6595E-3</v>
      </c>
      <c r="H18" s="13">
        <v>2.3121999999999999E-3</v>
      </c>
      <c r="I18" s="13">
        <v>0.107</v>
      </c>
      <c r="J18" s="13">
        <v>6.5000000000000002E-2</v>
      </c>
    </row>
    <row r="19" spans="1:10" ht="15" customHeight="1" x14ac:dyDescent="0.35">
      <c r="A19" s="58" t="s">
        <v>13</v>
      </c>
      <c r="B19" s="21"/>
      <c r="C19" s="21"/>
      <c r="D19" s="21"/>
      <c r="E19" s="40">
        <v>-0.62207069999999998</v>
      </c>
      <c r="F19" s="14">
        <v>-0.27904400000000001</v>
      </c>
      <c r="G19" s="14">
        <v>-1.5047816999999999</v>
      </c>
      <c r="H19" s="14">
        <v>-2.1934225999999999</v>
      </c>
      <c r="I19" s="14">
        <v>-1.2970000000000002</v>
      </c>
      <c r="J19" s="14">
        <v>-1.3850000000000002</v>
      </c>
    </row>
    <row r="20" spans="1:10" ht="15" customHeight="1" x14ac:dyDescent="0.25">
      <c r="A20" s="59" t="s">
        <v>14</v>
      </c>
      <c r="B20" s="59"/>
      <c r="C20" s="59"/>
      <c r="D20" s="59"/>
      <c r="E20" s="38">
        <f t="shared" ref="E20:J20" si="3">SUM(E17:E19)</f>
        <v>1.4685196999999981</v>
      </c>
      <c r="F20" s="12">
        <f t="shared" si="3"/>
        <v>3.0416895999999998</v>
      </c>
      <c r="G20" s="12">
        <f t="shared" si="3"/>
        <v>9.6310365999999927</v>
      </c>
      <c r="H20" s="16">
        <f t="shared" si="3"/>
        <v>7.9939302000000065</v>
      </c>
      <c r="I20" s="16">
        <f t="shared" si="3"/>
        <v>5.5700000000000021</v>
      </c>
      <c r="J20" s="16">
        <f t="shared" si="3"/>
        <v>3.9000000000000017</v>
      </c>
    </row>
    <row r="21" spans="1:10" ht="15" customHeight="1" x14ac:dyDescent="0.35">
      <c r="A21" s="56" t="s">
        <v>15</v>
      </c>
      <c r="B21" s="17"/>
      <c r="C21" s="17"/>
      <c r="D21" s="17"/>
      <c r="E21" s="39">
        <v>-0.42691319999999999</v>
      </c>
      <c r="F21" s="13">
        <v>-0.5713355</v>
      </c>
      <c r="G21" s="13">
        <v>-2.2760455999999998</v>
      </c>
      <c r="H21" s="13">
        <v>-2.0396980999999998</v>
      </c>
      <c r="I21" s="13">
        <v>-1.583</v>
      </c>
      <c r="J21" s="13">
        <v>-1.2030000000000001</v>
      </c>
    </row>
    <row r="22" spans="1:10" ht="15" customHeight="1" x14ac:dyDescent="0.35">
      <c r="A22" s="58" t="s">
        <v>16</v>
      </c>
      <c r="B22" s="61"/>
      <c r="C22" s="61"/>
      <c r="D22" s="61"/>
      <c r="E22" s="4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</row>
    <row r="23" spans="1:10" ht="15" customHeight="1" x14ac:dyDescent="0.35">
      <c r="A23" s="62" t="s">
        <v>82</v>
      </c>
      <c r="B23" s="63"/>
      <c r="C23" s="63"/>
      <c r="D23" s="63"/>
      <c r="E23" s="38">
        <f t="shared" ref="E23:J23" si="4">SUM(E20:E22)</f>
        <v>1.0416064999999981</v>
      </c>
      <c r="F23" s="12">
        <f t="shared" si="4"/>
        <v>2.4703540999999998</v>
      </c>
      <c r="G23" s="12">
        <f t="shared" si="4"/>
        <v>7.354990999999993</v>
      </c>
      <c r="H23" s="16">
        <f t="shared" si="4"/>
        <v>5.9542321000000067</v>
      </c>
      <c r="I23" s="16">
        <f t="shared" si="4"/>
        <v>3.9870000000000019</v>
      </c>
      <c r="J23" s="16">
        <f t="shared" si="4"/>
        <v>2.6970000000000018</v>
      </c>
    </row>
    <row r="24" spans="1:10" ht="15" customHeight="1" x14ac:dyDescent="0.35">
      <c r="A24" s="56" t="s">
        <v>93</v>
      </c>
      <c r="B24" s="17"/>
      <c r="C24" s="17"/>
      <c r="D24" s="17"/>
      <c r="E24" s="39">
        <v>1.0416064999999999</v>
      </c>
      <c r="F24" s="13">
        <v>2.4703540999999989</v>
      </c>
      <c r="G24" s="13">
        <v>7.3549910000000072</v>
      </c>
      <c r="H24" s="13">
        <v>5.9542321000000058</v>
      </c>
      <c r="I24" s="13">
        <v>3.9870000000000019</v>
      </c>
      <c r="J24" s="13">
        <v>2.6969999999999983</v>
      </c>
    </row>
    <row r="25" spans="1:10" ht="15" customHeight="1" x14ac:dyDescent="0.35">
      <c r="A25" s="56" t="s">
        <v>88</v>
      </c>
      <c r="B25" s="17"/>
      <c r="C25" s="17"/>
      <c r="D25" s="17"/>
      <c r="E25" s="39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</row>
    <row r="26" spans="1:10" ht="15" customHeight="1" x14ac:dyDescent="0.35">
      <c r="A26" s="88"/>
      <c r="B26" s="88"/>
      <c r="C26" s="88"/>
      <c r="D26" s="88"/>
      <c r="E26" s="109"/>
      <c r="F26" s="110"/>
      <c r="G26" s="110"/>
      <c r="H26" s="110"/>
      <c r="I26" s="110"/>
      <c r="J26" s="110"/>
    </row>
    <row r="27" spans="1:10" ht="15" customHeight="1" x14ac:dyDescent="0.35">
      <c r="A27" s="86" t="s">
        <v>60</v>
      </c>
      <c r="B27" s="17"/>
      <c r="C27" s="17"/>
      <c r="D27" s="17"/>
      <c r="E27" s="39">
        <v>0</v>
      </c>
      <c r="F27" s="13">
        <v>0</v>
      </c>
      <c r="G27" s="13">
        <v>0</v>
      </c>
      <c r="H27" s="13">
        <v>0</v>
      </c>
      <c r="I27" s="13">
        <v>-1.405</v>
      </c>
      <c r="J27" s="13">
        <v>0</v>
      </c>
    </row>
    <row r="28" spans="1:10" ht="15" customHeight="1" x14ac:dyDescent="0.35">
      <c r="A28" s="87" t="s">
        <v>134</v>
      </c>
      <c r="B28" s="88"/>
      <c r="C28" s="88"/>
      <c r="D28" s="88"/>
      <c r="E28" s="107">
        <f t="shared" ref="E28:J28" si="5">E14-E27</f>
        <v>1.8640636999999984</v>
      </c>
      <c r="F28" s="108">
        <f t="shared" si="5"/>
        <v>2.9748969999999995</v>
      </c>
      <c r="G28" s="108">
        <f t="shared" si="5"/>
        <v>11.132158799999994</v>
      </c>
      <c r="H28" s="108">
        <f t="shared" si="5"/>
        <v>10.185040600000006</v>
      </c>
      <c r="I28" s="108">
        <f t="shared" si="5"/>
        <v>8.1650000000000009</v>
      </c>
      <c r="J28" s="108">
        <f t="shared" si="5"/>
        <v>5.2200000000000015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9">
        <v>95.34618309999999</v>
      </c>
      <c r="F34" s="13">
        <v>95.34618309999999</v>
      </c>
      <c r="G34" s="13">
        <v>95.34618309999999</v>
      </c>
      <c r="H34" s="13">
        <v>95.346000000000004</v>
      </c>
      <c r="I34" s="13">
        <v>94.427000000000007</v>
      </c>
      <c r="J34" s="13">
        <v>0</v>
      </c>
    </row>
    <row r="35" spans="1:10" ht="15" customHeight="1" x14ac:dyDescent="0.35">
      <c r="A35" s="56" t="s">
        <v>18</v>
      </c>
      <c r="B35" s="57"/>
      <c r="C35" s="57"/>
      <c r="D35" s="57"/>
      <c r="E35" s="39">
        <v>0.29401669999999996</v>
      </c>
      <c r="F35" s="13">
        <v>1.8220699999999999E-2</v>
      </c>
      <c r="G35" s="13">
        <v>8.5559099999999999E-2</v>
      </c>
      <c r="H35" s="13">
        <v>2.9918299999999998E-2</v>
      </c>
      <c r="I35" s="13">
        <v>8.2000000000000003E-2</v>
      </c>
      <c r="J35" s="13">
        <v>0</v>
      </c>
    </row>
    <row r="36" spans="1:10" ht="15" customHeight="1" x14ac:dyDescent="0.35">
      <c r="A36" s="56" t="s">
        <v>87</v>
      </c>
      <c r="B36" s="57"/>
      <c r="C36" s="57"/>
      <c r="D36" s="57"/>
      <c r="E36" s="39">
        <v>0.275779</v>
      </c>
      <c r="F36" s="13">
        <v>0.1216474</v>
      </c>
      <c r="G36" s="13">
        <v>0.24925989999999998</v>
      </c>
      <c r="H36" s="13">
        <v>0.11894550000000001</v>
      </c>
      <c r="I36" s="13">
        <v>0.13500000000000001</v>
      </c>
      <c r="J36" s="13">
        <v>0</v>
      </c>
    </row>
    <row r="37" spans="1:10" ht="15" customHeight="1" x14ac:dyDescent="0.35">
      <c r="A37" s="56" t="s">
        <v>19</v>
      </c>
      <c r="B37" s="57"/>
      <c r="C37" s="57"/>
      <c r="D37" s="57"/>
      <c r="E37" s="39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1:10" ht="15" customHeight="1" x14ac:dyDescent="0.35">
      <c r="A38" s="58" t="s">
        <v>20</v>
      </c>
      <c r="B38" s="21"/>
      <c r="C38" s="21"/>
      <c r="D38" s="21"/>
      <c r="E38" s="40">
        <v>1.4999999999999999E-4</v>
      </c>
      <c r="F38" s="14">
        <v>1.4999999999999999E-4</v>
      </c>
      <c r="G38" s="14">
        <v>1.4999999999999999E-4</v>
      </c>
      <c r="H38" s="14">
        <v>1.4999999999999999E-4</v>
      </c>
      <c r="I38" s="14">
        <v>0</v>
      </c>
      <c r="J38" s="14">
        <v>0</v>
      </c>
    </row>
    <row r="39" spans="1:10" ht="15" customHeight="1" x14ac:dyDescent="0.35">
      <c r="A39" s="53" t="s">
        <v>21</v>
      </c>
      <c r="B39" s="59"/>
      <c r="C39" s="59"/>
      <c r="D39" s="59"/>
      <c r="E39" s="38">
        <f>SUM(E34:E38)</f>
        <v>95.916128799999996</v>
      </c>
      <c r="F39" s="12">
        <f>SUM(F34:F38)</f>
        <v>95.486201199999996</v>
      </c>
      <c r="G39" s="12">
        <f>SUM(G34:G38)</f>
        <v>95.681152099999991</v>
      </c>
      <c r="H39" s="12">
        <f>SUM(H34:H38)</f>
        <v>95.495013800000009</v>
      </c>
      <c r="I39" s="12">
        <f>SUM(I34:I38)</f>
        <v>94.644000000000005</v>
      </c>
      <c r="J39" s="16" t="s">
        <v>53</v>
      </c>
    </row>
    <row r="40" spans="1:10" ht="15" customHeight="1" x14ac:dyDescent="0.35">
      <c r="A40" s="56" t="s">
        <v>22</v>
      </c>
      <c r="B40" s="17"/>
      <c r="C40" s="17"/>
      <c r="D40" s="17"/>
      <c r="E40" s="39">
        <v>1.863084</v>
      </c>
      <c r="F40" s="13">
        <v>1.4759171</v>
      </c>
      <c r="G40" s="13">
        <v>1.9619374000000001</v>
      </c>
      <c r="H40" s="13">
        <v>1.4217417000000001</v>
      </c>
      <c r="I40" s="13">
        <v>1.3480000000000001</v>
      </c>
      <c r="J40" s="13">
        <v>0</v>
      </c>
    </row>
    <row r="41" spans="1:10" ht="15" customHeight="1" x14ac:dyDescent="0.35">
      <c r="A41" s="56" t="s">
        <v>23</v>
      </c>
      <c r="B41" s="17"/>
      <c r="C41" s="17"/>
      <c r="D41" s="17"/>
      <c r="E41" s="39">
        <v>0</v>
      </c>
      <c r="F41" s="13">
        <v>0.14855260000000001</v>
      </c>
      <c r="G41" s="13">
        <v>0</v>
      </c>
      <c r="H41" s="13">
        <v>3.3013100000000004E-2</v>
      </c>
      <c r="I41" s="13">
        <v>8.5000000000000006E-2</v>
      </c>
      <c r="J41" s="13">
        <v>0</v>
      </c>
    </row>
    <row r="42" spans="1:10" ht="15" customHeight="1" x14ac:dyDescent="0.35">
      <c r="A42" s="56" t="s">
        <v>24</v>
      </c>
      <c r="B42" s="17"/>
      <c r="C42" s="17"/>
      <c r="D42" s="17"/>
      <c r="E42" s="39">
        <v>4.7995568999999989</v>
      </c>
      <c r="F42" s="13">
        <v>4.0025928999999998</v>
      </c>
      <c r="G42" s="13">
        <v>4.1079213000000001</v>
      </c>
      <c r="H42" s="13">
        <v>3.1443063999999996</v>
      </c>
      <c r="I42" s="13">
        <v>2.855</v>
      </c>
      <c r="J42" s="13">
        <v>0</v>
      </c>
    </row>
    <row r="43" spans="1:10" ht="15" customHeight="1" x14ac:dyDescent="0.35">
      <c r="A43" s="56" t="s">
        <v>25</v>
      </c>
      <c r="B43" s="17"/>
      <c r="C43" s="17"/>
      <c r="D43" s="17"/>
      <c r="E43" s="39">
        <v>0.66391020000000001</v>
      </c>
      <c r="F43" s="13">
        <v>8.4941106999999985</v>
      </c>
      <c r="G43" s="13">
        <v>1.8353994</v>
      </c>
      <c r="H43" s="13">
        <v>6.9232079999999998</v>
      </c>
      <c r="I43" s="13">
        <v>7.3639999999999999</v>
      </c>
      <c r="J43" s="13">
        <v>0</v>
      </c>
    </row>
    <row r="44" spans="1:10" ht="15" customHeight="1" x14ac:dyDescent="0.35">
      <c r="A44" s="58" t="s">
        <v>26</v>
      </c>
      <c r="B44" s="21"/>
      <c r="C44" s="21"/>
      <c r="D44" s="21"/>
      <c r="E44" s="40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</row>
    <row r="45" spans="1:10" ht="15" customHeight="1" x14ac:dyDescent="0.35">
      <c r="A45" s="65" t="s">
        <v>27</v>
      </c>
      <c r="B45" s="32"/>
      <c r="C45" s="32"/>
      <c r="D45" s="32"/>
      <c r="E45" s="45">
        <f>SUM(E40:E44)</f>
        <v>7.3265510999999988</v>
      </c>
      <c r="F45" s="114">
        <f>SUM(F40:F44)</f>
        <v>14.121173299999999</v>
      </c>
      <c r="G45" s="114">
        <f>SUM(G40:G44)</f>
        <v>7.9052581000000002</v>
      </c>
      <c r="H45" s="114">
        <f>SUM(H40:H44)</f>
        <v>11.5222692</v>
      </c>
      <c r="I45" s="114">
        <f>SUM(I40:I44)</f>
        <v>11.652000000000001</v>
      </c>
      <c r="J45" s="79" t="s">
        <v>53</v>
      </c>
    </row>
    <row r="46" spans="1:10" ht="15" customHeight="1" x14ac:dyDescent="0.35">
      <c r="A46" s="53" t="s">
        <v>80</v>
      </c>
      <c r="B46" s="33"/>
      <c r="C46" s="33"/>
      <c r="D46" s="33"/>
      <c r="E46" s="38">
        <f>E39+E45</f>
        <v>103.2426799</v>
      </c>
      <c r="F46" s="12">
        <f>F39+F45</f>
        <v>109.60737449999999</v>
      </c>
      <c r="G46" s="12">
        <f>G39+G45</f>
        <v>103.58641019999999</v>
      </c>
      <c r="H46" s="12">
        <f>H39+H45</f>
        <v>107.01728300000001</v>
      </c>
      <c r="I46" s="12">
        <f>I39+I45</f>
        <v>106.29600000000001</v>
      </c>
      <c r="J46" s="16" t="s">
        <v>53</v>
      </c>
    </row>
    <row r="47" spans="1:10" ht="15" customHeight="1" x14ac:dyDescent="0.35">
      <c r="A47" s="56" t="s">
        <v>94</v>
      </c>
      <c r="B47" s="17"/>
      <c r="C47" s="17"/>
      <c r="D47" s="17"/>
      <c r="E47" s="39">
        <v>57.411193300000022</v>
      </c>
      <c r="F47" s="13">
        <v>78.449473500000011</v>
      </c>
      <c r="G47" s="13">
        <v>83.3341104</v>
      </c>
      <c r="H47" s="13">
        <v>75.979232100000004</v>
      </c>
      <c r="I47" s="13">
        <v>72.706999999999994</v>
      </c>
      <c r="J47" s="13">
        <v>0</v>
      </c>
    </row>
    <row r="48" spans="1:10" ht="15" customHeight="1" x14ac:dyDescent="0.35">
      <c r="A48" s="56" t="s">
        <v>89</v>
      </c>
      <c r="B48" s="17"/>
      <c r="C48" s="17"/>
      <c r="D48" s="17"/>
      <c r="E48" s="39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</row>
    <row r="49" spans="1:10" ht="15" customHeight="1" x14ac:dyDescent="0.35">
      <c r="A49" s="56" t="s">
        <v>28</v>
      </c>
      <c r="B49" s="17"/>
      <c r="C49" s="17"/>
      <c r="D49" s="17"/>
      <c r="E49" s="39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</row>
    <row r="50" spans="1:10" ht="15" customHeight="1" x14ac:dyDescent="0.35">
      <c r="A50" s="56" t="s">
        <v>29</v>
      </c>
      <c r="B50" s="17"/>
      <c r="C50" s="17"/>
      <c r="D50" s="17"/>
      <c r="E50" s="39">
        <v>6.6346799999999997E-2</v>
      </c>
      <c r="F50" s="13">
        <v>9.2726799999999998E-2</v>
      </c>
      <c r="G50" s="13">
        <v>7.23718E-2</v>
      </c>
      <c r="H50" s="13">
        <v>9.9511799999999997E-2</v>
      </c>
      <c r="I50" s="13">
        <v>0.127</v>
      </c>
      <c r="J50" s="13">
        <v>0</v>
      </c>
    </row>
    <row r="51" spans="1:10" ht="15" customHeight="1" x14ac:dyDescent="0.35">
      <c r="A51" s="56" t="s">
        <v>30</v>
      </c>
      <c r="B51" s="17"/>
      <c r="C51" s="17"/>
      <c r="D51" s="17"/>
      <c r="E51" s="39">
        <v>40.168849700000003</v>
      </c>
      <c r="F51" s="13">
        <v>26.3633764</v>
      </c>
      <c r="G51" s="13">
        <v>14.646259499999999</v>
      </c>
      <c r="H51" s="13">
        <v>26.824909399999999</v>
      </c>
      <c r="I51" s="13">
        <v>27.367000000000001</v>
      </c>
      <c r="J51" s="13">
        <v>0</v>
      </c>
    </row>
    <row r="52" spans="1:10" ht="15" customHeight="1" x14ac:dyDescent="0.35">
      <c r="A52" s="56" t="s">
        <v>31</v>
      </c>
      <c r="B52" s="17"/>
      <c r="C52" s="17"/>
      <c r="D52" s="17"/>
      <c r="E52" s="39">
        <v>5.5962899999999998</v>
      </c>
      <c r="F52" s="13">
        <v>4.7016552999999996</v>
      </c>
      <c r="G52" s="13">
        <v>5.5336683000000004</v>
      </c>
      <c r="H52" s="13">
        <v>4.1141224000000003</v>
      </c>
      <c r="I52" s="13">
        <v>6.0949999999999998</v>
      </c>
      <c r="J52" s="13">
        <v>0</v>
      </c>
    </row>
    <row r="53" spans="1:10" ht="15" customHeight="1" x14ac:dyDescent="0.35">
      <c r="A53" s="58" t="s">
        <v>92</v>
      </c>
      <c r="B53" s="21"/>
      <c r="C53" s="21"/>
      <c r="D53" s="21"/>
      <c r="E53" s="40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</row>
    <row r="54" spans="1:10" ht="15" customHeight="1" x14ac:dyDescent="0.35">
      <c r="A54" s="53" t="s">
        <v>81</v>
      </c>
      <c r="B54" s="33"/>
      <c r="C54" s="33"/>
      <c r="D54" s="33"/>
      <c r="E54" s="38">
        <f>SUM(E47:E53)</f>
        <v>103.24267980000002</v>
      </c>
      <c r="F54" s="12">
        <f>SUM(F47:F53)</f>
        <v>109.60723200000001</v>
      </c>
      <c r="G54" s="12">
        <f>SUM(G47:G53)</f>
        <v>103.58641</v>
      </c>
      <c r="H54" s="12">
        <f>SUM(H47:H53)</f>
        <v>107.0177757</v>
      </c>
      <c r="I54" s="12">
        <f>SUM(I47:I53)</f>
        <v>106.29599999999999</v>
      </c>
      <c r="J54" s="16" t="s">
        <v>53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54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9">
        <v>1.1161023999999984</v>
      </c>
      <c r="F60" s="13">
        <v>2.266</v>
      </c>
      <c r="G60" s="13">
        <v>9.0559999999999992</v>
      </c>
      <c r="H60" s="13">
        <v>7.968</v>
      </c>
      <c r="I60" s="13"/>
      <c r="J60" s="13"/>
    </row>
    <row r="61" spans="1:10" ht="15" customHeight="1" x14ac:dyDescent="0.35">
      <c r="A61" s="67" t="s">
        <v>33</v>
      </c>
      <c r="B61" s="67"/>
      <c r="C61" s="68"/>
      <c r="D61" s="68"/>
      <c r="E61" s="40">
        <v>-0.29770050000000003</v>
      </c>
      <c r="F61" s="14">
        <v>-0.68200000000000005</v>
      </c>
      <c r="G61" s="14">
        <v>-1.159</v>
      </c>
      <c r="H61" s="14">
        <v>-3.0230000000000001</v>
      </c>
      <c r="I61" s="14">
        <v>0</v>
      </c>
      <c r="J61" s="14">
        <v>0</v>
      </c>
    </row>
    <row r="62" spans="1:10" ht="15" customHeight="1" x14ac:dyDescent="0.35">
      <c r="A62" s="104" t="s">
        <v>34</v>
      </c>
      <c r="B62" s="69"/>
      <c r="C62" s="70"/>
      <c r="D62" s="70"/>
      <c r="E62" s="80">
        <f>SUM(E60:E61)</f>
        <v>0.81840189999999835</v>
      </c>
      <c r="F62" s="16">
        <f>SUM(F60:F61)</f>
        <v>1.5840000000000001</v>
      </c>
      <c r="G62" s="16">
        <f>SUM(G60:G61)</f>
        <v>7.8969999999999994</v>
      </c>
      <c r="H62" s="16">
        <f>SUM(H60:H61)</f>
        <v>4.9450000000000003</v>
      </c>
      <c r="I62" s="16" t="s">
        <v>53</v>
      </c>
      <c r="J62" s="16" t="s">
        <v>53</v>
      </c>
    </row>
    <row r="63" spans="1:10" ht="15" customHeight="1" x14ac:dyDescent="0.35">
      <c r="A63" s="66" t="s">
        <v>85</v>
      </c>
      <c r="B63" s="66"/>
      <c r="C63" s="17"/>
      <c r="D63" s="17"/>
      <c r="E63" s="39">
        <v>-0.25911020000000001</v>
      </c>
      <c r="F63" s="13">
        <v>-1.2999999999999999E-2</v>
      </c>
      <c r="G63" s="13">
        <v>-0.316</v>
      </c>
      <c r="H63" s="13">
        <v>-4.2000000000000003E-2</v>
      </c>
      <c r="I63" s="13">
        <v>0</v>
      </c>
      <c r="J63" s="13">
        <v>0</v>
      </c>
    </row>
    <row r="64" spans="1:10" ht="15" customHeight="1" x14ac:dyDescent="0.35">
      <c r="A64" s="67" t="s">
        <v>86</v>
      </c>
      <c r="B64" s="67"/>
      <c r="C64" s="21"/>
      <c r="D64" s="21"/>
      <c r="E64" s="40">
        <v>0</v>
      </c>
      <c r="F64" s="14">
        <v>0</v>
      </c>
      <c r="G64" s="14">
        <v>0</v>
      </c>
      <c r="H64" s="14">
        <v>0.02</v>
      </c>
      <c r="I64" s="14">
        <v>0</v>
      </c>
      <c r="J64" s="14">
        <v>0</v>
      </c>
    </row>
    <row r="65" spans="1:11" ht="15" customHeight="1" x14ac:dyDescent="0.35">
      <c r="A65" s="71" t="s">
        <v>90</v>
      </c>
      <c r="B65" s="71"/>
      <c r="C65" s="72"/>
      <c r="D65" s="72"/>
      <c r="E65" s="80">
        <f>SUM(E62:E64)</f>
        <v>0.55929169999999839</v>
      </c>
      <c r="F65" s="16">
        <f>SUM(F62:F64)</f>
        <v>1.5710000000000002</v>
      </c>
      <c r="G65" s="16">
        <f>SUM(G62:G64)</f>
        <v>7.5809999999999995</v>
      </c>
      <c r="H65" s="16">
        <f>SUM(H62:H64)</f>
        <v>4.923</v>
      </c>
      <c r="I65" s="16" t="s">
        <v>53</v>
      </c>
      <c r="J65" s="16" t="s">
        <v>53</v>
      </c>
    </row>
    <row r="66" spans="1:11" ht="15" customHeight="1" x14ac:dyDescent="0.35">
      <c r="A66" s="67" t="s">
        <v>35</v>
      </c>
      <c r="B66" s="67"/>
      <c r="C66" s="73"/>
      <c r="D66" s="73"/>
      <c r="E66" s="40">
        <v>0</v>
      </c>
      <c r="F66" s="14">
        <v>0</v>
      </c>
      <c r="G66" s="14">
        <v>0</v>
      </c>
      <c r="H66" s="14">
        <v>-0.91900000000000004</v>
      </c>
      <c r="I66" s="14">
        <v>0</v>
      </c>
      <c r="J66" s="14">
        <v>0</v>
      </c>
    </row>
    <row r="67" spans="1:11" ht="15" customHeight="1" x14ac:dyDescent="0.35">
      <c r="A67" s="104" t="s">
        <v>36</v>
      </c>
      <c r="B67" s="69"/>
      <c r="C67" s="33"/>
      <c r="D67" s="33"/>
      <c r="E67" s="80">
        <f>SUM(E65:E66)</f>
        <v>0.55929169999999839</v>
      </c>
      <c r="F67" s="16">
        <f>SUM(F65:F66)</f>
        <v>1.5710000000000002</v>
      </c>
      <c r="G67" s="16">
        <f>SUM(G65:G66)</f>
        <v>7.5809999999999995</v>
      </c>
      <c r="H67" s="16">
        <f>SUM(H65:H66)</f>
        <v>4.0039999999999996</v>
      </c>
      <c r="I67" s="16" t="s">
        <v>53</v>
      </c>
      <c r="J67" s="16" t="s">
        <v>53</v>
      </c>
    </row>
    <row r="68" spans="1:11" ht="15" customHeight="1" x14ac:dyDescent="0.35">
      <c r="A68" s="66" t="s">
        <v>37</v>
      </c>
      <c r="B68" s="66"/>
      <c r="C68" s="17"/>
      <c r="D68" s="17"/>
      <c r="E68" s="39">
        <v>25.345280000000002</v>
      </c>
      <c r="F68" s="13">
        <v>0</v>
      </c>
      <c r="G68" s="13">
        <v>-12.819000000000001</v>
      </c>
      <c r="H68" s="13">
        <v>-1.7629999999999999</v>
      </c>
      <c r="I68" s="13">
        <v>0</v>
      </c>
      <c r="J68" s="13">
        <v>0</v>
      </c>
    </row>
    <row r="69" spans="1:11" ht="15" customHeight="1" x14ac:dyDescent="0.35">
      <c r="A69" s="66" t="s">
        <v>38</v>
      </c>
      <c r="B69" s="66"/>
      <c r="C69" s="17"/>
      <c r="D69" s="17"/>
      <c r="E69" s="39">
        <v>0</v>
      </c>
      <c r="F69" s="13">
        <v>0</v>
      </c>
      <c r="G69" s="13">
        <v>0</v>
      </c>
      <c r="H69" s="13">
        <v>0.18</v>
      </c>
      <c r="I69" s="13">
        <v>0</v>
      </c>
      <c r="J69" s="13">
        <v>0</v>
      </c>
    </row>
    <row r="70" spans="1:11" ht="15" customHeight="1" x14ac:dyDescent="0.35">
      <c r="A70" s="66" t="s">
        <v>39</v>
      </c>
      <c r="B70" s="66"/>
      <c r="C70" s="17"/>
      <c r="D70" s="17"/>
      <c r="E70" s="39">
        <v>-26.964434000000001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</row>
    <row r="71" spans="1:11" ht="15" customHeight="1" x14ac:dyDescent="0.35">
      <c r="A71" s="67" t="s">
        <v>40</v>
      </c>
      <c r="B71" s="67"/>
      <c r="C71" s="21"/>
      <c r="D71" s="21"/>
      <c r="E71" s="40">
        <v>-0.112</v>
      </c>
      <c r="F71" s="14">
        <v>0</v>
      </c>
      <c r="G71" s="14">
        <v>0.15</v>
      </c>
      <c r="H71" s="14">
        <v>-2.8620000000000001</v>
      </c>
      <c r="I71" s="14">
        <v>0</v>
      </c>
      <c r="J71" s="14">
        <v>0</v>
      </c>
    </row>
    <row r="72" spans="1:11" ht="15" customHeight="1" x14ac:dyDescent="0.35">
      <c r="A72" s="139" t="s">
        <v>41</v>
      </c>
      <c r="B72" s="140"/>
      <c r="C72" s="74"/>
      <c r="D72" s="74"/>
      <c r="E72" s="122">
        <f>SUM(E68:E71)</f>
        <v>-1.7311539999999983</v>
      </c>
      <c r="F72" s="100">
        <f>SUM(F68:F71)</f>
        <v>0</v>
      </c>
      <c r="G72" s="100">
        <f>SUM(G68:G71)</f>
        <v>-12.669</v>
      </c>
      <c r="H72" s="100">
        <f>SUM(H68:H71)</f>
        <v>-4.4450000000000003</v>
      </c>
      <c r="I72" s="100" t="s">
        <v>53</v>
      </c>
      <c r="J72" s="100" t="s">
        <v>53</v>
      </c>
    </row>
    <row r="73" spans="1:11" ht="15" customHeight="1" x14ac:dyDescent="0.35">
      <c r="A73" s="69" t="s">
        <v>42</v>
      </c>
      <c r="B73" s="69"/>
      <c r="C73" s="33"/>
      <c r="D73" s="33"/>
      <c r="E73" s="80">
        <f>SUM(E72+E67)</f>
        <v>-1.1718622999999999</v>
      </c>
      <c r="F73" s="16">
        <f>SUM(F72+F67)</f>
        <v>1.5710000000000002</v>
      </c>
      <c r="G73" s="16">
        <f>SUM(G72+G67)</f>
        <v>-5.088000000000001</v>
      </c>
      <c r="H73" s="16">
        <f>SUM(H72+H67)</f>
        <v>-0.44100000000000072</v>
      </c>
      <c r="I73" s="16" t="s">
        <v>53</v>
      </c>
      <c r="J73" s="16" t="s">
        <v>53</v>
      </c>
    </row>
    <row r="74" spans="1:11" ht="15" customHeight="1" x14ac:dyDescent="0.35">
      <c r="A74" s="67" t="s">
        <v>74</v>
      </c>
      <c r="B74" s="67"/>
      <c r="C74" s="21"/>
      <c r="D74" s="21"/>
      <c r="E74" s="40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01"/>
    </row>
    <row r="75" spans="1:11" ht="15" customHeight="1" x14ac:dyDescent="0.35">
      <c r="A75" s="104" t="s">
        <v>75</v>
      </c>
      <c r="B75" s="72"/>
      <c r="C75" s="33"/>
      <c r="D75" s="33"/>
      <c r="E75" s="80">
        <f>SUM(E73:E74)</f>
        <v>-1.1718622999999999</v>
      </c>
      <c r="F75" s="16">
        <f>SUM(F73:F74)</f>
        <v>1.5710000000000002</v>
      </c>
      <c r="G75" s="16">
        <f>SUM(G73:G74)</f>
        <v>-5.088000000000001</v>
      </c>
      <c r="H75" s="16">
        <f>SUM(H73:H74)</f>
        <v>-0.44100000000000072</v>
      </c>
      <c r="I75" s="16" t="s">
        <v>53</v>
      </c>
      <c r="J75" s="16" t="s">
        <v>53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19.013873053461332</v>
      </c>
      <c r="F81" s="13">
        <v>31.930181355756293</v>
      </c>
      <c r="G81" s="13">
        <v>28.869274889780964</v>
      </c>
      <c r="H81" s="13">
        <v>32.081090973232783</v>
      </c>
      <c r="I81" s="13">
        <v>25.270083361369664</v>
      </c>
      <c r="J81" s="13">
        <v>26.47193062528525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19.013873053461332</v>
      </c>
      <c r="F82" s="13">
        <v>31.930181355756293</v>
      </c>
      <c r="G82" s="13">
        <v>28.869274889780964</v>
      </c>
      <c r="H82" s="13">
        <v>32.081090973232783</v>
      </c>
      <c r="I82" s="13">
        <v>30.522223468281563</v>
      </c>
      <c r="J82" s="13">
        <v>26.47193062528525</v>
      </c>
    </row>
    <row r="83" spans="1:10" ht="15" customHeight="1" x14ac:dyDescent="0.35">
      <c r="A83" s="56" t="s">
        <v>44</v>
      </c>
      <c r="B83" s="66"/>
      <c r="C83" s="57"/>
      <c r="D83" s="57"/>
      <c r="E83" s="39">
        <v>14.979234428687786</v>
      </c>
      <c r="F83" s="13">
        <v>32.647080068962993</v>
      </c>
      <c r="G83" s="13">
        <v>24.976381317785503</v>
      </c>
      <c r="H83" s="13">
        <v>25.179477633095836</v>
      </c>
      <c r="I83" s="13">
        <v>20.821651527045713</v>
      </c>
      <c r="J83" s="13">
        <v>19.777879202799316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9.256698998197411</v>
      </c>
      <c r="H84" s="13">
        <v>8.0091236638445942</v>
      </c>
      <c r="I84" s="13">
        <v>10.96730713686439</v>
      </c>
      <c r="J84" s="13" t="s">
        <v>53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10.598310076738468</v>
      </c>
      <c r="H85" s="13">
        <v>10.042829379921146</v>
      </c>
      <c r="I85" s="13">
        <v>13.723844355177164</v>
      </c>
      <c r="J85" s="13" t="s">
        <v>53</v>
      </c>
    </row>
    <row r="86" spans="1:10" ht="15" customHeight="1" x14ac:dyDescent="0.35">
      <c r="A86" s="56" t="s">
        <v>47</v>
      </c>
      <c r="B86" s="66"/>
      <c r="C86" s="57"/>
      <c r="D86" s="57"/>
      <c r="E86" s="36">
        <v>55.608003793795355</v>
      </c>
      <c r="F86" s="5">
        <v>71.573263979515517</v>
      </c>
      <c r="G86" s="5">
        <v>80.448883593900007</v>
      </c>
      <c r="H86" s="5">
        <v>70.996833566220346</v>
      </c>
      <c r="I86" s="5">
        <v>68.400504252276662</v>
      </c>
      <c r="J86" s="5" t="s">
        <v>53</v>
      </c>
    </row>
    <row r="87" spans="1:10" ht="15" customHeight="1" x14ac:dyDescent="0.35">
      <c r="A87" s="56" t="s">
        <v>48</v>
      </c>
      <c r="B87" s="66"/>
      <c r="C87" s="57"/>
      <c r="D87" s="57"/>
      <c r="E87" s="39">
        <v>39.504939500000006</v>
      </c>
      <c r="F87" s="13">
        <v>17.720713100000005</v>
      </c>
      <c r="G87" s="13">
        <v>12.810860099999999</v>
      </c>
      <c r="H87" s="13">
        <v>19.868688299999999</v>
      </c>
      <c r="I87" s="13">
        <v>19.917999999999999</v>
      </c>
      <c r="J87" s="13" t="s">
        <v>53</v>
      </c>
    </row>
    <row r="88" spans="1:10" ht="15" customHeight="1" x14ac:dyDescent="0.35">
      <c r="A88" s="56" t="s">
        <v>49</v>
      </c>
      <c r="B88" s="66"/>
      <c r="C88" s="17"/>
      <c r="D88" s="17"/>
      <c r="E88" s="39">
        <v>0.69966930473120836</v>
      </c>
      <c r="F88" s="13">
        <v>0.33605549181920252</v>
      </c>
      <c r="G88" s="13">
        <v>0.17575347513399503</v>
      </c>
      <c r="H88" s="13">
        <v>0.35305581089177657</v>
      </c>
      <c r="I88" s="13">
        <v>0.37640117182664667</v>
      </c>
      <c r="J88" s="106" t="s">
        <v>53</v>
      </c>
    </row>
    <row r="89" spans="1:10" ht="15" customHeight="1" x14ac:dyDescent="0.35">
      <c r="A89" s="56" t="s">
        <v>124</v>
      </c>
      <c r="B89" s="66"/>
      <c r="C89" s="17"/>
      <c r="D89" s="17"/>
      <c r="E89" s="39">
        <v>1.0761488999999986</v>
      </c>
      <c r="F89" s="13" t="s">
        <v>53</v>
      </c>
      <c r="G89" s="13" t="s">
        <v>53</v>
      </c>
      <c r="H89" s="13" t="s">
        <v>53</v>
      </c>
      <c r="I89" s="13" t="s">
        <v>53</v>
      </c>
      <c r="J89" s="106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10" t="s">
        <v>53</v>
      </c>
      <c r="G90" s="10">
        <v>95</v>
      </c>
      <c r="H90" s="5">
        <v>74</v>
      </c>
      <c r="I90" s="5">
        <v>70</v>
      </c>
      <c r="J90" s="5" t="s">
        <v>53</v>
      </c>
    </row>
    <row r="91" spans="1:10" ht="15" customHeight="1" x14ac:dyDescent="0.35">
      <c r="A91" s="60" t="s">
        <v>76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128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127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6.5" x14ac:dyDescent="0.35">
      <c r="A94" s="76"/>
      <c r="B94" s="76"/>
      <c r="C94" s="76"/>
      <c r="D94" s="76"/>
      <c r="E94" s="76"/>
      <c r="F94" s="76"/>
      <c r="G94" s="76"/>
      <c r="H94" s="76"/>
      <c r="I94" s="76"/>
      <c r="J94" s="76"/>
    </row>
    <row r="95" spans="1:10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</row>
    <row r="96" spans="1:10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  <rowBreaks count="1" manualBreakCount="1">
    <brk id="9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2" ht="21.75" x14ac:dyDescent="0.25">
      <c r="A1" s="138" t="s">
        <v>62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2" ht="16.5" x14ac:dyDescent="0.35">
      <c r="A2" s="53" t="s">
        <v>57</v>
      </c>
      <c r="B2" s="54"/>
      <c r="C2" s="54"/>
      <c r="D2" s="54"/>
      <c r="E2" s="52"/>
      <c r="F2" s="52"/>
      <c r="G2" s="52"/>
      <c r="H2" s="52"/>
      <c r="I2" s="52"/>
      <c r="J2" s="52"/>
    </row>
    <row r="3" spans="1:12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  <c r="L3" s="91"/>
    </row>
    <row r="4" spans="1:12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  <c r="L4" s="51"/>
    </row>
    <row r="5" spans="1:12" ht="16.5" x14ac:dyDescent="0.35">
      <c r="A5" s="23" t="s">
        <v>1</v>
      </c>
      <c r="B5" s="26"/>
      <c r="C5" s="23"/>
      <c r="D5" s="23" t="s">
        <v>69</v>
      </c>
      <c r="E5" s="27"/>
      <c r="F5" s="27">
        <v>0</v>
      </c>
      <c r="G5" s="27">
        <v>0</v>
      </c>
      <c r="H5" s="27"/>
      <c r="I5" s="27" t="s">
        <v>52</v>
      </c>
      <c r="J5" s="27" t="s">
        <v>52</v>
      </c>
      <c r="L5" s="51"/>
    </row>
    <row r="6" spans="1:12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L6" s="51"/>
    </row>
    <row r="7" spans="1:12" ht="15" customHeight="1" x14ac:dyDescent="0.35">
      <c r="A7" s="56" t="s">
        <v>2</v>
      </c>
      <c r="B7" s="57"/>
      <c r="C7" s="57"/>
      <c r="D7" s="57"/>
      <c r="E7" s="38">
        <v>9.0059339999999999</v>
      </c>
      <c r="F7" s="12">
        <v>8.8645400000000016</v>
      </c>
      <c r="G7" s="12">
        <v>35.077760999999995</v>
      </c>
      <c r="H7" s="12">
        <v>31.933782000000001</v>
      </c>
      <c r="I7" s="12">
        <v>28.645</v>
      </c>
      <c r="J7" s="12">
        <v>26.402000000000001</v>
      </c>
      <c r="L7" s="51"/>
    </row>
    <row r="8" spans="1:12" ht="15" customHeight="1" x14ac:dyDescent="0.35">
      <c r="A8" s="56" t="s">
        <v>3</v>
      </c>
      <c r="B8" s="17"/>
      <c r="C8" s="17"/>
      <c r="D8" s="17"/>
      <c r="E8" s="39">
        <v>-5.560111</v>
      </c>
      <c r="F8" s="13">
        <v>-5.3411099999999996</v>
      </c>
      <c r="G8" s="13">
        <v>-22.360737999999998</v>
      </c>
      <c r="H8" s="13">
        <v>-20.574677000000001</v>
      </c>
      <c r="I8" s="13">
        <v>-17.256</v>
      </c>
      <c r="J8" s="13">
        <v>-15.535</v>
      </c>
    </row>
    <row r="9" spans="1:12" ht="15" customHeight="1" x14ac:dyDescent="0.35">
      <c r="A9" s="56" t="s">
        <v>4</v>
      </c>
      <c r="B9" s="17"/>
      <c r="C9" s="17"/>
      <c r="D9" s="17"/>
      <c r="E9" s="39">
        <v>3.0741000000000001E-2</v>
      </c>
      <c r="F9" s="13">
        <v>3.458E-2</v>
      </c>
      <c r="G9" s="13">
        <v>0.12392300000000001</v>
      </c>
      <c r="H9" s="13">
        <v>9.7613000000000005E-2</v>
      </c>
      <c r="I9" s="13">
        <v>4.3999999999999997E-2</v>
      </c>
      <c r="J9" s="13">
        <v>1.2440000000000002</v>
      </c>
    </row>
    <row r="10" spans="1:12" ht="15" customHeight="1" x14ac:dyDescent="0.35">
      <c r="A10" s="56" t="s">
        <v>5</v>
      </c>
      <c r="B10" s="17"/>
      <c r="C10" s="17"/>
      <c r="D10" s="17"/>
      <c r="E10" s="39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</row>
    <row r="11" spans="1:12" ht="15" customHeight="1" x14ac:dyDescent="0.35">
      <c r="A11" s="58" t="s">
        <v>6</v>
      </c>
      <c r="B11" s="21"/>
      <c r="C11" s="21"/>
      <c r="D11" s="21"/>
      <c r="E11" s="4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</row>
    <row r="12" spans="1:12" ht="15" customHeight="1" x14ac:dyDescent="0.25">
      <c r="A12" s="59" t="s">
        <v>7</v>
      </c>
      <c r="B12" s="59"/>
      <c r="C12" s="59"/>
      <c r="D12" s="59"/>
      <c r="E12" s="38">
        <f t="shared" ref="E12:J12" si="0">SUM(E7:E11)</f>
        <v>3.4765639999999998</v>
      </c>
      <c r="F12" s="12">
        <f t="shared" si="0"/>
        <v>3.5580100000000021</v>
      </c>
      <c r="G12" s="12">
        <f t="shared" si="0"/>
        <v>12.840945999999997</v>
      </c>
      <c r="H12" s="16">
        <f t="shared" si="0"/>
        <v>11.456718</v>
      </c>
      <c r="I12" s="16">
        <f t="shared" si="0"/>
        <v>11.433</v>
      </c>
      <c r="J12" s="16">
        <f t="shared" si="0"/>
        <v>12.111000000000001</v>
      </c>
    </row>
    <row r="13" spans="1:12" ht="15" customHeight="1" x14ac:dyDescent="0.35">
      <c r="A13" s="58" t="s">
        <v>59</v>
      </c>
      <c r="B13" s="21"/>
      <c r="C13" s="21"/>
      <c r="D13" s="21"/>
      <c r="E13" s="40">
        <v>-0.56072499999999992</v>
      </c>
      <c r="F13" s="14">
        <v>-0.54191999999999996</v>
      </c>
      <c r="G13" s="14">
        <v>-2.1816010000000001</v>
      </c>
      <c r="H13" s="14">
        <v>-2.1272730000000002</v>
      </c>
      <c r="I13" s="14">
        <v>-2.0369999999999999</v>
      </c>
      <c r="J13" s="14">
        <v>-2.0619999999999998</v>
      </c>
    </row>
    <row r="14" spans="1:12" ht="15" customHeight="1" x14ac:dyDescent="0.25">
      <c r="A14" s="59" t="s">
        <v>8</v>
      </c>
      <c r="B14" s="59"/>
      <c r="C14" s="59"/>
      <c r="D14" s="59"/>
      <c r="E14" s="38">
        <f t="shared" ref="E14:J14" si="1">SUM(E12:E13)</f>
        <v>2.9158390000000001</v>
      </c>
      <c r="F14" s="12">
        <f t="shared" si="1"/>
        <v>3.0160900000000019</v>
      </c>
      <c r="G14" s="12">
        <f t="shared" si="1"/>
        <v>10.659344999999997</v>
      </c>
      <c r="H14" s="16">
        <f t="shared" si="1"/>
        <v>9.3294449999999998</v>
      </c>
      <c r="I14" s="16">
        <f t="shared" si="1"/>
        <v>9.3960000000000008</v>
      </c>
      <c r="J14" s="16">
        <f t="shared" si="1"/>
        <v>10.049000000000001</v>
      </c>
    </row>
    <row r="15" spans="1:12" ht="15" customHeight="1" x14ac:dyDescent="0.35">
      <c r="A15" s="56" t="s">
        <v>9</v>
      </c>
      <c r="B15" s="60"/>
      <c r="C15" s="60"/>
      <c r="D15" s="60"/>
      <c r="E15" s="39">
        <v>-0.15732099999999999</v>
      </c>
      <c r="F15" s="13">
        <v>-0.15828200000000001</v>
      </c>
      <c r="G15" s="13">
        <v>-0.63024500000000006</v>
      </c>
      <c r="H15" s="13">
        <v>-0.267231</v>
      </c>
      <c r="I15" s="13">
        <v>-0.17299999999999999</v>
      </c>
      <c r="J15" s="13">
        <v>-0.54100000000000004</v>
      </c>
    </row>
    <row r="16" spans="1:12" ht="15" customHeight="1" x14ac:dyDescent="0.35">
      <c r="A16" s="58" t="s">
        <v>10</v>
      </c>
      <c r="B16" s="21"/>
      <c r="C16" s="21"/>
      <c r="D16" s="21"/>
      <c r="E16" s="40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</row>
    <row r="17" spans="1:10" ht="15" customHeight="1" x14ac:dyDescent="0.25">
      <c r="A17" s="59" t="s">
        <v>11</v>
      </c>
      <c r="B17" s="59"/>
      <c r="C17" s="59"/>
      <c r="D17" s="59"/>
      <c r="E17" s="38">
        <f t="shared" ref="E17:J17" si="2">SUM(E14:E16)</f>
        <v>2.758518</v>
      </c>
      <c r="F17" s="12">
        <f t="shared" si="2"/>
        <v>2.8578080000000021</v>
      </c>
      <c r="G17" s="12">
        <f t="shared" si="2"/>
        <v>10.029099999999996</v>
      </c>
      <c r="H17" s="16">
        <f t="shared" si="2"/>
        <v>9.0622139999999991</v>
      </c>
      <c r="I17" s="16">
        <f t="shared" si="2"/>
        <v>9.2230000000000008</v>
      </c>
      <c r="J17" s="16">
        <f t="shared" si="2"/>
        <v>9.5080000000000009</v>
      </c>
    </row>
    <row r="18" spans="1:10" ht="15" customHeight="1" x14ac:dyDescent="0.35">
      <c r="A18" s="56" t="s">
        <v>12</v>
      </c>
      <c r="B18" s="17"/>
      <c r="C18" s="17"/>
      <c r="D18" s="17"/>
      <c r="E18" s="39">
        <v>0</v>
      </c>
      <c r="F18" s="13">
        <v>0</v>
      </c>
      <c r="G18" s="13">
        <v>8.5800000000000004E-4</v>
      </c>
      <c r="H18" s="13">
        <v>1.3667E-2</v>
      </c>
      <c r="I18" s="13">
        <v>1.0999999999999999E-2</v>
      </c>
      <c r="J18" s="13">
        <v>0.01</v>
      </c>
    </row>
    <row r="19" spans="1:10" ht="15" customHeight="1" x14ac:dyDescent="0.35">
      <c r="A19" s="58" t="s">
        <v>13</v>
      </c>
      <c r="B19" s="21"/>
      <c r="C19" s="21"/>
      <c r="D19" s="21"/>
      <c r="E19" s="40">
        <v>-0.61514000000000002</v>
      </c>
      <c r="F19" s="14">
        <v>-0.68004999999999993</v>
      </c>
      <c r="G19" s="14">
        <v>-2.5817439999999996</v>
      </c>
      <c r="H19" s="14">
        <v>-1.4395290000000001</v>
      </c>
      <c r="I19" s="14">
        <v>-1.8220000000000001</v>
      </c>
      <c r="J19" s="14">
        <v>-2.859</v>
      </c>
    </row>
    <row r="20" spans="1:10" ht="15" customHeight="1" x14ac:dyDescent="0.25">
      <c r="A20" s="59" t="s">
        <v>14</v>
      </c>
      <c r="B20" s="59"/>
      <c r="C20" s="59"/>
      <c r="D20" s="59"/>
      <c r="E20" s="38">
        <f t="shared" ref="E20:J20" si="3">SUM(E17:E19)</f>
        <v>2.1433780000000002</v>
      </c>
      <c r="F20" s="12">
        <f t="shared" si="3"/>
        <v>2.1777580000000021</v>
      </c>
      <c r="G20" s="12">
        <f t="shared" si="3"/>
        <v>7.4482139999999957</v>
      </c>
      <c r="H20" s="16">
        <f t="shared" si="3"/>
        <v>7.6363519999999987</v>
      </c>
      <c r="I20" s="16">
        <f t="shared" si="3"/>
        <v>7.4119999999999999</v>
      </c>
      <c r="J20" s="16">
        <f t="shared" si="3"/>
        <v>6.6590000000000007</v>
      </c>
    </row>
    <row r="21" spans="1:10" ht="15" customHeight="1" x14ac:dyDescent="0.35">
      <c r="A21" s="56" t="s">
        <v>15</v>
      </c>
      <c r="B21" s="17"/>
      <c r="C21" s="17"/>
      <c r="D21" s="17"/>
      <c r="E21" s="39">
        <v>-0.50295000000000001</v>
      </c>
      <c r="F21" s="13">
        <v>-0.51521000000000006</v>
      </c>
      <c r="G21" s="13">
        <v>-1.3848199999999999</v>
      </c>
      <c r="H21" s="13">
        <v>-1.368879</v>
      </c>
      <c r="I21" s="13">
        <v>-1.206</v>
      </c>
      <c r="J21" s="13">
        <v>-1.6520000000000001</v>
      </c>
    </row>
    <row r="22" spans="1:10" ht="15" customHeight="1" x14ac:dyDescent="0.35">
      <c r="A22" s="58" t="s">
        <v>16</v>
      </c>
      <c r="B22" s="61"/>
      <c r="C22" s="61"/>
      <c r="D22" s="61"/>
      <c r="E22" s="4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</row>
    <row r="23" spans="1:10" ht="15" customHeight="1" x14ac:dyDescent="0.35">
      <c r="A23" s="62" t="s">
        <v>82</v>
      </c>
      <c r="B23" s="63"/>
      <c r="C23" s="63"/>
      <c r="D23" s="63"/>
      <c r="E23" s="38">
        <f t="shared" ref="E23:J23" si="4">SUM(E20:E22)</f>
        <v>1.6404280000000002</v>
      </c>
      <c r="F23" s="12">
        <f t="shared" si="4"/>
        <v>1.6625480000000019</v>
      </c>
      <c r="G23" s="12">
        <f t="shared" si="4"/>
        <v>6.0633939999999953</v>
      </c>
      <c r="H23" s="16">
        <f t="shared" si="4"/>
        <v>6.267472999999999</v>
      </c>
      <c r="I23" s="16">
        <f t="shared" si="4"/>
        <v>6.2059999999999995</v>
      </c>
      <c r="J23" s="16">
        <f t="shared" si="4"/>
        <v>5.0070000000000006</v>
      </c>
    </row>
    <row r="24" spans="1:10" ht="15" customHeight="1" x14ac:dyDescent="0.35">
      <c r="A24" s="56" t="s">
        <v>93</v>
      </c>
      <c r="B24" s="17"/>
      <c r="C24" s="17"/>
      <c r="D24" s="17"/>
      <c r="E24" s="39">
        <v>1.6404279999999991</v>
      </c>
      <c r="F24" s="13">
        <v>1.6625480000000028</v>
      </c>
      <c r="G24" s="13">
        <v>6.063393999999998</v>
      </c>
      <c r="H24" s="13">
        <v>6.2674730000000043</v>
      </c>
      <c r="I24" s="13">
        <v>6.2059999999999995</v>
      </c>
      <c r="J24" s="13">
        <v>5.0070000000000014</v>
      </c>
    </row>
    <row r="25" spans="1:10" ht="15" customHeight="1" x14ac:dyDescent="0.35">
      <c r="A25" s="56" t="s">
        <v>88</v>
      </c>
      <c r="B25" s="17"/>
      <c r="C25" s="17"/>
      <c r="D25" s="17"/>
      <c r="E25" s="39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9">
        <v>-0.11600000000000001</v>
      </c>
      <c r="F27" s="13">
        <v>-1.5132999999999999E-2</v>
      </c>
      <c r="G27" s="13">
        <v>-0.64600000000000002</v>
      </c>
      <c r="H27" s="13">
        <v>-0.33550000000000002</v>
      </c>
      <c r="I27" s="13">
        <v>-0.20399999999999999</v>
      </c>
      <c r="J27" s="13">
        <v>1.3740000000000001</v>
      </c>
    </row>
    <row r="28" spans="1:10" ht="15" customHeight="1" x14ac:dyDescent="0.35">
      <c r="A28" s="87" t="s">
        <v>134</v>
      </c>
      <c r="B28" s="88"/>
      <c r="C28" s="88"/>
      <c r="D28" s="88"/>
      <c r="E28" s="107">
        <f t="shared" ref="E28:J28" si="5">E14-E27</f>
        <v>3.0318390000000002</v>
      </c>
      <c r="F28" s="108">
        <f t="shared" si="5"/>
        <v>3.031223000000002</v>
      </c>
      <c r="G28" s="108">
        <f t="shared" si="5"/>
        <v>11.305344999999997</v>
      </c>
      <c r="H28" s="108">
        <f t="shared" si="5"/>
        <v>9.6649449999999995</v>
      </c>
      <c r="I28" s="108">
        <f t="shared" si="5"/>
        <v>9.6000000000000014</v>
      </c>
      <c r="J28" s="108">
        <f t="shared" si="5"/>
        <v>8.6750000000000007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9">
        <v>85.219964000000004</v>
      </c>
      <c r="F34" s="13">
        <v>83.834000000000003</v>
      </c>
      <c r="G34" s="13">
        <v>83.834999999999994</v>
      </c>
      <c r="H34" s="13">
        <v>83.834999999999994</v>
      </c>
      <c r="I34" s="13">
        <v>82.881</v>
      </c>
      <c r="J34" s="13">
        <v>82.881</v>
      </c>
    </row>
    <row r="35" spans="1:10" ht="15" customHeight="1" x14ac:dyDescent="0.35">
      <c r="A35" s="56" t="s">
        <v>18</v>
      </c>
      <c r="B35" s="57"/>
      <c r="C35" s="57"/>
      <c r="D35" s="57"/>
      <c r="E35" s="39">
        <v>1.1644890000000001</v>
      </c>
      <c r="F35" s="13">
        <v>1.71834</v>
      </c>
      <c r="G35" s="13">
        <v>1.3240499999999999</v>
      </c>
      <c r="H35" s="13">
        <v>1.875589</v>
      </c>
      <c r="I35" s="13">
        <v>0.14000000000000001</v>
      </c>
      <c r="J35" s="13">
        <v>0.40400000000000003</v>
      </c>
    </row>
    <row r="36" spans="1:10" ht="15" customHeight="1" x14ac:dyDescent="0.35">
      <c r="A36" s="56" t="s">
        <v>87</v>
      </c>
      <c r="B36" s="57"/>
      <c r="C36" s="57"/>
      <c r="D36" s="57"/>
      <c r="E36" s="39">
        <v>6.1534079999999998</v>
      </c>
      <c r="F36" s="13">
        <v>6.0120820000000004</v>
      </c>
      <c r="G36" s="13">
        <v>5.9940219999999993</v>
      </c>
      <c r="H36" s="13">
        <v>5.9779799999999996</v>
      </c>
      <c r="I36" s="13">
        <v>5.6180000000000003</v>
      </c>
      <c r="J36" s="13">
        <v>5.476</v>
      </c>
    </row>
    <row r="37" spans="1:10" ht="15" customHeight="1" x14ac:dyDescent="0.35">
      <c r="A37" s="56" t="s">
        <v>19</v>
      </c>
      <c r="B37" s="57"/>
      <c r="C37" s="57"/>
      <c r="D37" s="57"/>
      <c r="E37" s="39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1:10" ht="15" customHeight="1" x14ac:dyDescent="0.35">
      <c r="A38" s="58" t="s">
        <v>20</v>
      </c>
      <c r="B38" s="21"/>
      <c r="C38" s="21"/>
      <c r="D38" s="21"/>
      <c r="E38" s="40">
        <v>0.9807809999999999</v>
      </c>
      <c r="F38" s="14">
        <v>1.412952</v>
      </c>
      <c r="G38" s="14">
        <v>1.007309</v>
      </c>
      <c r="H38" s="14">
        <v>1.5265</v>
      </c>
      <c r="I38" s="14">
        <v>0</v>
      </c>
      <c r="J38" s="14">
        <v>5.0000000000000001E-3</v>
      </c>
    </row>
    <row r="39" spans="1:10" ht="15" customHeight="1" x14ac:dyDescent="0.35">
      <c r="A39" s="53" t="s">
        <v>21</v>
      </c>
      <c r="B39" s="59"/>
      <c r="C39" s="59"/>
      <c r="D39" s="59"/>
      <c r="E39" s="38">
        <f t="shared" ref="E39:J39" si="6">SUM(E34:E38)</f>
        <v>93.518642</v>
      </c>
      <c r="F39" s="119">
        <f t="shared" si="6"/>
        <v>92.977374000000012</v>
      </c>
      <c r="G39" s="12">
        <f t="shared" si="6"/>
        <v>92.160381000000001</v>
      </c>
      <c r="H39" s="16">
        <f t="shared" si="6"/>
        <v>93.215069</v>
      </c>
      <c r="I39" s="16">
        <f t="shared" si="6"/>
        <v>88.638999999999996</v>
      </c>
      <c r="J39" s="16">
        <f t="shared" si="6"/>
        <v>88.765999999999991</v>
      </c>
    </row>
    <row r="40" spans="1:10" ht="15" customHeight="1" x14ac:dyDescent="0.35">
      <c r="A40" s="56" t="s">
        <v>22</v>
      </c>
      <c r="B40" s="17"/>
      <c r="C40" s="17"/>
      <c r="D40" s="17"/>
      <c r="E40" s="39">
        <v>8.9169999999999996E-3</v>
      </c>
      <c r="F40" s="13">
        <v>0</v>
      </c>
      <c r="G40" s="13">
        <v>0</v>
      </c>
      <c r="H40" s="13">
        <v>0</v>
      </c>
      <c r="I40" s="13">
        <v>2.1000000000000001E-2</v>
      </c>
      <c r="J40" s="13">
        <v>2.4E-2</v>
      </c>
    </row>
    <row r="41" spans="1:10" ht="15" customHeight="1" x14ac:dyDescent="0.35">
      <c r="A41" s="56" t="s">
        <v>23</v>
      </c>
      <c r="B41" s="17"/>
      <c r="C41" s="17"/>
      <c r="D41" s="17"/>
      <c r="E41" s="39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</row>
    <row r="42" spans="1:10" ht="15" customHeight="1" x14ac:dyDescent="0.35">
      <c r="A42" s="56" t="s">
        <v>24</v>
      </c>
      <c r="B42" s="17"/>
      <c r="C42" s="17"/>
      <c r="D42" s="17"/>
      <c r="E42" s="39">
        <v>2.7358800000000003</v>
      </c>
      <c r="F42" s="13">
        <v>2.7782799999999996</v>
      </c>
      <c r="G42" s="13">
        <v>2.3492219999999997</v>
      </c>
      <c r="H42" s="13">
        <v>1.8818169999999999</v>
      </c>
      <c r="I42" s="13">
        <v>3.6220000000000003</v>
      </c>
      <c r="J42" s="13">
        <v>2.8929999999999998</v>
      </c>
    </row>
    <row r="43" spans="1:10" ht="15" customHeight="1" x14ac:dyDescent="0.35">
      <c r="A43" s="56" t="s">
        <v>25</v>
      </c>
      <c r="B43" s="17"/>
      <c r="C43" s="17"/>
      <c r="D43" s="17"/>
      <c r="E43" s="39">
        <v>7.6897929999999999</v>
      </c>
      <c r="F43" s="13">
        <v>5.6867409999999996</v>
      </c>
      <c r="G43" s="13">
        <v>6.3734350000000006</v>
      </c>
      <c r="H43" s="13">
        <v>2.6605449999999999</v>
      </c>
      <c r="I43" s="13">
        <v>5.8940000000000001</v>
      </c>
      <c r="J43" s="13">
        <v>3.7269999999999999</v>
      </c>
    </row>
    <row r="44" spans="1:10" ht="15" customHeight="1" x14ac:dyDescent="0.35">
      <c r="A44" s="58" t="s">
        <v>26</v>
      </c>
      <c r="B44" s="21"/>
      <c r="C44" s="21"/>
      <c r="D44" s="21"/>
      <c r="E44" s="40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</row>
    <row r="45" spans="1:10" ht="15" customHeight="1" x14ac:dyDescent="0.35">
      <c r="A45" s="65" t="s">
        <v>27</v>
      </c>
      <c r="B45" s="32"/>
      <c r="C45" s="32"/>
      <c r="D45" s="32"/>
      <c r="E45" s="45">
        <f t="shared" ref="E45:J45" si="7">SUM(E40:E44)</f>
        <v>10.43459</v>
      </c>
      <c r="F45" s="15">
        <f t="shared" si="7"/>
        <v>8.4650210000000001</v>
      </c>
      <c r="G45" s="114">
        <f t="shared" si="7"/>
        <v>8.7226569999999999</v>
      </c>
      <c r="H45" s="79">
        <f t="shared" si="7"/>
        <v>4.5423619999999998</v>
      </c>
      <c r="I45" s="79">
        <f t="shared" si="7"/>
        <v>9.5370000000000008</v>
      </c>
      <c r="J45" s="79">
        <f t="shared" si="7"/>
        <v>6.6440000000000001</v>
      </c>
    </row>
    <row r="46" spans="1:10" ht="15" customHeight="1" x14ac:dyDescent="0.35">
      <c r="A46" s="53" t="s">
        <v>80</v>
      </c>
      <c r="B46" s="33"/>
      <c r="C46" s="33"/>
      <c r="D46" s="33"/>
      <c r="E46" s="38">
        <f t="shared" ref="E46:J46" si="8">E39+E45</f>
        <v>103.953232</v>
      </c>
      <c r="F46" s="119">
        <f t="shared" si="8"/>
        <v>101.442395</v>
      </c>
      <c r="G46" s="12">
        <f t="shared" si="8"/>
        <v>100.883038</v>
      </c>
      <c r="H46" s="16">
        <f t="shared" si="8"/>
        <v>97.757430999999997</v>
      </c>
      <c r="I46" s="16">
        <f t="shared" si="8"/>
        <v>98.176000000000002</v>
      </c>
      <c r="J46" s="16">
        <f t="shared" si="8"/>
        <v>95.41</v>
      </c>
    </row>
    <row r="47" spans="1:10" ht="15" customHeight="1" x14ac:dyDescent="0.35">
      <c r="A47" s="56" t="s">
        <v>94</v>
      </c>
      <c r="B47" s="17"/>
      <c r="C47" s="17"/>
      <c r="D47" s="17"/>
      <c r="E47" s="39">
        <v>42.608575999999999</v>
      </c>
      <c r="F47" s="13">
        <v>36.748198000000002</v>
      </c>
      <c r="G47" s="13">
        <v>40.968410000000006</v>
      </c>
      <c r="H47" s="13">
        <v>35.084203999999993</v>
      </c>
      <c r="I47" s="13">
        <v>56.497999999999998</v>
      </c>
      <c r="J47" s="13">
        <v>50.292000000000002</v>
      </c>
    </row>
    <row r="48" spans="1:10" ht="15" customHeight="1" x14ac:dyDescent="0.35">
      <c r="A48" s="56" t="s">
        <v>89</v>
      </c>
      <c r="B48" s="17"/>
      <c r="C48" s="17"/>
      <c r="D48" s="17"/>
      <c r="E48" s="39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</row>
    <row r="49" spans="1:10" ht="15" customHeight="1" x14ac:dyDescent="0.35">
      <c r="A49" s="56" t="s">
        <v>28</v>
      </c>
      <c r="B49" s="17"/>
      <c r="C49" s="17"/>
      <c r="D49" s="17"/>
      <c r="E49" s="39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</row>
    <row r="50" spans="1:10" ht="15" customHeight="1" x14ac:dyDescent="0.35">
      <c r="A50" s="56" t="s">
        <v>29</v>
      </c>
      <c r="B50" s="17"/>
      <c r="C50" s="17"/>
      <c r="D50" s="17"/>
      <c r="E50" s="39">
        <v>0.42315199999999997</v>
      </c>
      <c r="F50" s="13">
        <v>0.51578000000000002</v>
      </c>
      <c r="G50" s="13">
        <v>0.446322</v>
      </c>
      <c r="H50" s="13">
        <v>0.54050500000000001</v>
      </c>
      <c r="I50" s="13">
        <v>0.27</v>
      </c>
      <c r="J50" s="13">
        <v>0.248</v>
      </c>
    </row>
    <row r="51" spans="1:10" ht="15" customHeight="1" x14ac:dyDescent="0.35">
      <c r="A51" s="56" t="s">
        <v>30</v>
      </c>
      <c r="B51" s="17"/>
      <c r="C51" s="17"/>
      <c r="D51" s="17"/>
      <c r="E51" s="39">
        <v>52.393884999999997</v>
      </c>
      <c r="F51" s="13">
        <v>56.405429999999996</v>
      </c>
      <c r="G51" s="13">
        <v>52.410993000000005</v>
      </c>
      <c r="H51" s="13">
        <v>56.266940999999996</v>
      </c>
      <c r="I51" s="13">
        <v>36.655000000000001</v>
      </c>
      <c r="J51" s="13">
        <v>39.466999999999999</v>
      </c>
    </row>
    <row r="52" spans="1:10" ht="15" customHeight="1" x14ac:dyDescent="0.35">
      <c r="A52" s="56" t="s">
        <v>31</v>
      </c>
      <c r="B52" s="17"/>
      <c r="C52" s="17"/>
      <c r="D52" s="17"/>
      <c r="E52" s="39">
        <v>8.5278969999999994</v>
      </c>
      <c r="F52" s="13">
        <v>7.7732700000000001</v>
      </c>
      <c r="G52" s="13">
        <v>7.0569030000000001</v>
      </c>
      <c r="H52" s="13">
        <v>5.8654619999999991</v>
      </c>
      <c r="I52" s="13">
        <v>4.7529999999999992</v>
      </c>
      <c r="J52" s="13">
        <v>5.4029999999999996</v>
      </c>
    </row>
    <row r="53" spans="1:10" ht="15" customHeight="1" x14ac:dyDescent="0.35">
      <c r="A53" s="58" t="s">
        <v>92</v>
      </c>
      <c r="B53" s="21"/>
      <c r="C53" s="21"/>
      <c r="D53" s="21"/>
      <c r="E53" s="40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</row>
    <row r="54" spans="1:10" ht="15" customHeight="1" x14ac:dyDescent="0.35">
      <c r="A54" s="53" t="s">
        <v>81</v>
      </c>
      <c r="B54" s="33"/>
      <c r="C54" s="33"/>
      <c r="D54" s="33"/>
      <c r="E54" s="38">
        <f t="shared" ref="E54:J54" si="9">SUM(E47:E53)</f>
        <v>103.95350999999999</v>
      </c>
      <c r="F54" s="11">
        <f t="shared" si="9"/>
        <v>101.442678</v>
      </c>
      <c r="G54" s="12">
        <f t="shared" si="9"/>
        <v>100.88262800000001</v>
      </c>
      <c r="H54" s="16">
        <f t="shared" si="9"/>
        <v>97.757111999999992</v>
      </c>
      <c r="I54" s="16">
        <f t="shared" si="9"/>
        <v>98.176000000000002</v>
      </c>
      <c r="J54" s="16">
        <f t="shared" si="9"/>
        <v>95.410000000000011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54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9">
        <v>3.0962809999999994</v>
      </c>
      <c r="F60" s="13">
        <v>3.2919999999999998</v>
      </c>
      <c r="G60" s="13">
        <v>9.3940000000000001</v>
      </c>
      <c r="H60" s="13">
        <v>8.6590000000000007</v>
      </c>
      <c r="I60" s="13">
        <v>8.2729999999999997</v>
      </c>
      <c r="J60" s="13"/>
    </row>
    <row r="61" spans="1:10" ht="15" customHeight="1" x14ac:dyDescent="0.35">
      <c r="A61" s="67" t="s">
        <v>33</v>
      </c>
      <c r="B61" s="67"/>
      <c r="C61" s="68"/>
      <c r="D61" s="68"/>
      <c r="E61" s="40">
        <v>1.16194</v>
      </c>
      <c r="F61" s="14">
        <v>0.27600000000000002</v>
      </c>
      <c r="G61" s="14">
        <v>0.30499999999999999</v>
      </c>
      <c r="H61" s="14">
        <v>1.165</v>
      </c>
      <c r="I61" s="14">
        <v>-1.0860000000000001</v>
      </c>
      <c r="J61" s="14">
        <v>0</v>
      </c>
    </row>
    <row r="62" spans="1:10" ht="15" customHeight="1" x14ac:dyDescent="0.35">
      <c r="A62" s="104" t="s">
        <v>34</v>
      </c>
      <c r="B62" s="69"/>
      <c r="C62" s="70"/>
      <c r="D62" s="70"/>
      <c r="E62" s="38">
        <f>SUM(E60:E61)</f>
        <v>4.2582209999999989</v>
      </c>
      <c r="F62" s="12">
        <f>SUM(F60:F61)</f>
        <v>3.5679999999999996</v>
      </c>
      <c r="G62" s="12">
        <f>SUM(G60:G61)</f>
        <v>9.6989999999999998</v>
      </c>
      <c r="H62" s="12">
        <f>SUM(H60:H61)</f>
        <v>9.8240000000000016</v>
      </c>
      <c r="I62" s="12">
        <f>SUM(I60:I61)</f>
        <v>7.1869999999999994</v>
      </c>
      <c r="J62" s="16" t="s">
        <v>53</v>
      </c>
    </row>
    <row r="63" spans="1:10" ht="15" customHeight="1" x14ac:dyDescent="0.35">
      <c r="A63" s="66" t="s">
        <v>85</v>
      </c>
      <c r="B63" s="66"/>
      <c r="C63" s="17"/>
      <c r="D63" s="17"/>
      <c r="E63" s="39">
        <v>-0.71700000000000008</v>
      </c>
      <c r="F63" s="13">
        <v>-0.57599999999999996</v>
      </c>
      <c r="G63" s="13">
        <v>-1.9279999999999999</v>
      </c>
      <c r="H63" s="13">
        <v>-2.6040000000000001</v>
      </c>
      <c r="I63" s="13">
        <v>-2.2360000000000002</v>
      </c>
      <c r="J63" s="13">
        <v>0</v>
      </c>
    </row>
    <row r="64" spans="1:10" ht="15" customHeight="1" x14ac:dyDescent="0.35">
      <c r="A64" s="67" t="s">
        <v>86</v>
      </c>
      <c r="B64" s="67"/>
      <c r="C64" s="21"/>
      <c r="D64" s="21"/>
      <c r="E64" s="40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</row>
    <row r="65" spans="1:10" ht="15" customHeight="1" x14ac:dyDescent="0.35">
      <c r="A65" s="71" t="s">
        <v>90</v>
      </c>
      <c r="B65" s="71"/>
      <c r="C65" s="72"/>
      <c r="D65" s="72"/>
      <c r="E65" s="38">
        <f>SUM(E62:E64)</f>
        <v>3.5412209999999988</v>
      </c>
      <c r="F65" s="12">
        <f>SUM(F62:F64)</f>
        <v>2.9919999999999995</v>
      </c>
      <c r="G65" s="12">
        <f>SUM(G62:G64)</f>
        <v>7.7709999999999999</v>
      </c>
      <c r="H65" s="12">
        <f>SUM(H62:H64)</f>
        <v>7.2200000000000015</v>
      </c>
      <c r="I65" s="12">
        <f>SUM(I62:I64)</f>
        <v>4.9509999999999987</v>
      </c>
      <c r="J65" s="16" t="s">
        <v>53</v>
      </c>
    </row>
    <row r="66" spans="1:10" ht="15" customHeight="1" x14ac:dyDescent="0.35">
      <c r="A66" s="67" t="s">
        <v>35</v>
      </c>
      <c r="B66" s="67"/>
      <c r="C66" s="73"/>
      <c r="D66" s="73"/>
      <c r="E66" s="40">
        <v>-2.1732869999999997</v>
      </c>
      <c r="F66" s="14">
        <v>0</v>
      </c>
      <c r="G66" s="14">
        <v>0</v>
      </c>
      <c r="H66" s="14">
        <v>-2.464</v>
      </c>
      <c r="I66" s="14">
        <v>0</v>
      </c>
      <c r="J66" s="14">
        <v>0</v>
      </c>
    </row>
    <row r="67" spans="1:10" ht="15" customHeight="1" x14ac:dyDescent="0.35">
      <c r="A67" s="104" t="s">
        <v>36</v>
      </c>
      <c r="B67" s="69"/>
      <c r="C67" s="33"/>
      <c r="D67" s="33"/>
      <c r="E67" s="38">
        <f>SUM(E65:E66)</f>
        <v>1.3679339999999991</v>
      </c>
      <c r="F67" s="12">
        <f>SUM(F65:F66)</f>
        <v>2.9919999999999995</v>
      </c>
      <c r="G67" s="12">
        <f>SUM(G65:G66)</f>
        <v>7.7709999999999999</v>
      </c>
      <c r="H67" s="12">
        <f>SUM(H65:H66)</f>
        <v>4.756000000000002</v>
      </c>
      <c r="I67" s="12">
        <f>SUM(I65:I66)</f>
        <v>4.9509999999999987</v>
      </c>
      <c r="J67" s="16" t="s">
        <v>53</v>
      </c>
    </row>
    <row r="68" spans="1:10" ht="15" customHeight="1" x14ac:dyDescent="0.35">
      <c r="A68" s="66" t="s">
        <v>37</v>
      </c>
      <c r="B68" s="66"/>
      <c r="C68" s="17"/>
      <c r="D68" s="17"/>
      <c r="E68" s="39">
        <v>-5.2000000000000005E-2</v>
      </c>
      <c r="F68" s="13">
        <v>3.5000000000000003E-2</v>
      </c>
      <c r="G68" s="13">
        <v>-4.0579999999999998</v>
      </c>
      <c r="H68" s="13">
        <v>19.611000000000001</v>
      </c>
      <c r="I68" s="13">
        <v>-2.7839999999999998</v>
      </c>
      <c r="J68" s="13">
        <v>0</v>
      </c>
    </row>
    <row r="69" spans="1:10" ht="15" customHeight="1" x14ac:dyDescent="0.35">
      <c r="A69" s="66" t="s">
        <v>38</v>
      </c>
      <c r="B69" s="66"/>
      <c r="C69" s="17"/>
      <c r="D69" s="17"/>
      <c r="E69" s="39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</row>
    <row r="70" spans="1:10" ht="15" customHeight="1" x14ac:dyDescent="0.35">
      <c r="A70" s="66" t="s">
        <v>39</v>
      </c>
      <c r="B70" s="66"/>
      <c r="C70" s="17"/>
      <c r="D70" s="17"/>
      <c r="E70" s="39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</row>
    <row r="71" spans="1:10" ht="15" customHeight="1" x14ac:dyDescent="0.35">
      <c r="A71" s="67" t="s">
        <v>40</v>
      </c>
      <c r="B71" s="67"/>
      <c r="C71" s="21"/>
      <c r="D71" s="21"/>
      <c r="E71" s="40">
        <v>0</v>
      </c>
      <c r="F71" s="14">
        <v>0</v>
      </c>
      <c r="G71" s="14">
        <v>0</v>
      </c>
      <c r="H71" s="14">
        <v>-27.6</v>
      </c>
      <c r="I71" s="14">
        <v>0</v>
      </c>
      <c r="J71" s="14">
        <v>0</v>
      </c>
    </row>
    <row r="72" spans="1:10" ht="15" customHeight="1" x14ac:dyDescent="0.35">
      <c r="A72" s="139" t="s">
        <v>41</v>
      </c>
      <c r="B72" s="140"/>
      <c r="C72" s="74"/>
      <c r="D72" s="74"/>
      <c r="E72" s="45">
        <f>SUM(E68:E71)</f>
        <v>-5.2000000000000005E-2</v>
      </c>
      <c r="F72" s="15">
        <f>SUM(F68:F71)</f>
        <v>3.5000000000000003E-2</v>
      </c>
      <c r="G72" s="114">
        <f>SUM(G68:G71)</f>
        <v>-4.0579999999999998</v>
      </c>
      <c r="H72" s="114">
        <f>SUM(H68:H71)</f>
        <v>-7.9890000000000008</v>
      </c>
      <c r="I72" s="114">
        <f>SUM(I68:I71)</f>
        <v>-2.7839999999999998</v>
      </c>
      <c r="J72" s="100" t="s">
        <v>53</v>
      </c>
    </row>
    <row r="73" spans="1:10" ht="15" customHeight="1" x14ac:dyDescent="0.35">
      <c r="A73" s="69" t="s">
        <v>42</v>
      </c>
      <c r="B73" s="69"/>
      <c r="C73" s="33"/>
      <c r="D73" s="33"/>
      <c r="E73" s="38">
        <f>SUM(E72+E67)</f>
        <v>1.315933999999999</v>
      </c>
      <c r="F73" s="12">
        <f>SUM(F72+F67)</f>
        <v>3.0269999999999997</v>
      </c>
      <c r="G73" s="12">
        <f>SUM(G72+G67)</f>
        <v>3.7130000000000001</v>
      </c>
      <c r="H73" s="12">
        <f>SUM(H72+H67)</f>
        <v>-3.2329999999999988</v>
      </c>
      <c r="I73" s="12">
        <f>SUM(I72+I67)</f>
        <v>2.1669999999999989</v>
      </c>
      <c r="J73" s="16" t="s">
        <v>53</v>
      </c>
    </row>
    <row r="74" spans="1:10" ht="15" customHeight="1" x14ac:dyDescent="0.35">
      <c r="A74" s="67" t="s">
        <v>74</v>
      </c>
      <c r="B74" s="67"/>
      <c r="C74" s="21"/>
      <c r="D74" s="21"/>
      <c r="E74" s="40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</row>
    <row r="75" spans="1:10" ht="15" customHeight="1" x14ac:dyDescent="0.35">
      <c r="A75" s="104" t="s">
        <v>75</v>
      </c>
      <c r="B75" s="72"/>
      <c r="C75" s="33"/>
      <c r="D75" s="33"/>
      <c r="E75" s="38">
        <f>SUM(E73:E74)</f>
        <v>1.315933999999999</v>
      </c>
      <c r="F75" s="12">
        <f>SUM(F73:F74)</f>
        <v>3.0269999999999997</v>
      </c>
      <c r="G75" s="12">
        <f>SUM(G73:G74)</f>
        <v>3.7130000000000001</v>
      </c>
      <c r="H75" s="12">
        <f>SUM(H73:H74)</f>
        <v>-3.2329999999999988</v>
      </c>
      <c r="I75" s="12">
        <f>SUM(I73:I74)</f>
        <v>2.1669999999999989</v>
      </c>
      <c r="J75" s="16" t="s">
        <v>53</v>
      </c>
    </row>
    <row r="76" spans="1:10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0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0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0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0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32.376863965469873</v>
      </c>
      <c r="F81" s="13">
        <v>34.024213326354221</v>
      </c>
      <c r="G81" s="13">
        <v>30.387757645078878</v>
      </c>
      <c r="H81" s="13">
        <v>29.214970528702182</v>
      </c>
      <c r="I81" s="13">
        <v>32.801536044684937</v>
      </c>
      <c r="J81" s="13">
        <v>38.061510491629427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33.664903606888522</v>
      </c>
      <c r="F82" s="13">
        <v>34.194927204344502</v>
      </c>
      <c r="G82" s="13">
        <v>32.229380318772336</v>
      </c>
      <c r="H82" s="13">
        <v>30.265582072301989</v>
      </c>
      <c r="I82" s="13">
        <v>33.513702216791771</v>
      </c>
      <c r="J82" s="13">
        <v>32.857359290962812</v>
      </c>
    </row>
    <row r="83" spans="1:10" ht="15" customHeight="1" x14ac:dyDescent="0.35">
      <c r="A83" s="56" t="s">
        <v>44</v>
      </c>
      <c r="B83" s="66"/>
      <c r="C83" s="57"/>
      <c r="D83" s="57"/>
      <c r="E83" s="39">
        <v>23.799619228832881</v>
      </c>
      <c r="F83" s="13">
        <v>24.567072854316198</v>
      </c>
      <c r="G83" s="13">
        <v>21.233436193376193</v>
      </c>
      <c r="H83" s="13">
        <v>23.913083642895796</v>
      </c>
      <c r="I83" s="13">
        <v>25.875370919881309</v>
      </c>
      <c r="J83" s="13">
        <v>25.221574123172495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16.244094049416553</v>
      </c>
      <c r="H84" s="13">
        <v>13.687097986853436</v>
      </c>
      <c r="I84" s="13">
        <v>11.622811124637133</v>
      </c>
      <c r="J84" s="13">
        <v>15.2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10.844164785634073</v>
      </c>
      <c r="H85" s="13">
        <v>9.8381323628257835</v>
      </c>
      <c r="I85" s="13">
        <v>10.096658502449268</v>
      </c>
      <c r="J85" s="13">
        <v>15.2</v>
      </c>
    </row>
    <row r="86" spans="1:10" ht="15" customHeight="1" x14ac:dyDescent="0.35">
      <c r="A86" s="56" t="s">
        <v>47</v>
      </c>
      <c r="B86" s="66"/>
      <c r="C86" s="57"/>
      <c r="D86" s="57"/>
      <c r="E86" s="36">
        <v>40.988107087485545</v>
      </c>
      <c r="F86" s="5">
        <v>36.225579533694891</v>
      </c>
      <c r="G86" s="5">
        <v>40.609974989945741</v>
      </c>
      <c r="H86" s="5">
        <v>35.889157609320549</v>
      </c>
      <c r="I86" s="5">
        <v>57.547669491525411</v>
      </c>
      <c r="J86" s="5">
        <v>52.711455822240872</v>
      </c>
    </row>
    <row r="87" spans="1:10" ht="15" customHeight="1" x14ac:dyDescent="0.35">
      <c r="A87" s="56" t="s">
        <v>48</v>
      </c>
      <c r="B87" s="66"/>
      <c r="C87" s="57"/>
      <c r="D87" s="57"/>
      <c r="E87" s="39">
        <v>44.704091999999996</v>
      </c>
      <c r="F87" s="13">
        <v>50.718688999999998</v>
      </c>
      <c r="G87" s="13">
        <v>46.037558000000004</v>
      </c>
      <c r="H87" s="13">
        <v>53.606395999999997</v>
      </c>
      <c r="I87" s="13">
        <v>30.761000000000003</v>
      </c>
      <c r="J87" s="13">
        <v>35.74</v>
      </c>
    </row>
    <row r="88" spans="1:10" ht="15" customHeight="1" x14ac:dyDescent="0.35">
      <c r="A88" s="56" t="s">
        <v>49</v>
      </c>
      <c r="B88" s="66"/>
      <c r="C88" s="17"/>
      <c r="D88" s="17"/>
      <c r="E88" s="39">
        <v>1.2296558561356286</v>
      </c>
      <c r="F88" s="13">
        <v>1.5349168957890122</v>
      </c>
      <c r="G88" s="13">
        <v>1.2793025894829702</v>
      </c>
      <c r="H88" s="13">
        <v>1.6037684936503045</v>
      </c>
      <c r="I88" s="13">
        <v>0.6487840277531951</v>
      </c>
      <c r="J88" s="13">
        <v>0.78475701900898731</v>
      </c>
    </row>
    <row r="89" spans="1:10" ht="15" customHeight="1" x14ac:dyDescent="0.35">
      <c r="A89" s="56" t="s">
        <v>124</v>
      </c>
      <c r="B89" s="66"/>
      <c r="C89" s="17"/>
      <c r="D89" s="17"/>
      <c r="E89" s="39">
        <v>3.9215039999999997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10" t="s">
        <v>53</v>
      </c>
      <c r="G90" s="10">
        <v>137</v>
      </c>
      <c r="H90" s="5">
        <v>131</v>
      </c>
      <c r="I90" s="5">
        <v>117</v>
      </c>
      <c r="J90" s="5">
        <v>112</v>
      </c>
    </row>
    <row r="91" spans="1:10" ht="15" customHeight="1" x14ac:dyDescent="0.35">
      <c r="A91" s="60" t="s">
        <v>125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128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127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6.5" x14ac:dyDescent="0.35">
      <c r="A94" s="60"/>
      <c r="B94" s="76"/>
      <c r="C94" s="76"/>
      <c r="D94" s="76"/>
      <c r="E94" s="76"/>
      <c r="F94" s="76"/>
      <c r="G94" s="76"/>
      <c r="H94" s="76"/>
      <c r="I94" s="76"/>
      <c r="J94" s="76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  <rowBreaks count="1" manualBreakCount="1">
    <brk id="9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107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55</v>
      </c>
      <c r="B2" s="54"/>
      <c r="C2" s="54"/>
      <c r="D2" s="54"/>
      <c r="E2" s="52"/>
      <c r="F2" s="52"/>
      <c r="G2" s="130"/>
      <c r="H2" s="130"/>
      <c r="I2" s="130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 t="s">
        <v>52</v>
      </c>
      <c r="G5" s="27" t="s">
        <v>52</v>
      </c>
      <c r="H5" s="27" t="s">
        <v>52</v>
      </c>
      <c r="I5" s="27" t="s">
        <v>54</v>
      </c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106.47199999999999</v>
      </c>
      <c r="F7" s="2">
        <v>111.41482339999999</v>
      </c>
      <c r="G7" s="2">
        <v>331.62900000000002</v>
      </c>
      <c r="H7" s="2">
        <v>265.18007890000001</v>
      </c>
      <c r="I7" s="2">
        <v>254.93700000000001</v>
      </c>
      <c r="J7" s="2"/>
    </row>
    <row r="8" spans="1:10" ht="15" customHeight="1" x14ac:dyDescent="0.35">
      <c r="A8" s="56" t="s">
        <v>3</v>
      </c>
      <c r="B8" s="17"/>
      <c r="C8" s="17"/>
      <c r="D8" s="17"/>
      <c r="E8" s="36">
        <v>-83.515999999999991</v>
      </c>
      <c r="F8" s="5">
        <v>-82.2209802</v>
      </c>
      <c r="G8" s="5">
        <v>-293.21600000000001</v>
      </c>
      <c r="H8" s="5">
        <v>-234.2347638</v>
      </c>
      <c r="I8" s="5">
        <v>-224.24600000000001</v>
      </c>
      <c r="J8" s="5"/>
    </row>
    <row r="9" spans="1:10" ht="15" customHeight="1" x14ac:dyDescent="0.35">
      <c r="A9" s="56" t="s">
        <v>4</v>
      </c>
      <c r="B9" s="17"/>
      <c r="C9" s="17"/>
      <c r="D9" s="17"/>
      <c r="E9" s="36">
        <v>0</v>
      </c>
      <c r="F9" s="5">
        <v>2.0103099999999999E-2</v>
      </c>
      <c r="G9" s="5">
        <v>-0.183</v>
      </c>
      <c r="H9" s="5">
        <v>7.3324299999999995E-2</v>
      </c>
      <c r="I9" s="5">
        <v>-5.5E-2</v>
      </c>
      <c r="J9" s="5"/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/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/>
    </row>
    <row r="12" spans="1:10" ht="15" customHeight="1" x14ac:dyDescent="0.25">
      <c r="A12" s="59" t="s">
        <v>7</v>
      </c>
      <c r="B12" s="59"/>
      <c r="C12" s="59"/>
      <c r="D12" s="59"/>
      <c r="E12" s="35">
        <f>SUM(E7:E11)</f>
        <v>22.956000000000003</v>
      </c>
      <c r="F12" s="2">
        <f>SUM(F7:F11)</f>
        <v>29.213946299999989</v>
      </c>
      <c r="G12" s="2">
        <f>SUM(G7:G11)</f>
        <v>38.230000000000011</v>
      </c>
      <c r="H12" s="2">
        <f>SUM(H7:H11)</f>
        <v>31.018639400000016</v>
      </c>
      <c r="I12" s="2">
        <f>SUM(I7:I11)</f>
        <v>30.636000000000003</v>
      </c>
      <c r="J12" s="3"/>
    </row>
    <row r="13" spans="1:10" ht="15" customHeight="1" x14ac:dyDescent="0.35">
      <c r="A13" s="58" t="s">
        <v>59</v>
      </c>
      <c r="B13" s="21"/>
      <c r="C13" s="21"/>
      <c r="D13" s="21"/>
      <c r="E13" s="37">
        <v>-0.40699999999999997</v>
      </c>
      <c r="F13" s="7">
        <v>-0.44771499999999997</v>
      </c>
      <c r="G13" s="7">
        <v>-1.7210000000000001</v>
      </c>
      <c r="H13" s="7">
        <v>-1.7054670000000001</v>
      </c>
      <c r="I13" s="7">
        <v>-1.383</v>
      </c>
      <c r="J13" s="7"/>
    </row>
    <row r="14" spans="1:10" ht="15" customHeight="1" x14ac:dyDescent="0.25">
      <c r="A14" s="59" t="s">
        <v>8</v>
      </c>
      <c r="B14" s="59"/>
      <c r="C14" s="59"/>
      <c r="D14" s="59"/>
      <c r="E14" s="35">
        <f>SUM(E12:E13)</f>
        <v>22.549000000000003</v>
      </c>
      <c r="F14" s="2">
        <f>SUM(F12:F13)</f>
        <v>28.766231299999991</v>
      </c>
      <c r="G14" s="2">
        <f>SUM(G12:G13)</f>
        <v>36.509000000000015</v>
      </c>
      <c r="H14" s="2">
        <f>SUM(H12:H13)</f>
        <v>29.313172400000017</v>
      </c>
      <c r="I14" s="2">
        <f>SUM(I12:I13)</f>
        <v>29.253000000000004</v>
      </c>
      <c r="J14" s="3"/>
    </row>
    <row r="15" spans="1:10" ht="15" customHeight="1" x14ac:dyDescent="0.35">
      <c r="A15" s="56" t="s">
        <v>9</v>
      </c>
      <c r="B15" s="60"/>
      <c r="C15" s="60"/>
      <c r="D15" s="60"/>
      <c r="E15" s="36">
        <v>-0.93700000000000006</v>
      </c>
      <c r="F15" s="5">
        <v>0</v>
      </c>
      <c r="G15" s="5">
        <v>-1.25</v>
      </c>
      <c r="H15" s="5">
        <v>0</v>
      </c>
      <c r="I15" s="5">
        <v>-0.154</v>
      </c>
      <c r="J15" s="5"/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/>
    </row>
    <row r="17" spans="1:10" ht="15" customHeight="1" x14ac:dyDescent="0.25">
      <c r="A17" s="59" t="s">
        <v>11</v>
      </c>
      <c r="B17" s="59"/>
      <c r="C17" s="59"/>
      <c r="D17" s="59"/>
      <c r="E17" s="35">
        <f>SUM(E14:E16)</f>
        <v>21.612000000000002</v>
      </c>
      <c r="F17" s="2">
        <f>SUM(F14:F16)</f>
        <v>28.766231299999991</v>
      </c>
      <c r="G17" s="2">
        <f>SUM(G14:G16)</f>
        <v>35.259000000000015</v>
      </c>
      <c r="H17" s="2">
        <f>SUM(H14:H16)</f>
        <v>29.313172400000017</v>
      </c>
      <c r="I17" s="2">
        <f>SUM(I14:I16)</f>
        <v>29.099000000000004</v>
      </c>
      <c r="J17" s="3"/>
    </row>
    <row r="18" spans="1:10" ht="15" customHeight="1" x14ac:dyDescent="0.35">
      <c r="A18" s="56" t="s">
        <v>12</v>
      </c>
      <c r="B18" s="17"/>
      <c r="C18" s="17"/>
      <c r="D18" s="17"/>
      <c r="E18" s="36">
        <v>4.4999999999999998E-2</v>
      </c>
      <c r="F18" s="5">
        <v>4.1935699999999999E-2</v>
      </c>
      <c r="G18" s="5">
        <v>0.29699999999999999</v>
      </c>
      <c r="H18" s="5">
        <v>0.32306430000000003</v>
      </c>
      <c r="I18" s="5">
        <v>0.32700000000000001</v>
      </c>
      <c r="J18" s="5"/>
    </row>
    <row r="19" spans="1:10" ht="15" customHeight="1" x14ac:dyDescent="0.35">
      <c r="A19" s="58" t="s">
        <v>13</v>
      </c>
      <c r="B19" s="21"/>
      <c r="C19" s="21"/>
      <c r="D19" s="21"/>
      <c r="E19" s="37">
        <v>-1.8169999999999999</v>
      </c>
      <c r="F19" s="7">
        <v>-1.8732769</v>
      </c>
      <c r="G19" s="7">
        <v>-6.7229999999999999</v>
      </c>
      <c r="H19" s="7">
        <v>-6.7619617999999999</v>
      </c>
      <c r="I19" s="7">
        <v>-2.1</v>
      </c>
      <c r="J19" s="7"/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0">SUM(E17:E19)</f>
        <v>19.840000000000003</v>
      </c>
      <c r="F20" s="2">
        <f t="shared" si="0"/>
        <v>26.93489009999999</v>
      </c>
      <c r="G20" s="2">
        <f t="shared" si="0"/>
        <v>28.833000000000013</v>
      </c>
      <c r="H20" s="2">
        <f t="shared" si="0"/>
        <v>22.874274900000017</v>
      </c>
      <c r="I20" s="2">
        <f t="shared" si="0"/>
        <v>27.326000000000004</v>
      </c>
      <c r="J20" s="2">
        <f t="shared" si="0"/>
        <v>0</v>
      </c>
    </row>
    <row r="21" spans="1:10" ht="15" customHeight="1" x14ac:dyDescent="0.35">
      <c r="A21" s="56" t="s">
        <v>15</v>
      </c>
      <c r="B21" s="17"/>
      <c r="C21" s="17"/>
      <c r="D21" s="17"/>
      <c r="E21" s="36">
        <v>-4.3630000000000004</v>
      </c>
      <c r="F21" s="5">
        <v>-5.9174999000000001</v>
      </c>
      <c r="G21" s="5">
        <v>-9.1859999999999999</v>
      </c>
      <c r="H21" s="5">
        <v>-5.6089139999999995</v>
      </c>
      <c r="I21" s="5">
        <v>-6.899</v>
      </c>
      <c r="J21" s="5"/>
    </row>
    <row r="22" spans="1:10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/>
    </row>
    <row r="23" spans="1:10" ht="15" customHeight="1" x14ac:dyDescent="0.35">
      <c r="A23" s="62" t="s">
        <v>82</v>
      </c>
      <c r="B23" s="63"/>
      <c r="C23" s="63"/>
      <c r="D23" s="63"/>
      <c r="E23" s="35">
        <f>SUM(E20:E22)</f>
        <v>15.477000000000004</v>
      </c>
      <c r="F23" s="2">
        <f>SUM(F20:F22)</f>
        <v>21.017390199999991</v>
      </c>
      <c r="G23" s="2">
        <f>SUM(G20:G22)</f>
        <v>19.647000000000013</v>
      </c>
      <c r="H23" s="2">
        <f>SUM(H20:H22)</f>
        <v>17.265360900000019</v>
      </c>
      <c r="I23" s="2">
        <f>SUM(I20:I22)</f>
        <v>20.427000000000003</v>
      </c>
      <c r="J23" s="3"/>
    </row>
    <row r="24" spans="1:10" ht="15" customHeight="1" x14ac:dyDescent="0.35">
      <c r="A24" s="56" t="s">
        <v>93</v>
      </c>
      <c r="B24" s="17"/>
      <c r="C24" s="17"/>
      <c r="D24" s="17"/>
      <c r="E24" s="36">
        <v>15.477000000000004</v>
      </c>
      <c r="F24" s="5">
        <v>21.017390199999998</v>
      </c>
      <c r="G24" s="5">
        <v>19.647000000000006</v>
      </c>
      <c r="H24" s="5">
        <v>17.265360900000019</v>
      </c>
      <c r="I24" s="5">
        <v>20.42700000000001</v>
      </c>
      <c r="J24" s="5"/>
    </row>
    <row r="25" spans="1:10" ht="15" customHeight="1" x14ac:dyDescent="0.35">
      <c r="A25" s="56" t="s">
        <v>88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/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-0.25</v>
      </c>
      <c r="F27" s="5">
        <v>-1.036</v>
      </c>
      <c r="G27" s="5">
        <v>-20.294</v>
      </c>
      <c r="H27" s="5">
        <v>-2.4460000000000002</v>
      </c>
      <c r="I27" s="5">
        <v>0</v>
      </c>
      <c r="J27" s="5"/>
    </row>
    <row r="28" spans="1:10" ht="15" customHeight="1" x14ac:dyDescent="0.35">
      <c r="A28" s="87" t="s">
        <v>134</v>
      </c>
      <c r="B28" s="88"/>
      <c r="C28" s="88"/>
      <c r="D28" s="88"/>
      <c r="E28" s="94">
        <f>E14-E27</f>
        <v>22.799000000000003</v>
      </c>
      <c r="F28" s="95">
        <f>F14-F27</f>
        <v>29.802231299999992</v>
      </c>
      <c r="G28" s="95">
        <f>G14-G27</f>
        <v>56.803000000000011</v>
      </c>
      <c r="H28" s="95">
        <f>H14-H27</f>
        <v>31.759172400000018</v>
      </c>
      <c r="I28" s="95">
        <f>I14-I27</f>
        <v>29.253000000000004</v>
      </c>
      <c r="J28" s="95"/>
    </row>
    <row r="29" spans="1:10" ht="16.5" x14ac:dyDescent="0.35">
      <c r="A29" s="56"/>
      <c r="B29" s="17"/>
      <c r="C29" s="17"/>
      <c r="D29" s="17"/>
      <c r="E29" s="6"/>
      <c r="F29" s="6"/>
      <c r="G29" s="6" t="s">
        <v>115</v>
      </c>
      <c r="H29" s="6" t="s">
        <v>115</v>
      </c>
      <c r="I29" s="6" t="s">
        <v>115</v>
      </c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6">
        <v>173.5</v>
      </c>
      <c r="F34" s="5">
        <v>0</v>
      </c>
      <c r="G34" s="5">
        <v>173.5</v>
      </c>
      <c r="H34" s="5">
        <v>0</v>
      </c>
      <c r="I34" s="5">
        <v>0</v>
      </c>
      <c r="J34" s="5"/>
    </row>
    <row r="35" spans="1:10" ht="15" customHeight="1" x14ac:dyDescent="0.35">
      <c r="A35" s="56" t="s">
        <v>18</v>
      </c>
      <c r="B35" s="57"/>
      <c r="C35" s="57"/>
      <c r="D35" s="57"/>
      <c r="E35" s="36">
        <v>130.90099999999998</v>
      </c>
      <c r="F35" s="5">
        <v>0</v>
      </c>
      <c r="G35" s="5">
        <v>131.876</v>
      </c>
      <c r="H35" s="5">
        <v>0</v>
      </c>
      <c r="I35" s="5">
        <v>0.53600000000000003</v>
      </c>
      <c r="J35" s="5"/>
    </row>
    <row r="36" spans="1:10" ht="15" customHeight="1" x14ac:dyDescent="0.35">
      <c r="A36" s="56" t="s">
        <v>87</v>
      </c>
      <c r="B36" s="57"/>
      <c r="C36" s="57"/>
      <c r="D36" s="57"/>
      <c r="E36" s="36">
        <v>3.4080000000000004</v>
      </c>
      <c r="F36" s="5">
        <v>0</v>
      </c>
      <c r="G36" s="5">
        <v>3.6599999999999997</v>
      </c>
      <c r="H36" s="5">
        <v>0</v>
      </c>
      <c r="I36" s="5">
        <v>3.2010000000000001</v>
      </c>
      <c r="J36" s="5"/>
    </row>
    <row r="37" spans="1:10" ht="15" customHeight="1" x14ac:dyDescent="0.35">
      <c r="A37" s="56" t="s">
        <v>19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0.11700000000000001</v>
      </c>
      <c r="J37" s="5"/>
    </row>
    <row r="38" spans="1:10" ht="15" customHeight="1" x14ac:dyDescent="0.35">
      <c r="A38" s="58" t="s">
        <v>20</v>
      </c>
      <c r="B38" s="21"/>
      <c r="C38" s="21"/>
      <c r="D38" s="21"/>
      <c r="E38" s="37">
        <v>1.103</v>
      </c>
      <c r="F38" s="7">
        <v>0</v>
      </c>
      <c r="G38" s="7">
        <v>1.1040000000000001</v>
      </c>
      <c r="H38" s="7">
        <v>0</v>
      </c>
      <c r="I38" s="7">
        <v>0</v>
      </c>
      <c r="J38" s="7"/>
    </row>
    <row r="39" spans="1:10" ht="15" customHeight="1" x14ac:dyDescent="0.35">
      <c r="A39" s="53" t="s">
        <v>21</v>
      </c>
      <c r="B39" s="59"/>
      <c r="C39" s="59"/>
      <c r="D39" s="59"/>
      <c r="E39" s="41">
        <f>SUM(E34:E38)</f>
        <v>308.91199999999998</v>
      </c>
      <c r="F39" s="117" t="s">
        <v>53</v>
      </c>
      <c r="G39" s="115">
        <f>SUM(G34:G38)</f>
        <v>310.14</v>
      </c>
      <c r="H39" s="115">
        <f>SUM(H34:H38)</f>
        <v>0</v>
      </c>
      <c r="I39" s="115">
        <f>SUM(I34:I38)</f>
        <v>3.8540000000000001</v>
      </c>
      <c r="J39" s="3"/>
    </row>
    <row r="40" spans="1:10" ht="15" customHeight="1" x14ac:dyDescent="0.35">
      <c r="A40" s="56" t="s">
        <v>22</v>
      </c>
      <c r="B40" s="17"/>
      <c r="C40" s="17"/>
      <c r="D40" s="17"/>
      <c r="E40" s="36">
        <v>89.858000000000004</v>
      </c>
      <c r="F40" s="5">
        <v>0</v>
      </c>
      <c r="G40" s="5">
        <v>83.177000000000007</v>
      </c>
      <c r="H40" s="5">
        <v>0</v>
      </c>
      <c r="I40" s="5">
        <v>63.061999999999998</v>
      </c>
      <c r="J40" s="5"/>
    </row>
    <row r="41" spans="1:10" ht="15" customHeight="1" x14ac:dyDescent="0.35">
      <c r="A41" s="56" t="s">
        <v>23</v>
      </c>
      <c r="B41" s="17"/>
      <c r="C41" s="17"/>
      <c r="D41" s="17"/>
      <c r="E41" s="36">
        <v>2.4529999999999998</v>
      </c>
      <c r="F41" s="5">
        <v>0</v>
      </c>
      <c r="G41" s="5">
        <v>0</v>
      </c>
      <c r="H41" s="5">
        <v>0</v>
      </c>
      <c r="I41" s="5">
        <v>0</v>
      </c>
      <c r="J41" s="5"/>
    </row>
    <row r="42" spans="1:10" ht="15" customHeight="1" x14ac:dyDescent="0.35">
      <c r="A42" s="56" t="s">
        <v>24</v>
      </c>
      <c r="B42" s="17"/>
      <c r="C42" s="17"/>
      <c r="D42" s="17"/>
      <c r="E42" s="36">
        <v>76.412999999999982</v>
      </c>
      <c r="F42" s="5">
        <v>0</v>
      </c>
      <c r="G42" s="5">
        <v>24.441000000000003</v>
      </c>
      <c r="H42" s="5">
        <v>0</v>
      </c>
      <c r="I42" s="5">
        <v>12.169</v>
      </c>
      <c r="J42" s="5"/>
    </row>
    <row r="43" spans="1:10" ht="15" customHeight="1" x14ac:dyDescent="0.35">
      <c r="A43" s="56" t="s">
        <v>25</v>
      </c>
      <c r="B43" s="17"/>
      <c r="C43" s="17"/>
      <c r="D43" s="17"/>
      <c r="E43" s="36">
        <v>4.57</v>
      </c>
      <c r="F43" s="5">
        <v>0</v>
      </c>
      <c r="G43" s="5">
        <v>3.8570000000000002</v>
      </c>
      <c r="H43" s="5">
        <v>0</v>
      </c>
      <c r="I43" s="5">
        <v>3.8359999999999999</v>
      </c>
      <c r="J43" s="5"/>
    </row>
    <row r="44" spans="1:10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/>
    </row>
    <row r="45" spans="1:10" ht="15" customHeight="1" x14ac:dyDescent="0.35">
      <c r="A45" s="65" t="s">
        <v>27</v>
      </c>
      <c r="B45" s="32"/>
      <c r="C45" s="32"/>
      <c r="D45" s="32"/>
      <c r="E45" s="42">
        <f>SUM(E40:E44)</f>
        <v>173.29399999999998</v>
      </c>
      <c r="F45" s="8" t="s">
        <v>53</v>
      </c>
      <c r="G45" s="116">
        <f>SUM(G40:G44)</f>
        <v>111.47500000000001</v>
      </c>
      <c r="H45" s="116">
        <f>SUM(H40:H44)</f>
        <v>0</v>
      </c>
      <c r="I45" s="116">
        <f>SUM(I40:I44)</f>
        <v>79.066999999999993</v>
      </c>
      <c r="J45" s="9"/>
    </row>
    <row r="46" spans="1:10" ht="15" customHeight="1" x14ac:dyDescent="0.35">
      <c r="A46" s="53" t="s">
        <v>80</v>
      </c>
      <c r="B46" s="33"/>
      <c r="C46" s="33"/>
      <c r="D46" s="33"/>
      <c r="E46" s="41">
        <f>E39+E45</f>
        <v>482.20599999999996</v>
      </c>
      <c r="F46" s="117" t="s">
        <v>53</v>
      </c>
      <c r="G46" s="115">
        <f>G39+G45</f>
        <v>421.61500000000001</v>
      </c>
      <c r="H46" s="115">
        <f>H39+H45</f>
        <v>0</v>
      </c>
      <c r="I46" s="115">
        <f>I39+I45</f>
        <v>82.920999999999992</v>
      </c>
      <c r="J46" s="3"/>
    </row>
    <row r="47" spans="1:10" ht="15" customHeight="1" x14ac:dyDescent="0.35">
      <c r="A47" s="56" t="s">
        <v>94</v>
      </c>
      <c r="B47" s="17"/>
      <c r="C47" s="17"/>
      <c r="D47" s="17"/>
      <c r="E47" s="36">
        <v>146.14999999999998</v>
      </c>
      <c r="F47" s="5"/>
      <c r="G47" s="5">
        <v>135.02199999999999</v>
      </c>
      <c r="H47" s="5"/>
      <c r="I47" s="5">
        <v>23.010000000000005</v>
      </c>
      <c r="J47" s="5"/>
    </row>
    <row r="48" spans="1:10" ht="15" customHeight="1" x14ac:dyDescent="0.35">
      <c r="A48" s="56" t="s">
        <v>89</v>
      </c>
      <c r="B48" s="17"/>
      <c r="C48" s="17"/>
      <c r="D48" s="17"/>
      <c r="E48" s="36">
        <v>0</v>
      </c>
      <c r="F48" s="5"/>
      <c r="G48" s="5">
        <v>0</v>
      </c>
      <c r="H48" s="5">
        <v>0</v>
      </c>
      <c r="I48" s="5">
        <v>0</v>
      </c>
      <c r="J48" s="5"/>
    </row>
    <row r="49" spans="1:10" ht="15" customHeight="1" x14ac:dyDescent="0.35">
      <c r="A49" s="56" t="s">
        <v>28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/>
    </row>
    <row r="50" spans="1:10" ht="15" customHeight="1" x14ac:dyDescent="0.35">
      <c r="A50" s="56" t="s">
        <v>29</v>
      </c>
      <c r="B50" s="17"/>
      <c r="C50" s="17"/>
      <c r="D50" s="17"/>
      <c r="E50" s="36">
        <v>30.782</v>
      </c>
      <c r="F50" s="5">
        <v>0</v>
      </c>
      <c r="G50" s="5">
        <v>25.801999999999996</v>
      </c>
      <c r="H50" s="5">
        <v>0</v>
      </c>
      <c r="I50" s="5">
        <v>0</v>
      </c>
      <c r="J50" s="5"/>
    </row>
    <row r="51" spans="1:10" ht="15" customHeight="1" x14ac:dyDescent="0.35">
      <c r="A51" s="56" t="s">
        <v>30</v>
      </c>
      <c r="B51" s="17"/>
      <c r="C51" s="17"/>
      <c r="D51" s="17"/>
      <c r="E51" s="36">
        <v>283.75400000000002</v>
      </c>
      <c r="F51" s="5">
        <v>0</v>
      </c>
      <c r="G51" s="5">
        <v>224.21199999999999</v>
      </c>
      <c r="H51" s="5">
        <v>0</v>
      </c>
      <c r="I51" s="5">
        <v>48.470999999999997</v>
      </c>
      <c r="J51" s="5"/>
    </row>
    <row r="52" spans="1:10" ht="15" customHeight="1" x14ac:dyDescent="0.35">
      <c r="A52" s="56" t="s">
        <v>31</v>
      </c>
      <c r="B52" s="17"/>
      <c r="C52" s="17"/>
      <c r="D52" s="17"/>
      <c r="E52" s="36">
        <v>21.52</v>
      </c>
      <c r="F52" s="5">
        <v>0</v>
      </c>
      <c r="G52" s="5">
        <v>36.579000000000001</v>
      </c>
      <c r="H52" s="5">
        <v>0</v>
      </c>
      <c r="I52" s="5">
        <v>11.44</v>
      </c>
      <c r="J52" s="5"/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/>
    </row>
    <row r="54" spans="1:10" ht="15" customHeight="1" x14ac:dyDescent="0.35">
      <c r="A54" s="53" t="s">
        <v>81</v>
      </c>
      <c r="B54" s="33"/>
      <c r="C54" s="33"/>
      <c r="D54" s="33"/>
      <c r="E54" s="41">
        <f>SUM(E47:E53)</f>
        <v>482.20600000000002</v>
      </c>
      <c r="F54" s="1" t="s">
        <v>53</v>
      </c>
      <c r="G54" s="115">
        <f>SUM(G47:G53)</f>
        <v>421.61499999999995</v>
      </c>
      <c r="H54" s="115">
        <f>SUM(H47:H53)</f>
        <v>0</v>
      </c>
      <c r="I54" s="115">
        <f>SUM(I47:I53)</f>
        <v>82.920999999999992</v>
      </c>
      <c r="J54" s="3"/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101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25.525999999999996</v>
      </c>
      <c r="F60" s="5"/>
      <c r="G60" s="13"/>
      <c r="H60" s="5"/>
      <c r="I60" s="5"/>
      <c r="J60" s="5"/>
    </row>
    <row r="61" spans="1:10" ht="15" customHeight="1" x14ac:dyDescent="0.35">
      <c r="A61" s="67" t="s">
        <v>33</v>
      </c>
      <c r="B61" s="67"/>
      <c r="C61" s="68"/>
      <c r="D61" s="68"/>
      <c r="E61" s="37">
        <v>-80.926999999999992</v>
      </c>
      <c r="F61" s="7"/>
      <c r="G61" s="14"/>
      <c r="H61" s="7"/>
      <c r="I61" s="7"/>
      <c r="J61" s="7"/>
    </row>
    <row r="62" spans="1:10" ht="15" customHeight="1" x14ac:dyDescent="0.35">
      <c r="A62" s="104" t="s">
        <v>34</v>
      </c>
      <c r="B62" s="69"/>
      <c r="C62" s="70"/>
      <c r="D62" s="70"/>
      <c r="E62" s="35">
        <f>SUM(E60:E61)</f>
        <v>-55.400999999999996</v>
      </c>
      <c r="F62" s="2" t="s">
        <v>53</v>
      </c>
      <c r="G62" s="12" t="s">
        <v>53</v>
      </c>
      <c r="H62" s="3" t="s">
        <v>53</v>
      </c>
      <c r="I62" s="3" t="s">
        <v>53</v>
      </c>
      <c r="J62" s="3"/>
    </row>
    <row r="63" spans="1:10" ht="15" customHeight="1" x14ac:dyDescent="0.35">
      <c r="A63" s="66" t="s">
        <v>85</v>
      </c>
      <c r="B63" s="66"/>
      <c r="C63" s="17"/>
      <c r="D63" s="17"/>
      <c r="E63" s="36">
        <v>-7.2999999999999995E-2</v>
      </c>
      <c r="F63" s="5"/>
      <c r="G63" s="13"/>
      <c r="H63" s="5"/>
      <c r="I63" s="5"/>
      <c r="J63" s="5"/>
    </row>
    <row r="64" spans="1:10" ht="15" customHeight="1" x14ac:dyDescent="0.35">
      <c r="A64" s="67" t="s">
        <v>86</v>
      </c>
      <c r="B64" s="67"/>
      <c r="C64" s="21"/>
      <c r="D64" s="21"/>
      <c r="E64" s="37">
        <v>0</v>
      </c>
      <c r="F64" s="7"/>
      <c r="G64" s="14"/>
      <c r="H64" s="7"/>
      <c r="I64" s="7"/>
      <c r="J64" s="7"/>
    </row>
    <row r="65" spans="1:11" ht="15" customHeight="1" x14ac:dyDescent="0.35">
      <c r="A65" s="71" t="s">
        <v>90</v>
      </c>
      <c r="B65" s="71"/>
      <c r="C65" s="72"/>
      <c r="D65" s="72"/>
      <c r="E65" s="35">
        <f>SUM(E62:E64)</f>
        <v>-55.473999999999997</v>
      </c>
      <c r="F65" s="2" t="s">
        <v>53</v>
      </c>
      <c r="G65" s="12" t="s">
        <v>53</v>
      </c>
      <c r="H65" s="3" t="s">
        <v>53</v>
      </c>
      <c r="I65" s="3" t="s">
        <v>53</v>
      </c>
      <c r="J65" s="3"/>
    </row>
    <row r="66" spans="1:11" ht="15" customHeight="1" x14ac:dyDescent="0.35">
      <c r="A66" s="67" t="s">
        <v>35</v>
      </c>
      <c r="B66" s="67"/>
      <c r="C66" s="73"/>
      <c r="D66" s="73"/>
      <c r="E66" s="37">
        <v>0</v>
      </c>
      <c r="F66" s="7"/>
      <c r="G66" s="14"/>
      <c r="H66" s="7"/>
      <c r="I66" s="7"/>
      <c r="J66" s="7"/>
    </row>
    <row r="67" spans="1:11" ht="15" customHeight="1" x14ac:dyDescent="0.35">
      <c r="A67" s="104" t="s">
        <v>36</v>
      </c>
      <c r="B67" s="69"/>
      <c r="C67" s="33"/>
      <c r="D67" s="33"/>
      <c r="E67" s="35">
        <f>SUM(E65:E66)</f>
        <v>-55.473999999999997</v>
      </c>
      <c r="F67" s="2" t="s">
        <v>53</v>
      </c>
      <c r="G67" s="12" t="s">
        <v>53</v>
      </c>
      <c r="H67" s="3" t="s">
        <v>53</v>
      </c>
      <c r="I67" s="3" t="s">
        <v>53</v>
      </c>
      <c r="J67" s="3"/>
    </row>
    <row r="68" spans="1:11" ht="15" customHeight="1" x14ac:dyDescent="0.35">
      <c r="A68" s="66" t="s">
        <v>37</v>
      </c>
      <c r="B68" s="66"/>
      <c r="C68" s="17"/>
      <c r="D68" s="17"/>
      <c r="E68" s="36">
        <v>56.241</v>
      </c>
      <c r="F68" s="5"/>
      <c r="G68" s="13"/>
      <c r="H68" s="5"/>
      <c r="I68" s="5"/>
      <c r="J68" s="5"/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/>
      <c r="G69" s="13"/>
      <c r="H69" s="5"/>
      <c r="I69" s="5"/>
      <c r="J69" s="5"/>
    </row>
    <row r="70" spans="1:11" ht="15" customHeight="1" x14ac:dyDescent="0.35">
      <c r="A70" s="66" t="s">
        <v>39</v>
      </c>
      <c r="B70" s="66"/>
      <c r="C70" s="17"/>
      <c r="D70" s="17"/>
      <c r="E70" s="36">
        <v>0</v>
      </c>
      <c r="F70" s="5"/>
      <c r="G70" s="13"/>
      <c r="H70" s="5"/>
      <c r="I70" s="5"/>
      <c r="J70" s="5"/>
    </row>
    <row r="71" spans="1:11" ht="15" customHeight="1" x14ac:dyDescent="0.35">
      <c r="A71" s="67" t="s">
        <v>40</v>
      </c>
      <c r="B71" s="67"/>
      <c r="C71" s="21"/>
      <c r="D71" s="21"/>
      <c r="E71" s="37">
        <v>-5.3999999999999999E-2</v>
      </c>
      <c r="F71" s="7"/>
      <c r="G71" s="14"/>
      <c r="H71" s="7"/>
      <c r="I71" s="7"/>
      <c r="J71" s="7"/>
    </row>
    <row r="72" spans="1:11" ht="15" customHeight="1" x14ac:dyDescent="0.35">
      <c r="A72" s="139" t="s">
        <v>41</v>
      </c>
      <c r="B72" s="140"/>
      <c r="C72" s="74"/>
      <c r="D72" s="74"/>
      <c r="E72" s="44">
        <f>SUM(E68:E71)</f>
        <v>56.186999999999998</v>
      </c>
      <c r="F72" s="8" t="s">
        <v>53</v>
      </c>
      <c r="G72" s="114" t="s">
        <v>53</v>
      </c>
      <c r="H72" s="99" t="s">
        <v>53</v>
      </c>
      <c r="I72" s="99" t="s">
        <v>53</v>
      </c>
      <c r="J72" s="99"/>
    </row>
    <row r="73" spans="1:11" ht="15" customHeight="1" x14ac:dyDescent="0.35">
      <c r="A73" s="69" t="s">
        <v>42</v>
      </c>
      <c r="B73" s="69"/>
      <c r="C73" s="33"/>
      <c r="D73" s="33"/>
      <c r="E73" s="35">
        <f>SUM(E72+E67)</f>
        <v>0.71300000000000097</v>
      </c>
      <c r="F73" s="2" t="s">
        <v>53</v>
      </c>
      <c r="G73" s="12" t="s">
        <v>53</v>
      </c>
      <c r="H73" s="3" t="s">
        <v>53</v>
      </c>
      <c r="I73" s="3" t="s">
        <v>53</v>
      </c>
      <c r="J73" s="3"/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/>
      <c r="G74" s="14"/>
      <c r="H74" s="7"/>
      <c r="I74" s="7"/>
      <c r="J74" s="7"/>
      <c r="K74" s="101"/>
    </row>
    <row r="75" spans="1:11" ht="15" customHeight="1" x14ac:dyDescent="0.35">
      <c r="A75" s="104" t="s">
        <v>75</v>
      </c>
      <c r="B75" s="72"/>
      <c r="C75" s="33"/>
      <c r="D75" s="33"/>
      <c r="E75" s="35">
        <f>SUM(E73:E74)</f>
        <v>0.71300000000000097</v>
      </c>
      <c r="F75" s="2" t="s">
        <v>53</v>
      </c>
      <c r="G75" s="12" t="s">
        <v>53</v>
      </c>
      <c r="H75" s="3" t="s">
        <v>53</v>
      </c>
      <c r="I75" s="3" t="s">
        <v>53</v>
      </c>
      <c r="J75" s="3"/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21.1783379667894</v>
      </c>
      <c r="F81" s="13">
        <v>25.81903414837705</v>
      </c>
      <c r="G81" s="13">
        <v>11.008988960555321</v>
      </c>
      <c r="H81" s="13">
        <v>11.054062779374203</v>
      </c>
      <c r="I81" s="13">
        <v>11.47459960696172</v>
      </c>
      <c r="J81" s="13"/>
    </row>
    <row r="82" spans="1:10" ht="15" customHeight="1" x14ac:dyDescent="0.35">
      <c r="A82" s="56" t="s">
        <v>135</v>
      </c>
      <c r="B82" s="66"/>
      <c r="C82" s="57"/>
      <c r="D82" s="57"/>
      <c r="E82" s="39">
        <v>21.413141483206861</v>
      </c>
      <c r="F82" s="13">
        <v>26.748892463801173</v>
      </c>
      <c r="G82" s="13">
        <v>17.128477907541253</v>
      </c>
      <c r="H82" s="13">
        <v>11.976454842211757</v>
      </c>
      <c r="I82" s="13">
        <v>11.47459960696172</v>
      </c>
      <c r="J82" s="13"/>
    </row>
    <row r="83" spans="1:10" ht="15" customHeight="1" x14ac:dyDescent="0.35">
      <c r="A83" s="56" t="s">
        <v>44</v>
      </c>
      <c r="B83" s="66"/>
      <c r="C83" s="57"/>
      <c r="D83" s="57"/>
      <c r="E83" s="39">
        <v>18.634007062889779</v>
      </c>
      <c r="F83" s="13">
        <v>24.175320014015288</v>
      </c>
      <c r="G83" s="13">
        <v>8.6943542331943302</v>
      </c>
      <c r="H83" s="13">
        <v>8.6259401516453984</v>
      </c>
      <c r="I83" s="13">
        <v>10.718726587352952</v>
      </c>
      <c r="J83" s="13"/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 t="s">
        <v>53</v>
      </c>
      <c r="H84" s="13" t="s">
        <v>53</v>
      </c>
      <c r="I84" s="13" t="s">
        <v>53</v>
      </c>
      <c r="J84" s="13"/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 t="s">
        <v>53</v>
      </c>
      <c r="H85" s="13" t="s">
        <v>53</v>
      </c>
      <c r="I85" s="13" t="s">
        <v>53</v>
      </c>
      <c r="J85" s="13"/>
    </row>
    <row r="86" spans="1:10" ht="15" customHeight="1" x14ac:dyDescent="0.35">
      <c r="A86" s="56" t="s">
        <v>47</v>
      </c>
      <c r="B86" s="66"/>
      <c r="C86" s="57"/>
      <c r="D86" s="57"/>
      <c r="E86" s="36">
        <v>30.308623285483804</v>
      </c>
      <c r="F86" s="5" t="s">
        <v>53</v>
      </c>
      <c r="G86" s="5">
        <v>32.024951673920512</v>
      </c>
      <c r="H86" s="5" t="s">
        <v>53</v>
      </c>
      <c r="I86" s="5">
        <v>27.74930355398514</v>
      </c>
      <c r="J86" s="5"/>
    </row>
    <row r="87" spans="1:10" ht="15" customHeight="1" x14ac:dyDescent="0.35">
      <c r="A87" s="56" t="s">
        <v>48</v>
      </c>
      <c r="B87" s="66"/>
      <c r="C87" s="57"/>
      <c r="D87" s="57"/>
      <c r="E87" s="36">
        <v>276.73100000000005</v>
      </c>
      <c r="F87" s="5" t="s">
        <v>53</v>
      </c>
      <c r="G87" s="5">
        <v>220.35500000000002</v>
      </c>
      <c r="H87" s="5" t="s">
        <v>53</v>
      </c>
      <c r="I87" s="5">
        <v>44.518000000000001</v>
      </c>
      <c r="J87" s="5"/>
    </row>
    <row r="88" spans="1:10" ht="15" customHeight="1" x14ac:dyDescent="0.35">
      <c r="A88" s="56" t="s">
        <v>49</v>
      </c>
      <c r="B88" s="66"/>
      <c r="C88" s="17"/>
      <c r="D88" s="17"/>
      <c r="E88" s="39">
        <v>1.9415258296270952</v>
      </c>
      <c r="F88" s="13" t="s">
        <v>53</v>
      </c>
      <c r="G88" s="13">
        <v>1.6605590200115536</v>
      </c>
      <c r="H88" s="13" t="s">
        <v>53</v>
      </c>
      <c r="I88" s="13">
        <v>2.1065189048239885</v>
      </c>
      <c r="J88" s="13"/>
    </row>
    <row r="89" spans="1:10" ht="15" customHeight="1" x14ac:dyDescent="0.35">
      <c r="A89" s="56" t="s">
        <v>124</v>
      </c>
      <c r="B89" s="66"/>
      <c r="C89" s="17"/>
      <c r="D89" s="17"/>
      <c r="E89" s="36">
        <v>-55.506999999999984</v>
      </c>
      <c r="F89" s="13" t="s">
        <v>53</v>
      </c>
      <c r="G89" s="13" t="s">
        <v>53</v>
      </c>
      <c r="H89" s="13" t="s">
        <v>53</v>
      </c>
      <c r="I89" s="13" t="s">
        <v>53</v>
      </c>
      <c r="J89" s="13"/>
    </row>
    <row r="90" spans="1:10" ht="15" customHeight="1" x14ac:dyDescent="0.35">
      <c r="A90" s="58" t="s">
        <v>50</v>
      </c>
      <c r="B90" s="67"/>
      <c r="C90" s="21"/>
      <c r="D90" s="21"/>
      <c r="E90" s="48" t="s">
        <v>53</v>
      </c>
      <c r="F90" s="131" t="s">
        <v>53</v>
      </c>
      <c r="G90" s="131">
        <v>78</v>
      </c>
      <c r="H90" s="10">
        <v>70</v>
      </c>
      <c r="I90" s="10">
        <v>70</v>
      </c>
      <c r="J90" s="5"/>
    </row>
    <row r="91" spans="1:10" ht="15" customHeight="1" x14ac:dyDescent="0.35">
      <c r="A91" s="60" t="s">
        <v>99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118</v>
      </c>
      <c r="B92" s="124"/>
      <c r="C92" s="124"/>
      <c r="D92" s="124"/>
      <c r="E92" s="124"/>
      <c r="F92" s="124"/>
      <c r="G92" s="124"/>
      <c r="H92" s="124"/>
      <c r="I92" s="124"/>
      <c r="J92" s="124"/>
    </row>
    <row r="93" spans="1:10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127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6.5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ht="16.5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  <rowBreaks count="1" manualBreakCount="1">
    <brk id="94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114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56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 t="s">
        <v>52</v>
      </c>
      <c r="G5" s="27" t="s">
        <v>52</v>
      </c>
      <c r="H5" s="27" t="s">
        <v>71</v>
      </c>
      <c r="I5" s="27" t="s">
        <v>54</v>
      </c>
      <c r="J5" s="27" t="s">
        <v>54</v>
      </c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501.44200000000001</v>
      </c>
      <c r="F7" s="2">
        <v>490.19503300000002</v>
      </c>
      <c r="G7" s="2">
        <v>3623.97</v>
      </c>
      <c r="H7" s="2">
        <v>3517.0367839999999</v>
      </c>
      <c r="I7" s="2">
        <v>3503.3069999999998</v>
      </c>
      <c r="J7" s="2">
        <v>3740.1170000000002</v>
      </c>
    </row>
    <row r="8" spans="1:10" ht="15" customHeight="1" x14ac:dyDescent="0.35">
      <c r="A8" s="56" t="s">
        <v>3</v>
      </c>
      <c r="B8" s="17"/>
      <c r="C8" s="17"/>
      <c r="D8" s="17"/>
      <c r="E8" s="36">
        <v>-621.59400000000005</v>
      </c>
      <c r="F8" s="5">
        <v>-621.87287500000002</v>
      </c>
      <c r="G8" s="5">
        <v>-3332.7439999999997</v>
      </c>
      <c r="H8" s="5">
        <v>-3203.1897709</v>
      </c>
      <c r="I8" s="5">
        <v>-3108.2690000000002</v>
      </c>
      <c r="J8" s="5">
        <v>-3491.2950000000001</v>
      </c>
    </row>
    <row r="9" spans="1:10" ht="15" customHeight="1" x14ac:dyDescent="0.35">
      <c r="A9" s="56" t="s">
        <v>4</v>
      </c>
      <c r="B9" s="17"/>
      <c r="C9" s="17"/>
      <c r="D9" s="17"/>
      <c r="E9" s="36">
        <v>1.8909999999999996</v>
      </c>
      <c r="F9" s="5">
        <v>-1.6654080000000004</v>
      </c>
      <c r="G9" s="5">
        <v>58.873000000000005</v>
      </c>
      <c r="H9" s="5">
        <v>48.001443000000002</v>
      </c>
      <c r="I9" s="5">
        <v>14.430999999999999</v>
      </c>
      <c r="J9" s="5">
        <v>0.191</v>
      </c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7</v>
      </c>
      <c r="B12" s="59"/>
      <c r="C12" s="59"/>
      <c r="D12" s="59"/>
      <c r="E12" s="35">
        <f t="shared" ref="E12:J12" si="0">SUM(E7:E11)</f>
        <v>-118.26100000000004</v>
      </c>
      <c r="F12" s="2">
        <f t="shared" si="0"/>
        <v>-133.34325000000001</v>
      </c>
      <c r="G12" s="2">
        <f t="shared" si="0"/>
        <v>350.0990000000001</v>
      </c>
      <c r="H12" s="2">
        <f t="shared" si="0"/>
        <v>361.84845609999991</v>
      </c>
      <c r="I12" s="2">
        <f t="shared" si="0"/>
        <v>409.46899999999954</v>
      </c>
      <c r="J12" s="2">
        <f t="shared" si="0"/>
        <v>249.01300000000012</v>
      </c>
    </row>
    <row r="13" spans="1:10" ht="15" customHeight="1" x14ac:dyDescent="0.35">
      <c r="A13" s="58" t="s">
        <v>59</v>
      </c>
      <c r="B13" s="21"/>
      <c r="C13" s="21"/>
      <c r="D13" s="21"/>
      <c r="E13" s="37">
        <v>-25.553000000000001</v>
      </c>
      <c r="F13" s="7">
        <v>-30.215412000000001</v>
      </c>
      <c r="G13" s="7">
        <v>-121.85000000000001</v>
      </c>
      <c r="H13" s="7">
        <v>-115.005145</v>
      </c>
      <c r="I13" s="7">
        <v>-134.38400000000001</v>
      </c>
      <c r="J13" s="7">
        <v>-125.352</v>
      </c>
    </row>
    <row r="14" spans="1:10" ht="15" customHeight="1" x14ac:dyDescent="0.25">
      <c r="A14" s="59" t="s">
        <v>8</v>
      </c>
      <c r="B14" s="59"/>
      <c r="C14" s="59"/>
      <c r="D14" s="59"/>
      <c r="E14" s="35">
        <f t="shared" ref="E14:J14" si="1">SUM(E12:E13)</f>
        <v>-143.81400000000005</v>
      </c>
      <c r="F14" s="2">
        <f t="shared" si="1"/>
        <v>-163.55866200000003</v>
      </c>
      <c r="G14" s="2">
        <f t="shared" si="1"/>
        <v>228.24900000000008</v>
      </c>
      <c r="H14" s="2">
        <f t="shared" si="1"/>
        <v>246.84331109999991</v>
      </c>
      <c r="I14" s="2">
        <f t="shared" si="1"/>
        <v>275.08499999999952</v>
      </c>
      <c r="J14" s="2">
        <f t="shared" si="1"/>
        <v>123.66100000000012</v>
      </c>
    </row>
    <row r="15" spans="1:10" ht="15" customHeight="1" x14ac:dyDescent="0.35">
      <c r="A15" s="56" t="s">
        <v>9</v>
      </c>
      <c r="B15" s="60"/>
      <c r="C15" s="60"/>
      <c r="D15" s="60"/>
      <c r="E15" s="36">
        <v>-0.94399999999999995</v>
      </c>
      <c r="F15" s="5">
        <v>-0.39182899999999998</v>
      </c>
      <c r="G15" s="5">
        <v>-0.313</v>
      </c>
      <c r="H15" s="5">
        <v>-2.3370039999999999</v>
      </c>
      <c r="I15" s="5">
        <v>-21.315000000000001</v>
      </c>
      <c r="J15" s="5">
        <v>-2.577</v>
      </c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11</v>
      </c>
      <c r="B17" s="59"/>
      <c r="C17" s="59"/>
      <c r="D17" s="59"/>
      <c r="E17" s="35">
        <f t="shared" ref="E17:J17" si="2">SUM(E14:E16)</f>
        <v>-144.75800000000004</v>
      </c>
      <c r="F17" s="12">
        <f t="shared" si="2"/>
        <v>-163.95049100000003</v>
      </c>
      <c r="G17" s="2">
        <f t="shared" si="2"/>
        <v>227.93600000000009</v>
      </c>
      <c r="H17" s="2">
        <f t="shared" si="2"/>
        <v>244.5063070999999</v>
      </c>
      <c r="I17" s="2">
        <f t="shared" si="2"/>
        <v>253.76999999999953</v>
      </c>
      <c r="J17" s="2">
        <f t="shared" si="2"/>
        <v>121.08400000000012</v>
      </c>
    </row>
    <row r="18" spans="1:10" ht="15" customHeight="1" x14ac:dyDescent="0.35">
      <c r="A18" s="56" t="s">
        <v>12</v>
      </c>
      <c r="B18" s="17"/>
      <c r="C18" s="17"/>
      <c r="D18" s="17"/>
      <c r="E18" s="36">
        <v>8.2149999999999999</v>
      </c>
      <c r="F18" s="5">
        <v>4.9219789999999994</v>
      </c>
      <c r="G18" s="5">
        <v>10.694999999999999</v>
      </c>
      <c r="H18" s="5">
        <v>5.0201520000000004</v>
      </c>
      <c r="I18" s="5">
        <v>0.95799999999999996</v>
      </c>
      <c r="J18" s="5">
        <v>1.929</v>
      </c>
    </row>
    <row r="19" spans="1:10" ht="15" customHeight="1" x14ac:dyDescent="0.35">
      <c r="A19" s="58" t="s">
        <v>13</v>
      </c>
      <c r="B19" s="21"/>
      <c r="C19" s="21"/>
      <c r="D19" s="21"/>
      <c r="E19" s="37">
        <v>-50.024999999999999</v>
      </c>
      <c r="F19" s="7">
        <v>-43.252770699999992</v>
      </c>
      <c r="G19" s="7">
        <v>-183.976</v>
      </c>
      <c r="H19" s="7">
        <v>-176.73165040000001</v>
      </c>
      <c r="I19" s="7">
        <v>-464.392</v>
      </c>
      <c r="J19" s="7">
        <v>-656.20899999999995</v>
      </c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3">SUM(E17:E19)</f>
        <v>-186.56800000000004</v>
      </c>
      <c r="F20" s="2">
        <f t="shared" si="3"/>
        <v>-202.28128270000002</v>
      </c>
      <c r="G20" s="2">
        <f t="shared" si="3"/>
        <v>54.655000000000086</v>
      </c>
      <c r="H20" s="2">
        <f t="shared" si="3"/>
        <v>72.794808699999891</v>
      </c>
      <c r="I20" s="2">
        <f t="shared" si="3"/>
        <v>-209.66400000000047</v>
      </c>
      <c r="J20" s="2">
        <f t="shared" si="3"/>
        <v>-533.1959999999998</v>
      </c>
    </row>
    <row r="21" spans="1:10" ht="15" customHeight="1" x14ac:dyDescent="0.35">
      <c r="A21" s="56" t="s">
        <v>15</v>
      </c>
      <c r="B21" s="17"/>
      <c r="C21" s="17"/>
      <c r="D21" s="17"/>
      <c r="E21" s="36">
        <v>38.186999999999998</v>
      </c>
      <c r="F21" s="5">
        <v>50.473177</v>
      </c>
      <c r="G21" s="5">
        <v>44.831000000000003</v>
      </c>
      <c r="H21" s="5">
        <v>-11.414149000000009</v>
      </c>
      <c r="I21" s="5">
        <v>14.94</v>
      </c>
      <c r="J21" s="5">
        <v>29.71</v>
      </c>
    </row>
    <row r="22" spans="1:10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82</v>
      </c>
      <c r="B23" s="63"/>
      <c r="C23" s="63"/>
      <c r="D23" s="63"/>
      <c r="E23" s="35">
        <f t="shared" ref="E23:J23" si="4">SUM(E20:E22)</f>
        <v>-148.38100000000003</v>
      </c>
      <c r="F23" s="2">
        <f t="shared" si="4"/>
        <v>-151.80810570000003</v>
      </c>
      <c r="G23" s="2">
        <f t="shared" si="4"/>
        <v>99.486000000000089</v>
      </c>
      <c r="H23" s="2">
        <f t="shared" si="4"/>
        <v>61.380659699999882</v>
      </c>
      <c r="I23" s="2">
        <f t="shared" si="4"/>
        <v>-194.72400000000047</v>
      </c>
      <c r="J23" s="2">
        <f t="shared" si="4"/>
        <v>-503.48599999999982</v>
      </c>
    </row>
    <row r="24" spans="1:10" ht="15" customHeight="1" x14ac:dyDescent="0.35">
      <c r="A24" s="56" t="s">
        <v>93</v>
      </c>
      <c r="B24" s="17"/>
      <c r="C24" s="17"/>
      <c r="D24" s="17"/>
      <c r="E24" s="36">
        <v>-149.51999999999987</v>
      </c>
      <c r="F24" s="5">
        <v>-151.80810569999994</v>
      </c>
      <c r="G24" s="5">
        <v>105.14499999999936</v>
      </c>
      <c r="H24" s="5">
        <v>61.38065969999974</v>
      </c>
      <c r="I24" s="5">
        <v>-196.61900000000023</v>
      </c>
      <c r="J24" s="5">
        <v>-505.18700000000058</v>
      </c>
    </row>
    <row r="25" spans="1:10" ht="15" customHeight="1" x14ac:dyDescent="0.35">
      <c r="A25" s="56" t="s">
        <v>88</v>
      </c>
      <c r="B25" s="17"/>
      <c r="C25" s="17"/>
      <c r="D25" s="17"/>
      <c r="E25" s="36">
        <v>-1.139</v>
      </c>
      <c r="F25" s="5">
        <v>0</v>
      </c>
      <c r="G25" s="5">
        <v>5.6589999999999998</v>
      </c>
      <c r="H25" s="5">
        <v>0</v>
      </c>
      <c r="I25" s="5">
        <v>-1.895</v>
      </c>
      <c r="J25" s="5">
        <v>-1.7010000000000001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-0.56599999999999995</v>
      </c>
      <c r="F27" s="5">
        <v>-9.6509999999999998</v>
      </c>
      <c r="G27" s="5">
        <v>-65.007000000000005</v>
      </c>
      <c r="H27" s="5">
        <v>15.728000000000002</v>
      </c>
      <c r="I27" s="5">
        <v>-22.927999999999997</v>
      </c>
      <c r="J27" s="5">
        <v>-93.62700000000001</v>
      </c>
    </row>
    <row r="28" spans="1:10" ht="15" customHeight="1" x14ac:dyDescent="0.35">
      <c r="A28" s="87" t="s">
        <v>134</v>
      </c>
      <c r="B28" s="88"/>
      <c r="C28" s="88"/>
      <c r="D28" s="88"/>
      <c r="E28" s="94">
        <f t="shared" ref="E28:J28" si="5">E14-E27</f>
        <v>-143.24800000000005</v>
      </c>
      <c r="F28" s="95">
        <f t="shared" si="5"/>
        <v>-153.90766200000002</v>
      </c>
      <c r="G28" s="95">
        <f t="shared" si="5"/>
        <v>293.25600000000009</v>
      </c>
      <c r="H28" s="95">
        <f t="shared" si="5"/>
        <v>231.1153110999999</v>
      </c>
      <c r="I28" s="95">
        <f t="shared" si="5"/>
        <v>298.01299999999952</v>
      </c>
      <c r="J28" s="95">
        <f t="shared" si="5"/>
        <v>217.28800000000012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6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6" ht="15" customHeight="1" x14ac:dyDescent="0.35">
      <c r="A34" s="56" t="s">
        <v>17</v>
      </c>
      <c r="B34" s="64"/>
      <c r="C34" s="64"/>
      <c r="D34" s="64"/>
      <c r="E34" s="36">
        <v>2234.712</v>
      </c>
      <c r="F34" s="5">
        <v>0</v>
      </c>
      <c r="G34" s="5">
        <v>2229.1640000000002</v>
      </c>
      <c r="H34" s="5">
        <v>0</v>
      </c>
      <c r="I34" s="5">
        <v>2018.8920000000001</v>
      </c>
      <c r="J34" s="5">
        <v>1995.5519999999999</v>
      </c>
    </row>
    <row r="35" spans="1:16" ht="15" customHeight="1" x14ac:dyDescent="0.35">
      <c r="A35" s="56" t="s">
        <v>18</v>
      </c>
      <c r="B35" s="57"/>
      <c r="C35" s="57"/>
      <c r="D35" s="57"/>
      <c r="E35" s="36">
        <v>638.61299999999983</v>
      </c>
      <c r="F35" s="5">
        <v>0</v>
      </c>
      <c r="G35" s="5">
        <v>636.16899999999998</v>
      </c>
      <c r="H35" s="5">
        <v>0</v>
      </c>
      <c r="I35" s="5">
        <v>223.49199999999999</v>
      </c>
      <c r="J35" s="5">
        <v>245.62200000000001</v>
      </c>
    </row>
    <row r="36" spans="1:16" ht="15" customHeight="1" x14ac:dyDescent="0.35">
      <c r="A36" s="56" t="s">
        <v>87</v>
      </c>
      <c r="B36" s="57"/>
      <c r="C36" s="57"/>
      <c r="D36" s="57"/>
      <c r="E36" s="36">
        <v>770.73400000000004</v>
      </c>
      <c r="F36" s="5">
        <v>0</v>
      </c>
      <c r="G36" s="5">
        <v>778.11700000000008</v>
      </c>
      <c r="H36" s="5">
        <v>0</v>
      </c>
      <c r="I36" s="5">
        <v>1000.3969999999999</v>
      </c>
      <c r="J36" s="5">
        <v>984.97199999999998</v>
      </c>
    </row>
    <row r="37" spans="1:16" ht="15" customHeight="1" x14ac:dyDescent="0.35">
      <c r="A37" s="56" t="s">
        <v>19</v>
      </c>
      <c r="B37" s="57"/>
      <c r="C37" s="57"/>
      <c r="D37" s="57"/>
      <c r="E37" s="36">
        <v>3.0561487000000001</v>
      </c>
      <c r="F37" s="5">
        <v>0</v>
      </c>
      <c r="G37" s="5">
        <v>9.7159999999999993</v>
      </c>
      <c r="H37" s="5">
        <v>0</v>
      </c>
      <c r="I37" s="5">
        <v>9.5969999999999995</v>
      </c>
      <c r="J37" s="5">
        <v>10.971</v>
      </c>
    </row>
    <row r="38" spans="1:16" ht="15" customHeight="1" x14ac:dyDescent="0.35">
      <c r="A38" s="58" t="s">
        <v>20</v>
      </c>
      <c r="B38" s="21"/>
      <c r="C38" s="21"/>
      <c r="D38" s="21"/>
      <c r="E38" s="37">
        <v>271.45999999999998</v>
      </c>
      <c r="F38" s="7">
        <v>0</v>
      </c>
      <c r="G38" s="7">
        <v>245.87100000000001</v>
      </c>
      <c r="H38" s="7">
        <v>0</v>
      </c>
      <c r="I38" s="7">
        <v>157.58199999999999</v>
      </c>
      <c r="J38" s="7">
        <v>148.11000000000001</v>
      </c>
    </row>
    <row r="39" spans="1:16" ht="15" customHeight="1" x14ac:dyDescent="0.35">
      <c r="A39" s="53" t="s">
        <v>21</v>
      </c>
      <c r="B39" s="59"/>
      <c r="C39" s="59"/>
      <c r="D39" s="59"/>
      <c r="E39" s="36">
        <v>3918.5751487000002</v>
      </c>
      <c r="F39" s="3" t="s">
        <v>53</v>
      </c>
      <c r="G39" s="2">
        <v>3899.0369999999998</v>
      </c>
      <c r="H39" s="2" t="s">
        <v>53</v>
      </c>
      <c r="I39" s="2">
        <v>3409.9600000000005</v>
      </c>
      <c r="J39" s="2">
        <v>3385.2269999999999</v>
      </c>
    </row>
    <row r="40" spans="1:16" ht="15" customHeight="1" x14ac:dyDescent="0.35">
      <c r="A40" s="56" t="s">
        <v>22</v>
      </c>
      <c r="B40" s="17"/>
      <c r="C40" s="17"/>
      <c r="D40" s="17"/>
      <c r="E40" s="36">
        <v>551.90700000000004</v>
      </c>
      <c r="F40" s="5">
        <v>0</v>
      </c>
      <c r="G40" s="5">
        <v>384.91699999999997</v>
      </c>
      <c r="H40" s="5">
        <v>0</v>
      </c>
      <c r="I40" s="5">
        <v>248.41499999999999</v>
      </c>
      <c r="J40" s="5">
        <v>358.57799999999997</v>
      </c>
    </row>
    <row r="41" spans="1:16" ht="15" customHeight="1" x14ac:dyDescent="0.35">
      <c r="A41" s="56" t="s">
        <v>23</v>
      </c>
      <c r="B41" s="17"/>
      <c r="C41" s="17"/>
      <c r="D41" s="17"/>
      <c r="E41" s="36">
        <v>7.2450000000000001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6" ht="15" customHeight="1" x14ac:dyDescent="0.35">
      <c r="A42" s="56" t="s">
        <v>24</v>
      </c>
      <c r="B42" s="17"/>
      <c r="C42" s="17"/>
      <c r="D42" s="17"/>
      <c r="E42" s="36">
        <v>111.077</v>
      </c>
      <c r="F42" s="5">
        <v>0</v>
      </c>
      <c r="G42" s="5">
        <v>108.76</v>
      </c>
      <c r="H42" s="5">
        <v>0</v>
      </c>
      <c r="I42" s="5">
        <v>76.069000000000003</v>
      </c>
      <c r="J42" s="5">
        <v>128.149</v>
      </c>
    </row>
    <row r="43" spans="1:16" ht="15" customHeight="1" x14ac:dyDescent="0.35">
      <c r="A43" s="56" t="s">
        <v>25</v>
      </c>
      <c r="B43" s="17"/>
      <c r="C43" s="17"/>
      <c r="D43" s="17"/>
      <c r="E43" s="36">
        <v>62.454999999999998</v>
      </c>
      <c r="F43" s="5">
        <v>0</v>
      </c>
      <c r="G43" s="5">
        <v>66.474999999999994</v>
      </c>
      <c r="H43" s="5">
        <v>0</v>
      </c>
      <c r="I43" s="5">
        <v>365.14800000000002</v>
      </c>
      <c r="J43" s="5">
        <v>212.12200000000001</v>
      </c>
    </row>
    <row r="44" spans="1:16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6" ht="15" customHeight="1" x14ac:dyDescent="0.35">
      <c r="A45" s="65" t="s">
        <v>27</v>
      </c>
      <c r="B45" s="32"/>
      <c r="C45" s="32"/>
      <c r="D45" s="32"/>
      <c r="E45" s="125">
        <v>732.68400000000008</v>
      </c>
      <c r="F45" s="9" t="s">
        <v>53</v>
      </c>
      <c r="G45" s="126">
        <v>560.15199999999993</v>
      </c>
      <c r="H45" s="9" t="s">
        <v>53</v>
      </c>
      <c r="I45" s="9">
        <v>689.63200000000006</v>
      </c>
      <c r="J45" s="9">
        <v>698.84899999999993</v>
      </c>
      <c r="M45" s="112"/>
      <c r="P45" s="112"/>
    </row>
    <row r="46" spans="1:16" ht="15" customHeight="1" x14ac:dyDescent="0.35">
      <c r="A46" s="53" t="s">
        <v>80</v>
      </c>
      <c r="B46" s="33"/>
      <c r="C46" s="33"/>
      <c r="D46" s="33"/>
      <c r="E46" s="35">
        <v>4651.2591487</v>
      </c>
      <c r="F46" s="3" t="s">
        <v>53</v>
      </c>
      <c r="G46" s="2">
        <v>4459.1890000000012</v>
      </c>
      <c r="H46" s="3" t="s">
        <v>53</v>
      </c>
      <c r="I46" s="3">
        <v>4099.5920000000006</v>
      </c>
      <c r="J46" s="3">
        <v>4084.076</v>
      </c>
      <c r="L46" s="78"/>
      <c r="M46" s="127"/>
      <c r="O46" s="78"/>
    </row>
    <row r="47" spans="1:16" ht="15" customHeight="1" x14ac:dyDescent="0.35">
      <c r="A47" s="56" t="s">
        <v>94</v>
      </c>
      <c r="B47" s="17"/>
      <c r="C47" s="17"/>
      <c r="D47" s="17"/>
      <c r="E47" s="36">
        <v>1090.8879999999999</v>
      </c>
      <c r="F47" s="5"/>
      <c r="G47" s="5">
        <v>1247.6629999999991</v>
      </c>
      <c r="H47" s="5"/>
      <c r="I47" s="5">
        <v>662.77700000000016</v>
      </c>
      <c r="J47" s="5">
        <v>-2467.1610000000001</v>
      </c>
    </row>
    <row r="48" spans="1:16" ht="15" customHeight="1" x14ac:dyDescent="0.35">
      <c r="A48" s="56" t="s">
        <v>89</v>
      </c>
      <c r="B48" s="17"/>
      <c r="C48" s="17"/>
      <c r="D48" s="17"/>
      <c r="E48" s="36">
        <v>4.1349999999999998</v>
      </c>
      <c r="F48" s="5"/>
      <c r="G48" s="5">
        <v>3.7800000000000002</v>
      </c>
      <c r="H48" s="5">
        <v>0</v>
      </c>
      <c r="I48" s="5">
        <v>2.4859999999999998</v>
      </c>
      <c r="J48" s="5">
        <v>1.81</v>
      </c>
      <c r="L48" s="78"/>
      <c r="M48" s="128"/>
      <c r="O48" s="78"/>
      <c r="P48" s="129"/>
    </row>
    <row r="49" spans="1:10" ht="15" customHeight="1" x14ac:dyDescent="0.35">
      <c r="A49" s="56" t="s">
        <v>28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4.8070000000000004</v>
      </c>
      <c r="J49" s="5">
        <v>3.7229999999999999</v>
      </c>
    </row>
    <row r="50" spans="1:10" ht="15" customHeight="1" x14ac:dyDescent="0.35">
      <c r="A50" s="56" t="s">
        <v>29</v>
      </c>
      <c r="B50" s="17"/>
      <c r="C50" s="17"/>
      <c r="D50" s="17"/>
      <c r="E50" s="36">
        <v>176.82499999999999</v>
      </c>
      <c r="F50" s="5">
        <v>0</v>
      </c>
      <c r="G50" s="5">
        <v>177.94200000000001</v>
      </c>
      <c r="H50" s="5">
        <v>0</v>
      </c>
      <c r="I50" s="5">
        <v>66.623999999999995</v>
      </c>
      <c r="J50" s="5">
        <v>74.036000000000001</v>
      </c>
    </row>
    <row r="51" spans="1:10" ht="15" customHeight="1" x14ac:dyDescent="0.35">
      <c r="A51" s="56" t="s">
        <v>30</v>
      </c>
      <c r="B51" s="17"/>
      <c r="C51" s="17"/>
      <c r="D51" s="17"/>
      <c r="E51" s="36">
        <v>2651.8879999999999</v>
      </c>
      <c r="F51" s="5">
        <v>0</v>
      </c>
      <c r="G51" s="5">
        <v>2338.0860000000002</v>
      </c>
      <c r="H51" s="5">
        <v>0</v>
      </c>
      <c r="I51" s="5">
        <v>2929.9249999999997</v>
      </c>
      <c r="J51" s="5">
        <v>5943.6319999999996</v>
      </c>
    </row>
    <row r="52" spans="1:10" ht="15" customHeight="1" x14ac:dyDescent="0.35">
      <c r="A52" s="56" t="s">
        <v>31</v>
      </c>
      <c r="B52" s="17"/>
      <c r="C52" s="17"/>
      <c r="D52" s="17"/>
      <c r="E52" s="36">
        <v>727.52300000000002</v>
      </c>
      <c r="F52" s="5">
        <v>0</v>
      </c>
      <c r="G52" s="5">
        <v>691.71799999999996</v>
      </c>
      <c r="H52" s="5">
        <v>0</v>
      </c>
      <c r="I52" s="5">
        <v>432.97300000000001</v>
      </c>
      <c r="J52" s="5">
        <v>528.03600000000006</v>
      </c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81</v>
      </c>
      <c r="B54" s="33"/>
      <c r="C54" s="33"/>
      <c r="D54" s="33"/>
      <c r="E54" s="35">
        <f>SUM(E47:E53)</f>
        <v>4651.259</v>
      </c>
      <c r="F54" s="2" t="s">
        <v>53</v>
      </c>
      <c r="G54" s="2">
        <f>SUM(G47:G53)</f>
        <v>4459.1889999999994</v>
      </c>
      <c r="H54" s="2" t="s">
        <v>53</v>
      </c>
      <c r="I54" s="2">
        <f>SUM(I47:I53)</f>
        <v>4099.5919999999996</v>
      </c>
      <c r="J54" s="2">
        <f>SUM(J47:J53)</f>
        <v>4084.0759999999996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101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-118.59799999999996</v>
      </c>
      <c r="F60" s="5"/>
      <c r="G60" s="5"/>
      <c r="H60" s="5"/>
      <c r="I60" s="5">
        <v>401.73399999999998</v>
      </c>
      <c r="J60" s="5">
        <v>204.488</v>
      </c>
    </row>
    <row r="61" spans="1:10" ht="15" customHeight="1" x14ac:dyDescent="0.35">
      <c r="A61" s="67" t="s">
        <v>33</v>
      </c>
      <c r="B61" s="67"/>
      <c r="C61" s="68"/>
      <c r="D61" s="68"/>
      <c r="E61" s="37">
        <v>-133.279</v>
      </c>
      <c r="F61" s="7">
        <v>0</v>
      </c>
      <c r="G61" s="7">
        <v>0</v>
      </c>
      <c r="H61" s="7">
        <v>0</v>
      </c>
      <c r="I61" s="7">
        <v>77.951999999999998</v>
      </c>
      <c r="J61" s="7">
        <v>174.678</v>
      </c>
    </row>
    <row r="62" spans="1:10" ht="15" customHeight="1" x14ac:dyDescent="0.35">
      <c r="A62" s="104" t="s">
        <v>34</v>
      </c>
      <c r="B62" s="69"/>
      <c r="C62" s="70"/>
      <c r="D62" s="70"/>
      <c r="E62" s="35">
        <f>SUM(E60:E61)</f>
        <v>-251.87699999999995</v>
      </c>
      <c r="F62" s="2" t="s">
        <v>53</v>
      </c>
      <c r="G62" s="2" t="s">
        <v>53</v>
      </c>
      <c r="H62" s="2" t="s">
        <v>53</v>
      </c>
      <c r="I62" s="2">
        <f>SUM(I60:I61)</f>
        <v>479.68599999999998</v>
      </c>
      <c r="J62" s="3">
        <v>379.166</v>
      </c>
    </row>
    <row r="63" spans="1:10" ht="15" customHeight="1" x14ac:dyDescent="0.35">
      <c r="A63" s="66" t="s">
        <v>85</v>
      </c>
      <c r="B63" s="66"/>
      <c r="C63" s="17"/>
      <c r="D63" s="17"/>
      <c r="E63" s="36">
        <v>-14.134</v>
      </c>
      <c r="F63" s="5">
        <v>0</v>
      </c>
      <c r="G63" s="5">
        <v>0</v>
      </c>
      <c r="H63" s="5">
        <v>0</v>
      </c>
      <c r="I63" s="5">
        <v>-104.44</v>
      </c>
      <c r="J63" s="5">
        <v>-132.90899999999999</v>
      </c>
    </row>
    <row r="64" spans="1:10" ht="15" customHeight="1" x14ac:dyDescent="0.35">
      <c r="A64" s="67" t="s">
        <v>86</v>
      </c>
      <c r="B64" s="67"/>
      <c r="C64" s="21"/>
      <c r="D64" s="21"/>
      <c r="E64" s="37">
        <v>6.5010000000000003</v>
      </c>
      <c r="F64" s="7">
        <v>0</v>
      </c>
      <c r="G64" s="7">
        <v>0</v>
      </c>
      <c r="H64" s="7">
        <v>0</v>
      </c>
      <c r="I64" s="7">
        <v>0</v>
      </c>
      <c r="J64" s="7"/>
    </row>
    <row r="65" spans="1:11" ht="15" customHeight="1" x14ac:dyDescent="0.35">
      <c r="A65" s="71" t="s">
        <v>90</v>
      </c>
      <c r="B65" s="71"/>
      <c r="C65" s="72"/>
      <c r="D65" s="72"/>
      <c r="E65" s="35">
        <f>SUM(E62:E64)</f>
        <v>-259.51</v>
      </c>
      <c r="F65" s="2" t="s">
        <v>53</v>
      </c>
      <c r="G65" s="2" t="s">
        <v>53</v>
      </c>
      <c r="H65" s="2" t="s">
        <v>53</v>
      </c>
      <c r="I65" s="2">
        <f>SUM(I62:I64)</f>
        <v>375.24599999999998</v>
      </c>
      <c r="J65" s="3">
        <v>246.25700000000001</v>
      </c>
    </row>
    <row r="66" spans="1:11" ht="15" customHeight="1" x14ac:dyDescent="0.35">
      <c r="A66" s="67" t="s">
        <v>35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-14.034000000000001</v>
      </c>
      <c r="J66" s="7">
        <v>-2.1230000000000002</v>
      </c>
    </row>
    <row r="67" spans="1:11" ht="15" customHeight="1" x14ac:dyDescent="0.35">
      <c r="A67" s="104" t="s">
        <v>36</v>
      </c>
      <c r="B67" s="69"/>
      <c r="C67" s="33"/>
      <c r="D67" s="33"/>
      <c r="E67" s="35">
        <f>SUM(E65:E66)</f>
        <v>-259.51</v>
      </c>
      <c r="F67" s="2" t="s">
        <v>53</v>
      </c>
      <c r="G67" s="2" t="s">
        <v>53</v>
      </c>
      <c r="H67" s="2" t="s">
        <v>53</v>
      </c>
      <c r="I67" s="2">
        <f>SUM(I65:I66)</f>
        <v>361.21199999999999</v>
      </c>
      <c r="J67" s="3">
        <v>244.13399999999999</v>
      </c>
    </row>
    <row r="68" spans="1:11" ht="15" customHeight="1" x14ac:dyDescent="0.35">
      <c r="A68" s="66" t="s">
        <v>37</v>
      </c>
      <c r="B68" s="66"/>
      <c r="C68" s="17"/>
      <c r="D68" s="17"/>
      <c r="E68" s="36">
        <v>259.83699999999999</v>
      </c>
      <c r="F68" s="5">
        <v>0</v>
      </c>
      <c r="G68" s="5">
        <v>0</v>
      </c>
      <c r="H68" s="5">
        <v>0</v>
      </c>
      <c r="I68" s="5">
        <v>-60.93</v>
      </c>
      <c r="J68" s="5">
        <v>-30.663</v>
      </c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/>
    </row>
    <row r="70" spans="1:11" ht="15" customHeight="1" x14ac:dyDescent="0.35">
      <c r="A70" s="66" t="s">
        <v>39</v>
      </c>
      <c r="B70" s="66"/>
      <c r="C70" s="17"/>
      <c r="D70" s="17"/>
      <c r="E70" s="36">
        <v>-1.3620000000000001</v>
      </c>
      <c r="F70" s="5">
        <v>0</v>
      </c>
      <c r="G70" s="5">
        <v>0</v>
      </c>
      <c r="H70" s="5">
        <v>0</v>
      </c>
      <c r="I70" s="5">
        <v>-1.2529999999999999</v>
      </c>
      <c r="J70" s="5">
        <v>-4.1909999999999998</v>
      </c>
    </row>
    <row r="71" spans="1:11" ht="15" customHeight="1" x14ac:dyDescent="0.35">
      <c r="A71" s="67" t="s">
        <v>40</v>
      </c>
      <c r="B71" s="67"/>
      <c r="C71" s="21"/>
      <c r="D71" s="21"/>
      <c r="E71" s="37">
        <v>-8.2000000000000003E-2</v>
      </c>
      <c r="F71" s="7">
        <v>0</v>
      </c>
      <c r="G71" s="7">
        <v>0</v>
      </c>
      <c r="H71" s="7">
        <v>0</v>
      </c>
      <c r="I71" s="7">
        <v>-142.625</v>
      </c>
      <c r="J71" s="7">
        <v>-128.35900000000001</v>
      </c>
    </row>
    <row r="72" spans="1:11" ht="15" customHeight="1" x14ac:dyDescent="0.35">
      <c r="A72" s="139" t="s">
        <v>41</v>
      </c>
      <c r="B72" s="140"/>
      <c r="C72" s="74"/>
      <c r="D72" s="74"/>
      <c r="E72" s="44">
        <f>SUM(E68:E71)</f>
        <v>258.39299999999997</v>
      </c>
      <c r="F72" s="85" t="s">
        <v>53</v>
      </c>
      <c r="G72" s="85" t="s">
        <v>53</v>
      </c>
      <c r="H72" s="85" t="s">
        <v>53</v>
      </c>
      <c r="I72" s="85">
        <f>SUM(I68:I71)</f>
        <v>-204.80799999999999</v>
      </c>
      <c r="J72" s="99">
        <v>-163.21299999999999</v>
      </c>
    </row>
    <row r="73" spans="1:11" ht="15" customHeight="1" x14ac:dyDescent="0.35">
      <c r="A73" s="69" t="s">
        <v>42</v>
      </c>
      <c r="B73" s="69"/>
      <c r="C73" s="33"/>
      <c r="D73" s="33"/>
      <c r="E73" s="35">
        <f>SUM(E72+E67)</f>
        <v>-1.1170000000000186</v>
      </c>
      <c r="F73" s="2" t="s">
        <v>53</v>
      </c>
      <c r="G73" s="2" t="s">
        <v>53</v>
      </c>
      <c r="H73" s="2" t="s">
        <v>53</v>
      </c>
      <c r="I73" s="2">
        <f>SUM(I72+I67)</f>
        <v>156.404</v>
      </c>
      <c r="J73" s="3">
        <v>80.921000000000006</v>
      </c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/>
      <c r="K74" s="101"/>
    </row>
    <row r="75" spans="1:11" ht="15" customHeight="1" x14ac:dyDescent="0.35">
      <c r="A75" s="104" t="s">
        <v>75</v>
      </c>
      <c r="B75" s="72"/>
      <c r="C75" s="33"/>
      <c r="D75" s="33"/>
      <c r="E75" s="35">
        <f>SUM(E73:E74)</f>
        <v>-1.1170000000000186</v>
      </c>
      <c r="F75" s="2" t="s">
        <v>53</v>
      </c>
      <c r="G75" s="2" t="s">
        <v>53</v>
      </c>
      <c r="H75" s="2" t="s">
        <v>53</v>
      </c>
      <c r="I75" s="2">
        <f>SUM(I73:I74)</f>
        <v>156.404</v>
      </c>
      <c r="J75" s="3">
        <v>80.921000000000006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-28.680086630158634</v>
      </c>
      <c r="F81" s="13">
        <v>-33.366038207082354</v>
      </c>
      <c r="G81" s="13">
        <v>6.2983137277626362</v>
      </c>
      <c r="H81" s="13">
        <v>7.018502400172796</v>
      </c>
      <c r="I81" s="13">
        <v>7.8521522664157022</v>
      </c>
      <c r="J81" s="13">
        <v>3.306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-28.567212160130197</v>
      </c>
      <c r="F82" s="13">
        <v>-31.397230008244488</v>
      </c>
      <c r="G82" s="13">
        <v>8.0921199678805316</v>
      </c>
      <c r="H82" s="13">
        <v>6.5713077597427949</v>
      </c>
      <c r="I82" s="13">
        <v>8.5066196025640899</v>
      </c>
      <c r="J82" s="13">
        <v>5.81</v>
      </c>
    </row>
    <row r="83" spans="1:10" ht="15" customHeight="1" x14ac:dyDescent="0.35">
      <c r="A83" s="56" t="s">
        <v>44</v>
      </c>
      <c r="B83" s="66"/>
      <c r="C83" s="57"/>
      <c r="D83" s="57"/>
      <c r="E83" s="39">
        <v>-37.206297039338502</v>
      </c>
      <c r="F83" s="13">
        <v>-41.26546967684186</v>
      </c>
      <c r="G83" s="13">
        <v>1.5081526613078957</v>
      </c>
      <c r="H83" s="13">
        <v>2.0697767231541113</v>
      </c>
      <c r="I83" s="13">
        <v>-5.9847452706828248</v>
      </c>
      <c r="J83" s="13">
        <v>-14.256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 t="s">
        <v>53</v>
      </c>
      <c r="H84" s="13" t="s">
        <v>53</v>
      </c>
      <c r="I84" s="13" t="s">
        <v>53</v>
      </c>
      <c r="J84" s="13" t="s">
        <v>53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 t="s">
        <v>53</v>
      </c>
      <c r="H85" s="13">
        <v>7.1</v>
      </c>
      <c r="I85" s="13">
        <v>7.2</v>
      </c>
      <c r="J85" s="13" t="s">
        <v>53</v>
      </c>
    </row>
    <row r="86" spans="1:10" ht="15" customHeight="1" x14ac:dyDescent="0.35">
      <c r="A86" s="56" t="s">
        <v>47</v>
      </c>
      <c r="B86" s="66"/>
      <c r="C86" s="57"/>
      <c r="D86" s="57"/>
      <c r="E86" s="36">
        <v>23.54250752323189</v>
      </c>
      <c r="F86" s="5" t="s">
        <v>53</v>
      </c>
      <c r="G86" s="13">
        <v>28.064</v>
      </c>
      <c r="H86" s="5">
        <v>17</v>
      </c>
      <c r="I86" s="5">
        <v>16.227541667561066</v>
      </c>
      <c r="J86" s="5">
        <v>-60.365000000000002</v>
      </c>
    </row>
    <row r="87" spans="1:10" ht="15" customHeight="1" x14ac:dyDescent="0.35">
      <c r="A87" s="56" t="s">
        <v>48</v>
      </c>
      <c r="B87" s="66"/>
      <c r="C87" s="57"/>
      <c r="D87" s="57"/>
      <c r="E87" s="36">
        <v>2579.1318513000001</v>
      </c>
      <c r="F87" s="5" t="s">
        <v>53</v>
      </c>
      <c r="G87" s="5">
        <v>2261.895</v>
      </c>
      <c r="H87" s="5">
        <v>2490</v>
      </c>
      <c r="I87" s="5">
        <v>2559.9869999999996</v>
      </c>
      <c r="J87" s="5">
        <v>5724.2619999999997</v>
      </c>
    </row>
    <row r="88" spans="1:10" ht="15" customHeight="1" x14ac:dyDescent="0.35">
      <c r="A88" s="56" t="s">
        <v>49</v>
      </c>
      <c r="B88" s="66"/>
      <c r="C88" s="17"/>
      <c r="D88" s="17"/>
      <c r="E88" s="39">
        <v>2.421764656998072</v>
      </c>
      <c r="F88" s="13" t="s">
        <v>53</v>
      </c>
      <c r="G88" s="13">
        <v>1.8683120206034174</v>
      </c>
      <c r="H88" s="13">
        <v>3.9</v>
      </c>
      <c r="I88" s="13">
        <v>4.4113861735884905</v>
      </c>
      <c r="J88" s="13">
        <v>-2.4119999999999999</v>
      </c>
    </row>
    <row r="89" spans="1:10" ht="15" customHeight="1" x14ac:dyDescent="0.35">
      <c r="A89" s="56" t="s">
        <v>124</v>
      </c>
      <c r="B89" s="66"/>
      <c r="C89" s="17"/>
      <c r="D89" s="17"/>
      <c r="E89" s="36">
        <v>-265.69099999999992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5" t="s">
        <v>53</v>
      </c>
      <c r="G90" s="5">
        <v>1168</v>
      </c>
      <c r="H90" s="5">
        <v>1184</v>
      </c>
      <c r="I90" s="5">
        <v>1217</v>
      </c>
      <c r="J90" s="5">
        <v>1394</v>
      </c>
    </row>
    <row r="91" spans="1:10" ht="15" customHeight="1" x14ac:dyDescent="0.35">
      <c r="A91" s="60" t="s">
        <v>99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113</v>
      </c>
      <c r="B92" s="124"/>
      <c r="C92" s="124"/>
      <c r="D92" s="124"/>
      <c r="E92" s="124"/>
      <c r="F92" s="124"/>
      <c r="G92" s="124"/>
      <c r="H92" s="124"/>
      <c r="I92" s="5"/>
      <c r="J92" s="124"/>
    </row>
    <row r="93" spans="1:10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127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6.5" x14ac:dyDescent="0.35">
      <c r="A95" s="60"/>
      <c r="B95" s="75"/>
      <c r="C95" s="75"/>
      <c r="D95" s="75"/>
      <c r="E95" s="75"/>
      <c r="F95" s="75"/>
      <c r="G95" s="75"/>
      <c r="H95" s="75"/>
      <c r="I95" s="75"/>
      <c r="J95" s="75"/>
    </row>
    <row r="96" spans="1:10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103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0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 t="s">
        <v>52</v>
      </c>
      <c r="G5" s="27" t="s">
        <v>52</v>
      </c>
      <c r="H5" s="27" t="s">
        <v>52</v>
      </c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43.021000000000001</v>
      </c>
      <c r="F7" s="2">
        <v>41.621000000000002</v>
      </c>
      <c r="G7" s="2">
        <v>170.739</v>
      </c>
      <c r="H7" s="2">
        <v>167.360997</v>
      </c>
      <c r="I7" s="2"/>
      <c r="J7" s="2"/>
    </row>
    <row r="8" spans="1:10" ht="15" customHeight="1" x14ac:dyDescent="0.35">
      <c r="A8" s="56" t="s">
        <v>3</v>
      </c>
      <c r="B8" s="17"/>
      <c r="C8" s="17"/>
      <c r="D8" s="17"/>
      <c r="E8" s="36">
        <v>-10.516</v>
      </c>
      <c r="F8" s="5">
        <v>-9.0879999999999992</v>
      </c>
      <c r="G8" s="5">
        <v>-42.566000000000003</v>
      </c>
      <c r="H8" s="5">
        <v>-34.621355000000001</v>
      </c>
      <c r="I8" s="5"/>
      <c r="J8" s="5"/>
    </row>
    <row r="9" spans="1:10" ht="15" customHeight="1" x14ac:dyDescent="0.35">
      <c r="A9" s="56" t="s">
        <v>4</v>
      </c>
      <c r="B9" s="17"/>
      <c r="C9" s="17"/>
      <c r="D9" s="17"/>
      <c r="E9" s="36">
        <v>0</v>
      </c>
      <c r="F9" s="5">
        <v>0</v>
      </c>
      <c r="G9" s="5">
        <v>0.47399999999999998</v>
      </c>
      <c r="H9" s="5">
        <v>0</v>
      </c>
      <c r="I9" s="5"/>
      <c r="J9" s="5"/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/>
      <c r="J10" s="5"/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/>
      <c r="J11" s="7"/>
    </row>
    <row r="12" spans="1:10" ht="15" customHeight="1" x14ac:dyDescent="0.25">
      <c r="A12" s="59" t="s">
        <v>7</v>
      </c>
      <c r="B12" s="59"/>
      <c r="C12" s="59"/>
      <c r="D12" s="59"/>
      <c r="E12" s="35">
        <f>SUM(E7:E11)</f>
        <v>32.505000000000003</v>
      </c>
      <c r="F12" s="2">
        <f>SUM(F7:F11)</f>
        <v>32.533000000000001</v>
      </c>
      <c r="G12" s="2">
        <f>SUM(G7:G11)</f>
        <v>128.64699999999999</v>
      </c>
      <c r="H12" s="2">
        <f>SUM(H7:H11)</f>
        <v>132.739642</v>
      </c>
      <c r="I12" s="3"/>
      <c r="J12" s="3"/>
    </row>
    <row r="13" spans="1:10" ht="15" customHeight="1" x14ac:dyDescent="0.35">
      <c r="A13" s="58" t="s">
        <v>59</v>
      </c>
      <c r="B13" s="21"/>
      <c r="C13" s="21"/>
      <c r="D13" s="21"/>
      <c r="E13" s="37">
        <v>0</v>
      </c>
      <c r="F13" s="7">
        <v>0</v>
      </c>
      <c r="G13" s="7">
        <v>0</v>
      </c>
      <c r="H13" s="7">
        <v>0</v>
      </c>
      <c r="I13" s="7"/>
      <c r="J13" s="7"/>
    </row>
    <row r="14" spans="1:10" ht="15" customHeight="1" x14ac:dyDescent="0.25">
      <c r="A14" s="59" t="s">
        <v>8</v>
      </c>
      <c r="B14" s="59"/>
      <c r="C14" s="59"/>
      <c r="D14" s="59"/>
      <c r="E14" s="35">
        <f>SUM(E12:E13)</f>
        <v>32.505000000000003</v>
      </c>
      <c r="F14" s="2">
        <f>SUM(F12:F13)</f>
        <v>32.533000000000001</v>
      </c>
      <c r="G14" s="2">
        <f>SUM(G12:G13)</f>
        <v>128.64699999999999</v>
      </c>
      <c r="H14" s="2">
        <f>SUM(H12:H13)</f>
        <v>132.739642</v>
      </c>
      <c r="I14" s="3"/>
      <c r="J14" s="3"/>
    </row>
    <row r="15" spans="1:10" ht="15" customHeight="1" x14ac:dyDescent="0.35">
      <c r="A15" s="56" t="s">
        <v>9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/>
      <c r="J15" s="5"/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/>
      <c r="J16" s="7"/>
    </row>
    <row r="17" spans="1:10" ht="15" customHeight="1" x14ac:dyDescent="0.25">
      <c r="A17" s="59" t="s">
        <v>11</v>
      </c>
      <c r="B17" s="59"/>
      <c r="C17" s="59"/>
      <c r="D17" s="59"/>
      <c r="E17" s="35">
        <f>SUM(E14:E16)</f>
        <v>32.505000000000003</v>
      </c>
      <c r="F17" s="2">
        <f>SUM(F14:F16)</f>
        <v>32.533000000000001</v>
      </c>
      <c r="G17" s="2">
        <f>SUM(G14:G16)</f>
        <v>128.64699999999999</v>
      </c>
      <c r="H17" s="2">
        <f>SUM(H14:H16)</f>
        <v>132.739642</v>
      </c>
      <c r="I17" s="3"/>
      <c r="J17" s="3"/>
    </row>
    <row r="18" spans="1:10" ht="15" customHeight="1" x14ac:dyDescent="0.35">
      <c r="A18" s="56" t="s">
        <v>12</v>
      </c>
      <c r="B18" s="17"/>
      <c r="C18" s="17"/>
      <c r="D18" s="17"/>
      <c r="E18" s="36">
        <v>0</v>
      </c>
      <c r="F18" s="5">
        <v>0</v>
      </c>
      <c r="G18" s="5">
        <v>0</v>
      </c>
      <c r="H18" s="5">
        <v>0</v>
      </c>
      <c r="I18" s="5"/>
      <c r="J18" s="5"/>
    </row>
    <row r="19" spans="1:10" ht="15" customHeight="1" x14ac:dyDescent="0.35">
      <c r="A19" s="86" t="s">
        <v>13</v>
      </c>
      <c r="B19" s="17"/>
      <c r="C19" s="17"/>
      <c r="D19" s="17" t="s">
        <v>54</v>
      </c>
      <c r="E19" s="36">
        <v>-4.9269999999999996</v>
      </c>
      <c r="F19" s="5">
        <v>-14.405999999999999</v>
      </c>
      <c r="G19" s="5">
        <v>-34.993000000000002</v>
      </c>
      <c r="H19" s="5">
        <v>-27.646632900000004</v>
      </c>
      <c r="I19" s="5"/>
      <c r="J19" s="5"/>
    </row>
    <row r="20" spans="1:10" ht="15" customHeight="1" x14ac:dyDescent="0.35">
      <c r="A20" s="58" t="s">
        <v>100</v>
      </c>
      <c r="B20" s="21"/>
      <c r="C20" s="21"/>
      <c r="D20" s="21"/>
      <c r="E20" s="37">
        <v>0</v>
      </c>
      <c r="F20" s="7">
        <v>0</v>
      </c>
      <c r="G20" s="7">
        <v>14.262</v>
      </c>
      <c r="H20" s="7">
        <v>0</v>
      </c>
      <c r="I20" s="7">
        <v>0</v>
      </c>
      <c r="J20" s="7">
        <v>0</v>
      </c>
    </row>
    <row r="21" spans="1:10" ht="15" customHeight="1" x14ac:dyDescent="0.25">
      <c r="A21" s="59" t="s">
        <v>100</v>
      </c>
      <c r="B21" s="59"/>
      <c r="C21" s="59"/>
      <c r="D21" s="59"/>
      <c r="E21" s="35">
        <f t="shared" ref="E21:J21" si="0">SUM(E17:E20)</f>
        <v>27.578000000000003</v>
      </c>
      <c r="F21" s="2">
        <f t="shared" si="0"/>
        <v>18.127000000000002</v>
      </c>
      <c r="G21" s="2">
        <f t="shared" si="0"/>
        <v>107.916</v>
      </c>
      <c r="H21" s="2">
        <f t="shared" si="0"/>
        <v>105.0930091</v>
      </c>
      <c r="I21" s="2">
        <f t="shared" si="0"/>
        <v>0</v>
      </c>
      <c r="J21" s="2">
        <f t="shared" si="0"/>
        <v>0</v>
      </c>
    </row>
    <row r="22" spans="1:10" ht="15" customHeight="1" x14ac:dyDescent="0.35">
      <c r="A22" s="56" t="s">
        <v>15</v>
      </c>
      <c r="B22" s="17"/>
      <c r="C22" s="17"/>
      <c r="D22" s="17"/>
      <c r="E22" s="36">
        <v>-3.4239999999999999</v>
      </c>
      <c r="F22" s="5">
        <v>-3.8479999999999999</v>
      </c>
      <c r="G22" s="5">
        <v>-21.209000000000003</v>
      </c>
      <c r="H22" s="5">
        <v>0</v>
      </c>
      <c r="I22" s="5"/>
      <c r="J22" s="5"/>
    </row>
    <row r="23" spans="1:10" ht="15" customHeight="1" x14ac:dyDescent="0.35">
      <c r="A23" s="58" t="s">
        <v>16</v>
      </c>
      <c r="B23" s="61"/>
      <c r="C23" s="61"/>
      <c r="D23" s="61"/>
      <c r="E23" s="37">
        <v>0</v>
      </c>
      <c r="F23" s="7">
        <v>0</v>
      </c>
      <c r="G23" s="7">
        <v>0</v>
      </c>
      <c r="H23" s="7">
        <v>0</v>
      </c>
      <c r="I23" s="7"/>
      <c r="J23" s="7"/>
    </row>
    <row r="24" spans="1:10" ht="15" customHeight="1" x14ac:dyDescent="0.35">
      <c r="A24" s="62" t="s">
        <v>82</v>
      </c>
      <c r="B24" s="63"/>
      <c r="C24" s="63"/>
      <c r="D24" s="63"/>
      <c r="E24" s="35">
        <f>SUM(E21:E23)</f>
        <v>24.154000000000003</v>
      </c>
      <c r="F24" s="2">
        <f>SUM(F21:F23)</f>
        <v>14.279000000000003</v>
      </c>
      <c r="G24" s="2">
        <f>SUM(G21:G23)</f>
        <v>86.706999999999994</v>
      </c>
      <c r="H24" s="2">
        <f>SUM(H21:H23)</f>
        <v>105.0930091</v>
      </c>
      <c r="I24" s="3"/>
      <c r="J24" s="3"/>
    </row>
    <row r="25" spans="1:10" ht="15" customHeight="1" x14ac:dyDescent="0.35">
      <c r="A25" s="56" t="s">
        <v>93</v>
      </c>
      <c r="B25" s="17"/>
      <c r="C25" s="17"/>
      <c r="D25" s="17"/>
      <c r="E25" s="36">
        <v>24.154000000000003</v>
      </c>
      <c r="F25" s="5">
        <v>14.279000000000007</v>
      </c>
      <c r="G25" s="5">
        <v>86.707000000000008</v>
      </c>
      <c r="H25" s="5">
        <v>105.09300909999999</v>
      </c>
      <c r="I25" s="5"/>
      <c r="J25" s="5"/>
    </row>
    <row r="26" spans="1:10" ht="15" customHeight="1" x14ac:dyDescent="0.35">
      <c r="A26" s="56" t="s">
        <v>88</v>
      </c>
      <c r="B26" s="17"/>
      <c r="C26" s="17"/>
      <c r="D26" s="17"/>
      <c r="E26" s="36">
        <v>0</v>
      </c>
      <c r="F26" s="5">
        <v>0</v>
      </c>
      <c r="G26" s="5">
        <v>0</v>
      </c>
      <c r="H26" s="5">
        <v>0</v>
      </c>
      <c r="I26" s="5"/>
      <c r="J26" s="5"/>
    </row>
    <row r="27" spans="1:10" ht="15" customHeight="1" x14ac:dyDescent="0.35">
      <c r="A27" s="88"/>
      <c r="B27" s="88"/>
      <c r="C27" s="88"/>
      <c r="D27" s="88"/>
      <c r="E27" s="89"/>
      <c r="F27" s="90"/>
      <c r="G27" s="90"/>
      <c r="H27" s="90"/>
      <c r="I27" s="90"/>
      <c r="J27" s="90"/>
    </row>
    <row r="28" spans="1:10" ht="15" customHeight="1" x14ac:dyDescent="0.35">
      <c r="A28" s="86" t="s">
        <v>60</v>
      </c>
      <c r="B28" s="17"/>
      <c r="C28" s="17"/>
      <c r="D28" s="17"/>
      <c r="E28" s="36">
        <v>0</v>
      </c>
      <c r="F28" s="5">
        <v>0</v>
      </c>
      <c r="G28" s="5">
        <v>0</v>
      </c>
      <c r="H28" s="5">
        <v>0</v>
      </c>
      <c r="I28" s="5"/>
      <c r="J28" s="5"/>
    </row>
    <row r="29" spans="1:10" ht="15" customHeight="1" x14ac:dyDescent="0.35">
      <c r="A29" s="87" t="s">
        <v>134</v>
      </c>
      <c r="B29" s="88"/>
      <c r="C29" s="88"/>
      <c r="D29" s="88"/>
      <c r="E29" s="94">
        <f>E14-E28</f>
        <v>32.505000000000003</v>
      </c>
      <c r="F29" s="95">
        <f>F14-F28</f>
        <v>32.533000000000001</v>
      </c>
      <c r="G29" s="95">
        <f>G14-G28</f>
        <v>128.64699999999999</v>
      </c>
      <c r="H29" s="95">
        <f>H14-H28</f>
        <v>132.739642</v>
      </c>
      <c r="I29" s="95"/>
      <c r="J29" s="95"/>
    </row>
    <row r="30" spans="1:10" ht="16.5" x14ac:dyDescent="0.35">
      <c r="A30" s="56"/>
      <c r="B30" s="17"/>
      <c r="C30" s="17"/>
      <c r="D30" s="17"/>
      <c r="E30" s="6"/>
      <c r="F30" s="6"/>
      <c r="G30" s="6"/>
      <c r="H30" s="6"/>
      <c r="I30" s="6"/>
      <c r="J30" s="6"/>
    </row>
    <row r="31" spans="1:10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2016</v>
      </c>
      <c r="H31" s="25">
        <v>2015</v>
      </c>
      <c r="I31" s="25">
        <v>2014</v>
      </c>
      <c r="J31" s="25">
        <v>2013</v>
      </c>
    </row>
    <row r="32" spans="1:10" ht="16.5" x14ac:dyDescent="0.35">
      <c r="A32" s="26"/>
      <c r="B32" s="26"/>
      <c r="C32" s="23"/>
      <c r="D32" s="24"/>
      <c r="E32" s="28" t="s">
        <v>68</v>
      </c>
      <c r="F32" s="28" t="s">
        <v>68</v>
      </c>
      <c r="G32" s="28"/>
      <c r="H32" s="28"/>
      <c r="I32" s="28"/>
      <c r="J32" s="28"/>
    </row>
    <row r="33" spans="1:10" ht="16.5" x14ac:dyDescent="0.35">
      <c r="A33" s="23" t="s">
        <v>79</v>
      </c>
      <c r="B33" s="29"/>
      <c r="C33" s="23"/>
      <c r="D33" s="23"/>
      <c r="E33" s="30"/>
      <c r="F33" s="30"/>
      <c r="G33" s="30"/>
      <c r="H33" s="30"/>
      <c r="I33" s="30"/>
      <c r="J33" s="30"/>
    </row>
    <row r="34" spans="1:10" ht="3" customHeight="1" x14ac:dyDescent="0.35">
      <c r="A34" s="56"/>
      <c r="B34" s="20"/>
      <c r="C34" s="20"/>
      <c r="D34" s="20"/>
      <c r="E34" s="18"/>
      <c r="F34" s="18"/>
      <c r="G34" s="18"/>
      <c r="H34" s="18"/>
      <c r="I34" s="18"/>
      <c r="J34" s="18"/>
    </row>
    <row r="35" spans="1:10" ht="15" customHeight="1" x14ac:dyDescent="0.35">
      <c r="A35" s="56" t="s">
        <v>17</v>
      </c>
      <c r="B35" s="64"/>
      <c r="C35" s="64"/>
      <c r="D35" s="64"/>
      <c r="E35" s="36">
        <v>0</v>
      </c>
      <c r="F35" s="5">
        <v>0</v>
      </c>
      <c r="G35" s="5">
        <v>0</v>
      </c>
      <c r="H35" s="5">
        <v>0</v>
      </c>
      <c r="I35" s="5"/>
      <c r="J35" s="5"/>
    </row>
    <row r="36" spans="1:10" ht="15" customHeight="1" x14ac:dyDescent="0.35">
      <c r="A36" s="56" t="s">
        <v>18</v>
      </c>
      <c r="B36" s="57"/>
      <c r="C36" s="57"/>
      <c r="D36" s="57"/>
      <c r="E36" s="36">
        <v>0</v>
      </c>
      <c r="F36" s="5">
        <v>0</v>
      </c>
      <c r="G36" s="5">
        <v>0</v>
      </c>
      <c r="H36" s="5">
        <v>0</v>
      </c>
      <c r="I36" s="5"/>
      <c r="J36" s="5"/>
    </row>
    <row r="37" spans="1:10" ht="15" customHeight="1" x14ac:dyDescent="0.35">
      <c r="A37" s="56" t="s">
        <v>87</v>
      </c>
      <c r="B37" s="57"/>
      <c r="C37" s="57"/>
      <c r="D37" s="57"/>
      <c r="E37" s="36">
        <v>1856.4490000000001</v>
      </c>
      <c r="F37" s="5">
        <v>1794.2639999999999</v>
      </c>
      <c r="G37" s="5">
        <v>1855.979</v>
      </c>
      <c r="H37" s="5">
        <v>0</v>
      </c>
      <c r="I37" s="5"/>
      <c r="J37" s="5"/>
    </row>
    <row r="38" spans="1:10" ht="15" customHeight="1" x14ac:dyDescent="0.35">
      <c r="A38" s="56" t="s">
        <v>19</v>
      </c>
      <c r="B38" s="57"/>
      <c r="C38" s="57"/>
      <c r="D38" s="57"/>
      <c r="E38" s="36">
        <v>1.8819999999999999</v>
      </c>
      <c r="F38" s="5">
        <v>0</v>
      </c>
      <c r="G38" s="5">
        <v>0</v>
      </c>
      <c r="H38" s="5">
        <v>0</v>
      </c>
      <c r="I38" s="5"/>
      <c r="J38" s="5"/>
    </row>
    <row r="39" spans="1:10" ht="15" customHeight="1" x14ac:dyDescent="0.35">
      <c r="A39" s="58" t="s">
        <v>20</v>
      </c>
      <c r="B39" s="21"/>
      <c r="C39" s="21"/>
      <c r="D39" s="21"/>
      <c r="E39" s="37">
        <v>3.47</v>
      </c>
      <c r="F39" s="7">
        <v>0</v>
      </c>
      <c r="G39" s="7">
        <v>6.016</v>
      </c>
      <c r="H39" s="7">
        <v>0</v>
      </c>
      <c r="I39" s="7"/>
      <c r="J39" s="7"/>
    </row>
    <row r="40" spans="1:10" ht="15" customHeight="1" x14ac:dyDescent="0.35">
      <c r="A40" s="53" t="s">
        <v>21</v>
      </c>
      <c r="B40" s="59"/>
      <c r="C40" s="59"/>
      <c r="D40" s="59"/>
      <c r="E40" s="41">
        <f>SUM(E35:E39)</f>
        <v>1861.8010000000002</v>
      </c>
      <c r="F40" s="3">
        <f>SUM(F35:F39)</f>
        <v>1794.2639999999999</v>
      </c>
      <c r="G40" s="115">
        <f>SUM(G35:G39)</f>
        <v>1861.9950000000001</v>
      </c>
      <c r="H40" s="3" t="s">
        <v>53</v>
      </c>
      <c r="I40" s="3"/>
      <c r="J40" s="3"/>
    </row>
    <row r="41" spans="1:10" ht="15" customHeight="1" x14ac:dyDescent="0.35">
      <c r="A41" s="56" t="s">
        <v>22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/>
      <c r="J41" s="5"/>
    </row>
    <row r="42" spans="1:10" ht="15" customHeight="1" x14ac:dyDescent="0.35">
      <c r="A42" s="56" t="s">
        <v>23</v>
      </c>
      <c r="B42" s="17"/>
      <c r="C42" s="17"/>
      <c r="D42" s="17"/>
      <c r="E42" s="36">
        <v>0</v>
      </c>
      <c r="F42" s="5">
        <v>0</v>
      </c>
      <c r="G42" s="5">
        <v>0</v>
      </c>
      <c r="H42" s="5">
        <v>0</v>
      </c>
      <c r="I42" s="5"/>
      <c r="J42" s="5"/>
    </row>
    <row r="43" spans="1:10" ht="15" customHeight="1" x14ac:dyDescent="0.35">
      <c r="A43" s="56" t="s">
        <v>24</v>
      </c>
      <c r="B43" s="17"/>
      <c r="C43" s="17"/>
      <c r="D43" s="17"/>
      <c r="E43" s="36">
        <v>5.202</v>
      </c>
      <c r="F43" s="5">
        <v>4.7530000000000001</v>
      </c>
      <c r="G43" s="5">
        <v>27.446000000000002</v>
      </c>
      <c r="H43" s="5">
        <v>0</v>
      </c>
      <c r="I43" s="5"/>
      <c r="J43" s="5"/>
    </row>
    <row r="44" spans="1:10" ht="15" customHeight="1" x14ac:dyDescent="0.35">
      <c r="A44" s="56" t="s">
        <v>25</v>
      </c>
      <c r="B44" s="17"/>
      <c r="C44" s="17"/>
      <c r="D44" s="17"/>
      <c r="E44" s="36">
        <v>59.554000000000002</v>
      </c>
      <c r="F44" s="5">
        <v>41.152999999999999</v>
      </c>
      <c r="G44" s="5">
        <v>80.284000000000006</v>
      </c>
      <c r="H44" s="5">
        <v>0</v>
      </c>
      <c r="I44" s="5"/>
      <c r="J44" s="5"/>
    </row>
    <row r="45" spans="1:10" ht="15" customHeight="1" x14ac:dyDescent="0.35">
      <c r="A45" s="58" t="s">
        <v>26</v>
      </c>
      <c r="B45" s="21"/>
      <c r="C45" s="21"/>
      <c r="D45" s="21"/>
      <c r="E45" s="37">
        <v>0</v>
      </c>
      <c r="F45" s="7">
        <v>0</v>
      </c>
      <c r="G45" s="7">
        <v>0</v>
      </c>
      <c r="H45" s="7">
        <v>0</v>
      </c>
      <c r="I45" s="7"/>
      <c r="J45" s="7"/>
    </row>
    <row r="46" spans="1:10" ht="15" customHeight="1" x14ac:dyDescent="0.35">
      <c r="A46" s="65" t="s">
        <v>27</v>
      </c>
      <c r="B46" s="32"/>
      <c r="C46" s="32"/>
      <c r="D46" s="32"/>
      <c r="E46" s="42">
        <f>SUM(E41:E45)</f>
        <v>64.756</v>
      </c>
      <c r="F46" s="9">
        <f>SUM(F41:F45)</f>
        <v>45.905999999999999</v>
      </c>
      <c r="G46" s="116">
        <f>SUM(G41:G45)</f>
        <v>107.73</v>
      </c>
      <c r="H46" s="9" t="s">
        <v>53</v>
      </c>
      <c r="I46" s="9"/>
      <c r="J46" s="9"/>
    </row>
    <row r="47" spans="1:10" ht="15" customHeight="1" x14ac:dyDescent="0.35">
      <c r="A47" s="53" t="s">
        <v>80</v>
      </c>
      <c r="B47" s="33"/>
      <c r="C47" s="33"/>
      <c r="D47" s="33"/>
      <c r="E47" s="41">
        <f>E40+E46</f>
        <v>1926.5570000000002</v>
      </c>
      <c r="F47" s="3">
        <f>F40+F46</f>
        <v>1840.1699999999998</v>
      </c>
      <c r="G47" s="115">
        <f>G40+G46</f>
        <v>1969.7250000000001</v>
      </c>
      <c r="H47" s="3" t="s">
        <v>53</v>
      </c>
      <c r="I47" s="3"/>
      <c r="J47" s="3"/>
    </row>
    <row r="48" spans="1:10" ht="15" customHeight="1" x14ac:dyDescent="0.35">
      <c r="A48" s="56" t="s">
        <v>94</v>
      </c>
      <c r="B48" s="17"/>
      <c r="C48" s="17"/>
      <c r="D48" s="17" t="s">
        <v>101</v>
      </c>
      <c r="E48" s="36">
        <v>695.17199999999991</v>
      </c>
      <c r="F48" s="5">
        <v>646.48899999999992</v>
      </c>
      <c r="G48" s="5">
        <v>712.25600000000031</v>
      </c>
      <c r="H48" s="5"/>
      <c r="I48" s="5"/>
      <c r="J48" s="5"/>
    </row>
    <row r="49" spans="1:10" ht="15" customHeight="1" x14ac:dyDescent="0.35">
      <c r="A49" s="56" t="s">
        <v>89</v>
      </c>
      <c r="B49" s="17"/>
      <c r="C49" s="17"/>
      <c r="D49" s="17"/>
      <c r="E49" s="36">
        <v>0</v>
      </c>
      <c r="F49" s="5"/>
      <c r="G49" s="5">
        <v>0</v>
      </c>
      <c r="H49" s="5">
        <v>0</v>
      </c>
      <c r="I49" s="5"/>
      <c r="J49" s="5"/>
    </row>
    <row r="50" spans="1:10" ht="15" customHeight="1" x14ac:dyDescent="0.35">
      <c r="A50" s="56" t="s">
        <v>28</v>
      </c>
      <c r="B50" s="17"/>
      <c r="C50" s="17"/>
      <c r="D50" s="17"/>
      <c r="E50" s="36">
        <v>0</v>
      </c>
      <c r="F50" s="5">
        <v>0</v>
      </c>
      <c r="G50" s="5">
        <v>0</v>
      </c>
      <c r="H50" s="5">
        <v>0</v>
      </c>
      <c r="I50" s="5"/>
      <c r="J50" s="5"/>
    </row>
    <row r="51" spans="1:10" ht="15" customHeight="1" x14ac:dyDescent="0.35">
      <c r="A51" s="56" t="s">
        <v>29</v>
      </c>
      <c r="B51" s="17"/>
      <c r="C51" s="17"/>
      <c r="D51" s="17"/>
      <c r="E51" s="36">
        <v>34.991</v>
      </c>
      <c r="F51" s="5">
        <v>0.39900000000000002</v>
      </c>
      <c r="G51" s="5">
        <v>30.509999999999998</v>
      </c>
      <c r="H51" s="5">
        <v>0</v>
      </c>
      <c r="I51" s="5"/>
      <c r="J51" s="5"/>
    </row>
    <row r="52" spans="1:10" ht="15" customHeight="1" x14ac:dyDescent="0.35">
      <c r="A52" s="56" t="s">
        <v>30</v>
      </c>
      <c r="B52" s="17"/>
      <c r="C52" s="17"/>
      <c r="D52" s="17"/>
      <c r="E52" s="36">
        <v>1184.3770000000002</v>
      </c>
      <c r="F52" s="5">
        <v>1163.653</v>
      </c>
      <c r="G52" s="5">
        <v>1180.5809999999999</v>
      </c>
      <c r="H52" s="5">
        <v>0</v>
      </c>
      <c r="I52" s="5"/>
      <c r="J52" s="5"/>
    </row>
    <row r="53" spans="1:10" ht="15" customHeight="1" x14ac:dyDescent="0.35">
      <c r="A53" s="56" t="s">
        <v>31</v>
      </c>
      <c r="B53" s="17"/>
      <c r="C53" s="17"/>
      <c r="D53" s="17"/>
      <c r="E53" s="36">
        <v>12.016999999999999</v>
      </c>
      <c r="F53" s="5">
        <v>29.628999999999998</v>
      </c>
      <c r="G53" s="5">
        <v>46.378</v>
      </c>
      <c r="H53" s="5">
        <v>0</v>
      </c>
      <c r="I53" s="5"/>
      <c r="J53" s="5"/>
    </row>
    <row r="54" spans="1:10" ht="15" customHeight="1" x14ac:dyDescent="0.35">
      <c r="A54" s="58" t="s">
        <v>92</v>
      </c>
      <c r="B54" s="21"/>
      <c r="C54" s="21"/>
      <c r="D54" s="21"/>
      <c r="E54" s="37">
        <v>0</v>
      </c>
      <c r="F54" s="7">
        <v>0</v>
      </c>
      <c r="G54" s="7">
        <v>0</v>
      </c>
      <c r="H54" s="7">
        <v>0</v>
      </c>
      <c r="I54" s="7"/>
      <c r="J54" s="7"/>
    </row>
    <row r="55" spans="1:10" ht="15" customHeight="1" x14ac:dyDescent="0.35">
      <c r="A55" s="53" t="s">
        <v>81</v>
      </c>
      <c r="B55" s="33"/>
      <c r="C55" s="33"/>
      <c r="D55" s="33"/>
      <c r="E55" s="41">
        <f>SUM(E48:E54)</f>
        <v>1926.557</v>
      </c>
      <c r="F55" s="3">
        <f>SUM(F48:F54)</f>
        <v>1840.1699999999998</v>
      </c>
      <c r="G55" s="115">
        <f>SUM(G48:G54)</f>
        <v>1969.7250000000001</v>
      </c>
      <c r="H55" s="3" t="s">
        <v>53</v>
      </c>
      <c r="I55" s="3"/>
      <c r="J55" s="3"/>
    </row>
    <row r="56" spans="1:10" ht="16.5" x14ac:dyDescent="0.35">
      <c r="A56" s="56"/>
      <c r="B56" s="33"/>
      <c r="C56" s="33"/>
      <c r="D56" s="33"/>
      <c r="E56" s="6"/>
      <c r="F56" s="6"/>
      <c r="G56" s="6"/>
      <c r="H56" s="6"/>
      <c r="I56" s="6"/>
      <c r="J56" s="6"/>
    </row>
    <row r="57" spans="1:10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2016</v>
      </c>
      <c r="H57" s="25">
        <v>2015</v>
      </c>
      <c r="I57" s="25">
        <v>2014</v>
      </c>
      <c r="J57" s="25">
        <v>2013</v>
      </c>
    </row>
    <row r="58" spans="1:10" ht="16.5" x14ac:dyDescent="0.35">
      <c r="A58" s="26"/>
      <c r="B58" s="26"/>
      <c r="C58" s="24"/>
      <c r="D58" s="24"/>
      <c r="E58" s="28" t="s">
        <v>68</v>
      </c>
      <c r="F58" s="28" t="s">
        <v>68</v>
      </c>
      <c r="G58" s="28"/>
      <c r="H58" s="28"/>
      <c r="I58" s="28"/>
      <c r="J58" s="28"/>
    </row>
    <row r="59" spans="1:10" ht="16.5" x14ac:dyDescent="0.35">
      <c r="A59" s="23" t="s">
        <v>91</v>
      </c>
      <c r="B59" s="29"/>
      <c r="C59" s="23"/>
      <c r="D59" s="23"/>
      <c r="E59" s="30" t="s">
        <v>133</v>
      </c>
      <c r="F59" s="30"/>
      <c r="G59" s="30"/>
      <c r="H59" s="30"/>
      <c r="I59" s="30"/>
      <c r="J59" s="30"/>
    </row>
    <row r="60" spans="1:10" ht="3" customHeight="1" x14ac:dyDescent="0.35">
      <c r="A60" s="56"/>
      <c r="B60" s="20"/>
      <c r="C60" s="20"/>
      <c r="D60" s="20"/>
      <c r="E60" s="18"/>
      <c r="F60" s="18"/>
      <c r="G60" s="18"/>
      <c r="H60" s="18"/>
      <c r="I60" s="18"/>
      <c r="J60" s="18"/>
    </row>
    <row r="61" spans="1:10" ht="34.9" customHeight="1" x14ac:dyDescent="0.35">
      <c r="A61" s="66" t="s">
        <v>32</v>
      </c>
      <c r="B61" s="66"/>
      <c r="C61" s="66"/>
      <c r="D61" s="66"/>
      <c r="E61" s="36">
        <v>33.400000000000006</v>
      </c>
      <c r="F61" s="132">
        <v>26.036000000000001</v>
      </c>
      <c r="G61" s="132">
        <v>83.022000000000006</v>
      </c>
      <c r="H61" s="5"/>
      <c r="I61" s="5"/>
      <c r="J61" s="5"/>
    </row>
    <row r="62" spans="1:10" ht="15" customHeight="1" x14ac:dyDescent="0.35">
      <c r="A62" s="67" t="s">
        <v>33</v>
      </c>
      <c r="B62" s="67"/>
      <c r="C62" s="68"/>
      <c r="D62" s="68"/>
      <c r="E62" s="37">
        <v>4.3770000000000007</v>
      </c>
      <c r="F62" s="133">
        <v>10.103</v>
      </c>
      <c r="G62" s="133">
        <v>5.8419999999999996</v>
      </c>
      <c r="H62" s="7"/>
      <c r="I62" s="7"/>
      <c r="J62" s="7"/>
    </row>
    <row r="63" spans="1:10" ht="15" customHeight="1" x14ac:dyDescent="0.35">
      <c r="A63" s="104" t="s">
        <v>34</v>
      </c>
      <c r="B63" s="69"/>
      <c r="C63" s="70"/>
      <c r="D63" s="70"/>
      <c r="E63" s="35">
        <f>SUM(E61:E62)</f>
        <v>37.777000000000008</v>
      </c>
      <c r="F63" s="134">
        <f>SUM(F61:F62)</f>
        <v>36.139000000000003</v>
      </c>
      <c r="G63" s="134">
        <f>SUM(G61:G62)</f>
        <v>88.864000000000004</v>
      </c>
      <c r="H63" s="12" t="s">
        <v>53</v>
      </c>
      <c r="I63" s="3"/>
      <c r="J63" s="3"/>
    </row>
    <row r="64" spans="1:10" ht="15" customHeight="1" x14ac:dyDescent="0.35">
      <c r="A64" s="66" t="s">
        <v>85</v>
      </c>
      <c r="B64" s="66"/>
      <c r="C64" s="17"/>
      <c r="D64" s="17"/>
      <c r="E64" s="36">
        <v>-4.4470000000000001</v>
      </c>
      <c r="F64" s="132">
        <v>-1807.4179999999999</v>
      </c>
      <c r="G64" s="132">
        <v>-1810.944</v>
      </c>
      <c r="H64" s="13"/>
      <c r="I64" s="5"/>
      <c r="J64" s="5"/>
    </row>
    <row r="65" spans="1:11" ht="15" customHeight="1" x14ac:dyDescent="0.35">
      <c r="A65" s="67" t="s">
        <v>86</v>
      </c>
      <c r="B65" s="67"/>
      <c r="C65" s="21"/>
      <c r="D65" s="21"/>
      <c r="E65" s="37">
        <v>0</v>
      </c>
      <c r="F65" s="133"/>
      <c r="G65" s="133">
        <v>22.004000000000001</v>
      </c>
      <c r="H65" s="14"/>
      <c r="I65" s="7"/>
      <c r="J65" s="7"/>
    </row>
    <row r="66" spans="1:11" ht="15" customHeight="1" x14ac:dyDescent="0.35">
      <c r="A66" s="71" t="s">
        <v>90</v>
      </c>
      <c r="B66" s="71"/>
      <c r="C66" s="72"/>
      <c r="D66" s="72"/>
      <c r="E66" s="35">
        <f>SUM(E63:E65)</f>
        <v>33.330000000000005</v>
      </c>
      <c r="F66" s="134">
        <f>SUM(F63:F65)</f>
        <v>-1771.279</v>
      </c>
      <c r="G66" s="134">
        <f>SUM(G63:G65)</f>
        <v>-1700.076</v>
      </c>
      <c r="H66" s="12" t="s">
        <v>53</v>
      </c>
      <c r="I66" s="3"/>
      <c r="J66" s="3"/>
    </row>
    <row r="67" spans="1:11" ht="15" customHeight="1" x14ac:dyDescent="0.35">
      <c r="A67" s="67" t="s">
        <v>35</v>
      </c>
      <c r="B67" s="67"/>
      <c r="C67" s="73"/>
      <c r="D67" s="73"/>
      <c r="E67" s="37">
        <v>0</v>
      </c>
      <c r="F67" s="133"/>
      <c r="G67" s="133"/>
      <c r="H67" s="14"/>
      <c r="I67" s="7"/>
      <c r="J67" s="7"/>
    </row>
    <row r="68" spans="1:11" ht="15" customHeight="1" x14ac:dyDescent="0.35">
      <c r="A68" s="104" t="s">
        <v>36</v>
      </c>
      <c r="B68" s="69"/>
      <c r="C68" s="33"/>
      <c r="D68" s="33"/>
      <c r="E68" s="35">
        <f>SUM(E65:E67)</f>
        <v>33.330000000000005</v>
      </c>
      <c r="F68" s="134">
        <f>SUM(F66:F67)</f>
        <v>-1771.279</v>
      </c>
      <c r="G68" s="134">
        <f>SUM(G66:G67)</f>
        <v>-1700.076</v>
      </c>
      <c r="H68" s="12" t="s">
        <v>53</v>
      </c>
      <c r="I68" s="3"/>
      <c r="J68" s="3"/>
    </row>
    <row r="69" spans="1:11" ht="15" customHeight="1" x14ac:dyDescent="0.35">
      <c r="A69" s="66" t="s">
        <v>37</v>
      </c>
      <c r="B69" s="66"/>
      <c r="C69" s="17"/>
      <c r="D69" s="17"/>
      <c r="E69" s="36">
        <v>-53.387422299999997</v>
      </c>
      <c r="F69" s="132">
        <v>1171.893</v>
      </c>
      <c r="G69" s="132">
        <v>1144.796</v>
      </c>
      <c r="H69" s="13"/>
      <c r="I69" s="5"/>
      <c r="J69" s="5"/>
    </row>
    <row r="70" spans="1:11" ht="15" customHeight="1" x14ac:dyDescent="0.35">
      <c r="A70" s="66" t="s">
        <v>38</v>
      </c>
      <c r="B70" s="66"/>
      <c r="C70" s="17"/>
      <c r="D70" s="17"/>
      <c r="E70" s="36">
        <v>0</v>
      </c>
      <c r="F70" s="132">
        <v>183.09200000000001</v>
      </c>
      <c r="G70" s="132">
        <v>183.08099999999999</v>
      </c>
      <c r="H70" s="13"/>
      <c r="I70" s="5"/>
      <c r="J70" s="5"/>
    </row>
    <row r="71" spans="1:11" ht="15" customHeight="1" x14ac:dyDescent="0.35">
      <c r="A71" s="66" t="s">
        <v>39</v>
      </c>
      <c r="B71" s="66"/>
      <c r="C71" s="17"/>
      <c r="D71" s="17"/>
      <c r="E71" s="36">
        <v>0</v>
      </c>
      <c r="F71" s="132"/>
      <c r="G71" s="132"/>
      <c r="H71" s="13"/>
      <c r="I71" s="5"/>
      <c r="J71" s="5"/>
    </row>
    <row r="72" spans="1:11" ht="15" customHeight="1" x14ac:dyDescent="0.35">
      <c r="A72" s="67" t="s">
        <v>40</v>
      </c>
      <c r="B72" s="67"/>
      <c r="C72" s="21"/>
      <c r="D72" s="21"/>
      <c r="E72" s="37">
        <v>-0.67300000000000004</v>
      </c>
      <c r="F72" s="133">
        <v>457.702</v>
      </c>
      <c r="G72" s="133">
        <v>457.702</v>
      </c>
      <c r="H72" s="14"/>
      <c r="I72" s="7"/>
      <c r="J72" s="7"/>
    </row>
    <row r="73" spans="1:11" ht="15" customHeight="1" x14ac:dyDescent="0.35">
      <c r="A73" s="139" t="s">
        <v>41</v>
      </c>
      <c r="B73" s="140"/>
      <c r="C73" s="74"/>
      <c r="D73" s="74"/>
      <c r="E73" s="44">
        <f>SUM(E69:E72)</f>
        <v>-54.060422299999999</v>
      </c>
      <c r="F73" s="135">
        <f>SUM(F69:F72)</f>
        <v>1812.6870000000001</v>
      </c>
      <c r="G73" s="135">
        <f>SUM(G69:G72)</f>
        <v>1785.579</v>
      </c>
      <c r="H73" s="114" t="s">
        <v>53</v>
      </c>
      <c r="I73" s="99"/>
      <c r="J73" s="99"/>
    </row>
    <row r="74" spans="1:11" ht="15" customHeight="1" x14ac:dyDescent="0.35">
      <c r="A74" s="69" t="s">
        <v>42</v>
      </c>
      <c r="B74" s="69"/>
      <c r="C74" s="33"/>
      <c r="D74" s="33"/>
      <c r="E74" s="35">
        <f>SUM(E73+E68)</f>
        <v>-20.730422299999994</v>
      </c>
      <c r="F74" s="134">
        <f>SUM(F73+F68)</f>
        <v>41.408000000000129</v>
      </c>
      <c r="G74" s="134">
        <f>SUM(G73+G68)</f>
        <v>85.502999999999929</v>
      </c>
      <c r="H74" s="12" t="s">
        <v>53</v>
      </c>
      <c r="I74" s="3"/>
      <c r="J74" s="3"/>
    </row>
    <row r="75" spans="1:11" ht="15" customHeight="1" x14ac:dyDescent="0.35">
      <c r="A75" s="67" t="s">
        <v>74</v>
      </c>
      <c r="B75" s="67"/>
      <c r="C75" s="21"/>
      <c r="D75" s="21"/>
      <c r="E75" s="37">
        <v>0</v>
      </c>
      <c r="F75" s="133">
        <v>-0.255</v>
      </c>
      <c r="G75" s="133">
        <v>0</v>
      </c>
      <c r="H75" s="14"/>
      <c r="I75" s="7"/>
      <c r="J75" s="7"/>
      <c r="K75" s="101"/>
    </row>
    <row r="76" spans="1:11" ht="15" customHeight="1" x14ac:dyDescent="0.35">
      <c r="A76" s="104" t="s">
        <v>75</v>
      </c>
      <c r="B76" s="72"/>
      <c r="C76" s="33"/>
      <c r="D76" s="33"/>
      <c r="E76" s="35">
        <f>SUM(E74:E75)</f>
        <v>-20.730422299999994</v>
      </c>
      <c r="F76" s="134">
        <f>SUM(F74:F75)</f>
        <v>41.153000000000127</v>
      </c>
      <c r="G76" s="134">
        <f>SUM(G74:G75)</f>
        <v>85.502999999999929</v>
      </c>
      <c r="H76" s="12" t="s">
        <v>53</v>
      </c>
      <c r="I76" s="3"/>
      <c r="J76" s="3"/>
    </row>
    <row r="77" spans="1:11" ht="16.5" x14ac:dyDescent="0.35">
      <c r="A77" s="56"/>
      <c r="B77" s="33"/>
      <c r="C77" s="33"/>
      <c r="D77" s="33"/>
      <c r="E77" s="34"/>
      <c r="F77" s="34"/>
      <c r="G77" s="34"/>
      <c r="H77" s="34"/>
      <c r="I77" s="34"/>
      <c r="J77" s="34"/>
    </row>
    <row r="78" spans="1:11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2016</v>
      </c>
      <c r="H78" s="25">
        <v>2015</v>
      </c>
      <c r="I78" s="25">
        <v>2014</v>
      </c>
      <c r="J78" s="25">
        <v>2013</v>
      </c>
    </row>
    <row r="79" spans="1:11" ht="16.5" x14ac:dyDescent="0.35">
      <c r="A79" s="26"/>
      <c r="B79" s="26"/>
      <c r="C79" s="24"/>
      <c r="D79" s="24"/>
      <c r="E79" s="28" t="s">
        <v>68</v>
      </c>
      <c r="F79" s="28" t="s">
        <v>68</v>
      </c>
      <c r="G79" s="25"/>
      <c r="H79" s="25"/>
      <c r="I79" s="25"/>
      <c r="J79" s="25"/>
    </row>
    <row r="80" spans="1:11" ht="16.5" x14ac:dyDescent="0.35">
      <c r="A80" s="23" t="s">
        <v>70</v>
      </c>
      <c r="B80" s="29"/>
      <c r="C80" s="23"/>
      <c r="D80" s="23"/>
      <c r="E80" s="27"/>
      <c r="F80" s="27"/>
      <c r="G80" s="27"/>
      <c r="H80" s="27"/>
      <c r="I80" s="27"/>
      <c r="J80" s="27"/>
    </row>
    <row r="81" spans="1:10" ht="1.5" customHeight="1" x14ac:dyDescent="0.35">
      <c r="A81" s="56" t="s">
        <v>45</v>
      </c>
      <c r="B81" s="20"/>
      <c r="C81" s="20"/>
      <c r="D81" s="20"/>
      <c r="E81" s="20"/>
      <c r="F81" s="20"/>
      <c r="G81" s="20"/>
      <c r="H81" s="20"/>
      <c r="I81" s="20"/>
      <c r="J81" s="20"/>
    </row>
    <row r="82" spans="1:10" ht="15" customHeight="1" x14ac:dyDescent="0.35">
      <c r="A82" s="86" t="s">
        <v>43</v>
      </c>
      <c r="B82" s="66"/>
      <c r="C82" s="57"/>
      <c r="D82" s="57"/>
      <c r="E82" s="39">
        <v>75.55612375351572</v>
      </c>
      <c r="F82" s="13">
        <v>78.16486869609092</v>
      </c>
      <c r="G82" s="13">
        <v>75.347167313853305</v>
      </c>
      <c r="H82" s="13">
        <v>79.313367140134801</v>
      </c>
      <c r="I82" s="13"/>
      <c r="J82" s="13"/>
    </row>
    <row r="83" spans="1:10" ht="15" customHeight="1" x14ac:dyDescent="0.35">
      <c r="A83" s="56" t="s">
        <v>135</v>
      </c>
      <c r="B83" s="66"/>
      <c r="C83" s="57"/>
      <c r="D83" s="57"/>
      <c r="E83" s="39">
        <v>75.55612375351572</v>
      </c>
      <c r="F83" s="13">
        <v>78.16486869609092</v>
      </c>
      <c r="G83" s="13">
        <v>75.347167313853305</v>
      </c>
      <c r="H83" s="13">
        <v>79.313367140134801</v>
      </c>
      <c r="I83" s="13"/>
      <c r="J83" s="13"/>
    </row>
    <row r="84" spans="1:10" ht="15" customHeight="1" x14ac:dyDescent="0.35">
      <c r="A84" s="56" t="s">
        <v>44</v>
      </c>
      <c r="B84" s="66"/>
      <c r="C84" s="57"/>
      <c r="D84" s="57"/>
      <c r="E84" s="39">
        <v>64.103577322702876</v>
      </c>
      <c r="F84" s="13">
        <v>43.552533576800187</v>
      </c>
      <c r="G84" s="13">
        <v>63.205243090330868</v>
      </c>
      <c r="H84" s="13">
        <v>62.794205928397993</v>
      </c>
      <c r="I84" s="13"/>
      <c r="J84" s="13"/>
    </row>
    <row r="85" spans="1:10" ht="15" customHeight="1" x14ac:dyDescent="0.35">
      <c r="A85" s="56" t="s">
        <v>45</v>
      </c>
      <c r="B85" s="66"/>
      <c r="C85" s="64"/>
      <c r="D85" s="64"/>
      <c r="E85" s="39" t="s">
        <v>53</v>
      </c>
      <c r="F85" s="13" t="s">
        <v>53</v>
      </c>
      <c r="G85" s="13" t="s">
        <v>53</v>
      </c>
      <c r="H85" s="13" t="s">
        <v>53</v>
      </c>
      <c r="I85" s="13"/>
      <c r="J85" s="13"/>
    </row>
    <row r="86" spans="1:10" ht="15" customHeight="1" x14ac:dyDescent="0.35">
      <c r="A86" s="56" t="s">
        <v>46</v>
      </c>
      <c r="B86" s="66"/>
      <c r="C86" s="64"/>
      <c r="D86" s="64"/>
      <c r="E86" s="39" t="s">
        <v>53</v>
      </c>
      <c r="F86" s="13" t="s">
        <v>53</v>
      </c>
      <c r="G86" s="13" t="s">
        <v>53</v>
      </c>
      <c r="H86" s="13" t="s">
        <v>53</v>
      </c>
      <c r="I86" s="13"/>
      <c r="J86" s="13"/>
    </row>
    <row r="87" spans="1:10" ht="15" customHeight="1" x14ac:dyDescent="0.35">
      <c r="A87" s="56" t="s">
        <v>47</v>
      </c>
      <c r="B87" s="66"/>
      <c r="C87" s="57"/>
      <c r="D87" s="57"/>
      <c r="E87" s="36">
        <v>36.083645591591626</v>
      </c>
      <c r="F87" s="5">
        <v>35.132025845438193</v>
      </c>
      <c r="G87" s="5">
        <v>36.16017464366854</v>
      </c>
      <c r="H87" s="5" t="s">
        <v>53</v>
      </c>
      <c r="I87" s="5"/>
      <c r="J87" s="5"/>
    </row>
    <row r="88" spans="1:10" ht="15" customHeight="1" x14ac:dyDescent="0.35">
      <c r="A88" s="56" t="s">
        <v>48</v>
      </c>
      <c r="B88" s="66"/>
      <c r="C88" s="57"/>
      <c r="D88" s="57"/>
      <c r="E88" s="36">
        <v>1122.941</v>
      </c>
      <c r="F88" s="4">
        <v>1122.5</v>
      </c>
      <c r="G88" s="5">
        <v>1100.297</v>
      </c>
      <c r="H88" s="5" t="s">
        <v>53</v>
      </c>
      <c r="I88" s="5"/>
      <c r="J88" s="5"/>
    </row>
    <row r="89" spans="1:10" ht="15" customHeight="1" x14ac:dyDescent="0.35">
      <c r="A89" s="56" t="s">
        <v>49</v>
      </c>
      <c r="B89" s="66"/>
      <c r="C89" s="17"/>
      <c r="D89" s="17"/>
      <c r="E89" s="39">
        <v>1.703717928800355</v>
      </c>
      <c r="F89" s="13">
        <v>1.7999579265849843</v>
      </c>
      <c r="G89" s="13">
        <v>1.65752341854614</v>
      </c>
      <c r="H89" s="13" t="s">
        <v>53</v>
      </c>
      <c r="I89" s="13"/>
      <c r="J89" s="13"/>
    </row>
    <row r="90" spans="1:10" ht="15" customHeight="1" x14ac:dyDescent="0.35">
      <c r="A90" s="56" t="s">
        <v>124</v>
      </c>
      <c r="B90" s="66"/>
      <c r="C90" s="17"/>
      <c r="D90" s="17"/>
      <c r="E90" s="36">
        <v>33.330000000000005</v>
      </c>
      <c r="F90" s="5" t="s">
        <v>53</v>
      </c>
      <c r="G90" s="5" t="s">
        <v>53</v>
      </c>
      <c r="H90" s="13" t="s">
        <v>53</v>
      </c>
      <c r="I90" s="13"/>
      <c r="J90" s="13"/>
    </row>
    <row r="91" spans="1:10" ht="15" customHeight="1" x14ac:dyDescent="0.35">
      <c r="A91" s="58" t="s">
        <v>50</v>
      </c>
      <c r="B91" s="67"/>
      <c r="C91" s="21"/>
      <c r="D91" s="21"/>
      <c r="E91" s="49" t="s">
        <v>53</v>
      </c>
      <c r="F91" s="5" t="s">
        <v>53</v>
      </c>
      <c r="G91" s="10" t="s">
        <v>53</v>
      </c>
      <c r="H91" s="5" t="s">
        <v>53</v>
      </c>
      <c r="I91" s="5"/>
      <c r="J91" s="5"/>
    </row>
    <row r="92" spans="1:10" ht="15" customHeight="1" x14ac:dyDescent="0.35">
      <c r="A92" s="60" t="s">
        <v>99</v>
      </c>
      <c r="B92" s="19"/>
      <c r="C92" s="19"/>
      <c r="D92" s="19"/>
      <c r="E92" s="19"/>
      <c r="F92" s="19"/>
      <c r="G92" s="19"/>
      <c r="H92" s="19"/>
      <c r="I92" s="19"/>
      <c r="J92" s="19"/>
    </row>
    <row r="93" spans="1:10" ht="15" customHeight="1" x14ac:dyDescent="0.35">
      <c r="A93" s="60" t="s">
        <v>104</v>
      </c>
      <c r="B93" s="124"/>
      <c r="C93" s="124"/>
      <c r="D93" s="124"/>
      <c r="E93" s="124"/>
      <c r="F93" s="124"/>
      <c r="G93" s="124"/>
      <c r="H93" s="124"/>
      <c r="I93" s="124"/>
      <c r="J93" s="124"/>
    </row>
    <row r="94" spans="1:10" ht="15" customHeight="1" x14ac:dyDescent="0.35">
      <c r="A94" s="60" t="s">
        <v>102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35">
      <c r="A95" s="60" t="s">
        <v>123</v>
      </c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5" customHeight="1" x14ac:dyDescent="0.35">
      <c r="A96" s="60" t="s">
        <v>132</v>
      </c>
      <c r="B96" s="75"/>
      <c r="C96" s="75"/>
      <c r="D96" s="75"/>
      <c r="E96" s="75"/>
      <c r="F96" s="75"/>
      <c r="G96" s="75"/>
      <c r="H96" s="75"/>
      <c r="I96" s="75"/>
      <c r="J96" s="75"/>
    </row>
    <row r="97" spans="1:10" ht="15" customHeight="1" x14ac:dyDescent="0.35">
      <c r="A97" s="60" t="s">
        <v>127</v>
      </c>
      <c r="B97" s="75"/>
      <c r="C97" s="75"/>
      <c r="D97" s="75"/>
      <c r="E97" s="75"/>
      <c r="F97" s="75"/>
      <c r="G97" s="75"/>
      <c r="H97" s="75"/>
      <c r="I97" s="75"/>
      <c r="J97" s="75"/>
    </row>
    <row r="98" spans="1:10" ht="16.5" x14ac:dyDescent="0.35">
      <c r="A98" s="76"/>
      <c r="B98" s="76"/>
      <c r="C98" s="76"/>
      <c r="D98" s="76"/>
      <c r="E98" s="76"/>
      <c r="F98" s="76"/>
      <c r="G98" s="76"/>
      <c r="H98" s="76"/>
      <c r="I98" s="76"/>
      <c r="J98" s="76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  <row r="115" spans="1:10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</row>
  </sheetData>
  <mergeCells count="2">
    <mergeCell ref="A1:J1"/>
    <mergeCell ref="A73:B73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  <rowBreaks count="1" manualBreakCount="1">
    <brk id="97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84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0</v>
      </c>
      <c r="B2" s="54"/>
      <c r="C2" s="54"/>
      <c r="D2" s="54"/>
      <c r="E2" s="52"/>
      <c r="F2" s="52"/>
      <c r="G2" s="130"/>
      <c r="H2" s="130"/>
      <c r="I2" s="130"/>
      <c r="J2" s="130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 t="s">
        <v>52</v>
      </c>
      <c r="G5" s="27" t="s">
        <v>52</v>
      </c>
      <c r="H5" s="27" t="s">
        <v>71</v>
      </c>
      <c r="I5" s="27" t="s">
        <v>54</v>
      </c>
      <c r="J5" s="27" t="s">
        <v>101</v>
      </c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124.759</v>
      </c>
      <c r="F7" s="2">
        <v>141.178</v>
      </c>
      <c r="G7" s="2">
        <v>561.94500000000005</v>
      </c>
      <c r="H7" s="2">
        <v>535.67100000000005</v>
      </c>
      <c r="I7" s="2">
        <v>412.92099999999999</v>
      </c>
      <c r="J7" s="2">
        <v>336.529</v>
      </c>
    </row>
    <row r="8" spans="1:10" ht="15" customHeight="1" x14ac:dyDescent="0.35">
      <c r="A8" s="56" t="s">
        <v>3</v>
      </c>
      <c r="B8" s="17"/>
      <c r="C8" s="17"/>
      <c r="D8" s="17"/>
      <c r="E8" s="36">
        <v>-116.105</v>
      </c>
      <c r="F8" s="5">
        <v>-128.108</v>
      </c>
      <c r="G8" s="5">
        <v>-518.76099999999997</v>
      </c>
      <c r="H8" s="5">
        <v>-501.411</v>
      </c>
      <c r="I8" s="5">
        <v>-363.572</v>
      </c>
      <c r="J8" s="5">
        <v>-288.96999999999997</v>
      </c>
    </row>
    <row r="9" spans="1:10" ht="15" customHeight="1" x14ac:dyDescent="0.35">
      <c r="A9" s="56" t="s">
        <v>4</v>
      </c>
      <c r="B9" s="17"/>
      <c r="C9" s="17"/>
      <c r="D9" s="17"/>
      <c r="E9" s="36">
        <v>0</v>
      </c>
      <c r="F9" s="5">
        <v>0</v>
      </c>
      <c r="G9" s="5">
        <v>0</v>
      </c>
      <c r="H9" s="5">
        <v>0</v>
      </c>
      <c r="I9" s="5">
        <v>14.243</v>
      </c>
      <c r="J9" s="5">
        <v>6.8000000000000005E-2</v>
      </c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7</v>
      </c>
      <c r="B12" s="59"/>
      <c r="C12" s="59"/>
      <c r="D12" s="59"/>
      <c r="E12" s="35">
        <f t="shared" ref="E12:J12" si="0">SUM(E7:E11)</f>
        <v>8.6539999999999964</v>
      </c>
      <c r="F12" s="2">
        <f t="shared" si="0"/>
        <v>13.069999999999993</v>
      </c>
      <c r="G12" s="2">
        <f t="shared" si="0"/>
        <v>43.184000000000083</v>
      </c>
      <c r="H12" s="3">
        <f t="shared" si="0"/>
        <v>34.260000000000048</v>
      </c>
      <c r="I12" s="3">
        <f t="shared" si="0"/>
        <v>63.591999999999992</v>
      </c>
      <c r="J12" s="3">
        <f t="shared" si="0"/>
        <v>47.627000000000024</v>
      </c>
    </row>
    <row r="13" spans="1:10" ht="15" customHeight="1" x14ac:dyDescent="0.35">
      <c r="A13" s="58" t="s">
        <v>59</v>
      </c>
      <c r="B13" s="21"/>
      <c r="C13" s="21"/>
      <c r="D13" s="21"/>
      <c r="E13" s="37">
        <v>-2.2080000000000002</v>
      </c>
      <c r="F13" s="7">
        <v>-2.2519999999999998</v>
      </c>
      <c r="G13" s="7">
        <v>-8.9629999999999992</v>
      </c>
      <c r="H13" s="7">
        <v>-8.8160000000000007</v>
      </c>
      <c r="I13" s="7">
        <v>-6.7229999999999999</v>
      </c>
      <c r="J13" s="7">
        <v>-5.8650000000000002</v>
      </c>
    </row>
    <row r="14" spans="1:10" ht="15" customHeight="1" x14ac:dyDescent="0.25">
      <c r="A14" s="59" t="s">
        <v>8</v>
      </c>
      <c r="B14" s="59"/>
      <c r="C14" s="59"/>
      <c r="D14" s="59"/>
      <c r="E14" s="35">
        <f t="shared" ref="E14:J14" si="1">SUM(E12:E13)</f>
        <v>6.4459999999999962</v>
      </c>
      <c r="F14" s="2">
        <f t="shared" si="1"/>
        <v>10.817999999999994</v>
      </c>
      <c r="G14" s="2">
        <f t="shared" si="1"/>
        <v>34.221000000000082</v>
      </c>
      <c r="H14" s="3">
        <f t="shared" si="1"/>
        <v>25.444000000000045</v>
      </c>
      <c r="I14" s="3">
        <f t="shared" si="1"/>
        <v>56.868999999999993</v>
      </c>
      <c r="J14" s="3">
        <f t="shared" si="1"/>
        <v>41.762000000000022</v>
      </c>
    </row>
    <row r="15" spans="1:10" ht="15" customHeight="1" x14ac:dyDescent="0.35">
      <c r="A15" s="56" t="s">
        <v>9</v>
      </c>
      <c r="B15" s="60"/>
      <c r="C15" s="60"/>
      <c r="D15" s="60"/>
      <c r="E15" s="36">
        <v>-3.4860000000000002</v>
      </c>
      <c r="F15" s="5">
        <v>-4.141</v>
      </c>
      <c r="G15" s="5">
        <v>-16.128</v>
      </c>
      <c r="H15" s="5">
        <v>-5.5220000000000002</v>
      </c>
      <c r="I15" s="5">
        <v>0</v>
      </c>
      <c r="J15" s="5">
        <v>0</v>
      </c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11</v>
      </c>
      <c r="B17" s="59"/>
      <c r="C17" s="59"/>
      <c r="D17" s="59"/>
      <c r="E17" s="35">
        <f t="shared" ref="E17:J17" si="2">SUM(E14:E16)</f>
        <v>2.959999999999996</v>
      </c>
      <c r="F17" s="2">
        <f t="shared" si="2"/>
        <v>6.6769999999999943</v>
      </c>
      <c r="G17" s="2">
        <f t="shared" si="2"/>
        <v>18.093000000000082</v>
      </c>
      <c r="H17" s="3">
        <f t="shared" si="2"/>
        <v>19.922000000000047</v>
      </c>
      <c r="I17" s="3">
        <f t="shared" si="2"/>
        <v>56.868999999999993</v>
      </c>
      <c r="J17" s="3">
        <f t="shared" si="2"/>
        <v>41.762000000000022</v>
      </c>
    </row>
    <row r="18" spans="1:10" ht="15" customHeight="1" x14ac:dyDescent="0.35">
      <c r="A18" s="56" t="s">
        <v>12</v>
      </c>
      <c r="B18" s="17"/>
      <c r="C18" s="17"/>
      <c r="D18" s="17"/>
      <c r="E18" s="36">
        <v>2E-3</v>
      </c>
      <c r="F18" s="5">
        <v>0</v>
      </c>
      <c r="G18" s="5">
        <v>0.1</v>
      </c>
      <c r="H18" s="5">
        <v>1.087</v>
      </c>
      <c r="I18" s="5">
        <v>0.56800000000000006</v>
      </c>
      <c r="J18" s="5">
        <v>0.214</v>
      </c>
    </row>
    <row r="19" spans="1:10" ht="15" customHeight="1" x14ac:dyDescent="0.35">
      <c r="A19" s="58" t="s">
        <v>13</v>
      </c>
      <c r="B19" s="21"/>
      <c r="C19" s="21"/>
      <c r="D19" s="21"/>
      <c r="E19" s="37">
        <v>-0.44800000000000001</v>
      </c>
      <c r="F19" s="7">
        <v>-0.67900000000000005</v>
      </c>
      <c r="G19" s="7">
        <v>-2.1520000000000001</v>
      </c>
      <c r="H19" s="7">
        <v>-1.6949999999999998</v>
      </c>
      <c r="I19" s="7">
        <v>-2.044</v>
      </c>
      <c r="J19" s="7">
        <v>-1.53</v>
      </c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3">SUM(E17:E19)</f>
        <v>2.5139999999999958</v>
      </c>
      <c r="F20" s="2">
        <f t="shared" si="3"/>
        <v>5.997999999999994</v>
      </c>
      <c r="G20" s="2">
        <f t="shared" si="3"/>
        <v>16.041000000000082</v>
      </c>
      <c r="H20" s="3">
        <f t="shared" si="3"/>
        <v>19.314000000000046</v>
      </c>
      <c r="I20" s="3">
        <f t="shared" si="3"/>
        <v>55.392999999999994</v>
      </c>
      <c r="J20" s="3">
        <f t="shared" si="3"/>
        <v>40.446000000000019</v>
      </c>
    </row>
    <row r="21" spans="1:10" ht="15" customHeight="1" x14ac:dyDescent="0.35">
      <c r="A21" s="56" t="s">
        <v>15</v>
      </c>
      <c r="B21" s="17"/>
      <c r="C21" s="17"/>
      <c r="D21" s="17"/>
      <c r="E21" s="36">
        <v>-0.59500000000000008</v>
      </c>
      <c r="F21" s="5">
        <v>-1.355</v>
      </c>
      <c r="G21" s="5">
        <v>-4.0229999999999997</v>
      </c>
      <c r="H21" s="5">
        <v>-5.7309999999999999</v>
      </c>
      <c r="I21" s="5">
        <v>-9.9369999999999994</v>
      </c>
      <c r="J21" s="5">
        <v>-9.0839999999999996</v>
      </c>
    </row>
    <row r="22" spans="1:10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82</v>
      </c>
      <c r="B23" s="63"/>
      <c r="C23" s="63"/>
      <c r="D23" s="63"/>
      <c r="E23" s="35">
        <f t="shared" ref="E23:J23" si="4">SUM(E20:E22)</f>
        <v>1.9189999999999956</v>
      </c>
      <c r="F23" s="2">
        <f t="shared" si="4"/>
        <v>4.6429999999999936</v>
      </c>
      <c r="G23" s="2">
        <f t="shared" si="4"/>
        <v>12.018000000000082</v>
      </c>
      <c r="H23" s="3">
        <f t="shared" si="4"/>
        <v>13.583000000000046</v>
      </c>
      <c r="I23" s="3">
        <f t="shared" si="4"/>
        <v>45.455999999999996</v>
      </c>
      <c r="J23" s="3">
        <f t="shared" si="4"/>
        <v>31.36200000000002</v>
      </c>
    </row>
    <row r="24" spans="1:10" ht="15" customHeight="1" x14ac:dyDescent="0.35">
      <c r="A24" s="56" t="s">
        <v>93</v>
      </c>
      <c r="B24" s="17"/>
      <c r="C24" s="17"/>
      <c r="D24" s="17"/>
      <c r="E24" s="36">
        <v>1.9189999999999974</v>
      </c>
      <c r="F24" s="5">
        <v>4.6429999999999936</v>
      </c>
      <c r="G24" s="5">
        <v>12.018000000000058</v>
      </c>
      <c r="H24" s="5">
        <v>13.583000000000084</v>
      </c>
      <c r="I24" s="5">
        <v>45.45599999999996</v>
      </c>
      <c r="J24" s="5">
        <v>23.96200000000001</v>
      </c>
    </row>
    <row r="25" spans="1:10" ht="15" customHeight="1" x14ac:dyDescent="0.35">
      <c r="A25" s="56" t="s">
        <v>88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7.4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0</v>
      </c>
      <c r="F27" s="5">
        <v>0</v>
      </c>
      <c r="G27" s="5">
        <v>-6.7</v>
      </c>
      <c r="H27" s="5">
        <v>-16.463000000000001</v>
      </c>
      <c r="I27" s="5">
        <v>3.33</v>
      </c>
      <c r="J27" s="5">
        <v>0</v>
      </c>
    </row>
    <row r="28" spans="1:10" ht="15" customHeight="1" x14ac:dyDescent="0.35">
      <c r="A28" s="87" t="s">
        <v>134</v>
      </c>
      <c r="B28" s="88"/>
      <c r="C28" s="88"/>
      <c r="D28" s="88"/>
      <c r="E28" s="94">
        <f t="shared" ref="E28:J28" si="5">E14-E27</f>
        <v>6.4459999999999962</v>
      </c>
      <c r="F28" s="95">
        <f t="shared" si="5"/>
        <v>10.817999999999994</v>
      </c>
      <c r="G28" s="95">
        <f t="shared" si="5"/>
        <v>40.921000000000085</v>
      </c>
      <c r="H28" s="95">
        <f t="shared" si="5"/>
        <v>41.907000000000046</v>
      </c>
      <c r="I28" s="95">
        <f t="shared" si="5"/>
        <v>53.538999999999994</v>
      </c>
      <c r="J28" s="95">
        <f t="shared" si="5"/>
        <v>41.762000000000022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6">
        <v>288.904</v>
      </c>
      <c r="F34" s="5">
        <v>288.904</v>
      </c>
      <c r="G34" s="5">
        <v>288.904</v>
      </c>
      <c r="H34" s="5">
        <v>289.53899999999999</v>
      </c>
      <c r="I34" s="5">
        <v>0</v>
      </c>
      <c r="J34" s="5">
        <v>0</v>
      </c>
    </row>
    <row r="35" spans="1:10" ht="15" customHeight="1" x14ac:dyDescent="0.35">
      <c r="A35" s="56" t="s">
        <v>18</v>
      </c>
      <c r="B35" s="57"/>
      <c r="C35" s="57"/>
      <c r="D35" s="57"/>
      <c r="E35" s="36">
        <v>46.610999999999997</v>
      </c>
      <c r="F35" s="5">
        <v>61.708000000000006</v>
      </c>
      <c r="G35" s="5">
        <v>50.309999999999995</v>
      </c>
      <c r="H35" s="5">
        <v>64.884</v>
      </c>
      <c r="I35" s="5">
        <v>0</v>
      </c>
      <c r="J35" s="5">
        <v>0</v>
      </c>
    </row>
    <row r="36" spans="1:10" ht="15" customHeight="1" x14ac:dyDescent="0.35">
      <c r="A36" s="56" t="s">
        <v>87</v>
      </c>
      <c r="B36" s="57"/>
      <c r="C36" s="57"/>
      <c r="D36" s="57"/>
      <c r="E36" s="36">
        <v>13.832000000000001</v>
      </c>
      <c r="F36" s="5">
        <v>19.151</v>
      </c>
      <c r="G36" s="5">
        <v>15.477</v>
      </c>
      <c r="H36" s="5">
        <v>20.754000000000001</v>
      </c>
      <c r="I36" s="5">
        <v>0</v>
      </c>
      <c r="J36" s="5">
        <v>41.846999999999994</v>
      </c>
    </row>
    <row r="37" spans="1:10" ht="15" customHeight="1" x14ac:dyDescent="0.35">
      <c r="A37" s="56" t="s">
        <v>19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15" customHeight="1" x14ac:dyDescent="0.35">
      <c r="A38" s="58" t="s">
        <v>20</v>
      </c>
      <c r="B38" s="21"/>
      <c r="C38" s="21"/>
      <c r="D38" s="21"/>
      <c r="E38" s="37">
        <v>0</v>
      </c>
      <c r="F38" s="7">
        <v>0</v>
      </c>
      <c r="G38" s="7">
        <v>0</v>
      </c>
      <c r="H38" s="7">
        <v>0</v>
      </c>
      <c r="I38" s="7">
        <v>0</v>
      </c>
      <c r="J38" s="7">
        <v>0.8</v>
      </c>
    </row>
    <row r="39" spans="1:10" ht="15" customHeight="1" x14ac:dyDescent="0.35">
      <c r="A39" s="53" t="s">
        <v>21</v>
      </c>
      <c r="B39" s="59"/>
      <c r="C39" s="59"/>
      <c r="D39" s="59"/>
      <c r="E39" s="41">
        <f>SUM(E34:E38)</f>
        <v>349.34699999999998</v>
      </c>
      <c r="F39" s="115">
        <f>SUM(F34:F38)</f>
        <v>369.76300000000003</v>
      </c>
      <c r="G39" s="115">
        <f>SUM(G34:G38)</f>
        <v>354.69099999999997</v>
      </c>
      <c r="H39" s="115">
        <f>SUM(H34:H38)</f>
        <v>375.17700000000002</v>
      </c>
      <c r="I39" s="3" t="s">
        <v>53</v>
      </c>
      <c r="J39" s="3">
        <f>SUM(J34:J38)</f>
        <v>42.646999999999991</v>
      </c>
    </row>
    <row r="40" spans="1:10" ht="15" customHeight="1" x14ac:dyDescent="0.35">
      <c r="A40" s="56" t="s">
        <v>22</v>
      </c>
      <c r="B40" s="17"/>
      <c r="C40" s="17"/>
      <c r="D40" s="17"/>
      <c r="E40" s="36">
        <v>8.9719999999999995</v>
      </c>
      <c r="F40" s="5">
        <v>17.702000000000002</v>
      </c>
      <c r="G40" s="5">
        <v>10.727</v>
      </c>
      <c r="H40" s="5">
        <v>19.687999999999999</v>
      </c>
      <c r="I40" s="5">
        <v>0</v>
      </c>
      <c r="J40" s="5">
        <v>10.522</v>
      </c>
    </row>
    <row r="41" spans="1:10" ht="15" customHeight="1" x14ac:dyDescent="0.35">
      <c r="A41" s="56" t="s">
        <v>23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24</v>
      </c>
      <c r="B42" s="17"/>
      <c r="C42" s="17"/>
      <c r="D42" s="17"/>
      <c r="E42" s="36">
        <v>90.641999999999996</v>
      </c>
      <c r="F42" s="5">
        <v>92.784999999999997</v>
      </c>
      <c r="G42" s="5">
        <v>119.759</v>
      </c>
      <c r="H42" s="5">
        <v>174.17</v>
      </c>
      <c r="I42" s="5">
        <v>0</v>
      </c>
      <c r="J42" s="5">
        <v>94.651999999999987</v>
      </c>
    </row>
    <row r="43" spans="1:10" ht="15" customHeight="1" x14ac:dyDescent="0.35">
      <c r="A43" s="56" t="s">
        <v>25</v>
      </c>
      <c r="B43" s="17"/>
      <c r="C43" s="17"/>
      <c r="D43" s="17"/>
      <c r="E43" s="36">
        <v>88.478999999999999</v>
      </c>
      <c r="F43" s="5">
        <v>52.720999999999997</v>
      </c>
      <c r="G43" s="5">
        <v>54.707000000000001</v>
      </c>
      <c r="H43" s="5">
        <v>25.259</v>
      </c>
      <c r="I43" s="5">
        <v>0</v>
      </c>
      <c r="J43" s="5">
        <v>32.341999999999999</v>
      </c>
    </row>
    <row r="44" spans="1:10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0" ht="15" customHeight="1" x14ac:dyDescent="0.35">
      <c r="A45" s="65" t="s">
        <v>27</v>
      </c>
      <c r="B45" s="32"/>
      <c r="C45" s="32"/>
      <c r="D45" s="32"/>
      <c r="E45" s="42">
        <f>SUM(E40:E44)</f>
        <v>188.09299999999999</v>
      </c>
      <c r="F45" s="116">
        <f>SUM(F40:F44)</f>
        <v>163.208</v>
      </c>
      <c r="G45" s="116">
        <f>SUM(G40:G44)</f>
        <v>185.19299999999998</v>
      </c>
      <c r="H45" s="116">
        <f>SUM(H40:H44)</f>
        <v>219.11699999999996</v>
      </c>
      <c r="I45" s="9" t="s">
        <v>53</v>
      </c>
      <c r="J45" s="9">
        <f>SUM(J40:J44)</f>
        <v>137.51599999999999</v>
      </c>
    </row>
    <row r="46" spans="1:10" ht="15" customHeight="1" x14ac:dyDescent="0.35">
      <c r="A46" s="53" t="s">
        <v>80</v>
      </c>
      <c r="B46" s="33"/>
      <c r="C46" s="33"/>
      <c r="D46" s="33"/>
      <c r="E46" s="41">
        <f>E39+E45</f>
        <v>537.43999999999994</v>
      </c>
      <c r="F46" s="115">
        <f>F39+F45</f>
        <v>532.971</v>
      </c>
      <c r="G46" s="115">
        <f>G39+G45</f>
        <v>539.88400000000001</v>
      </c>
      <c r="H46" s="115">
        <f>H39+H45</f>
        <v>594.29399999999998</v>
      </c>
      <c r="I46" s="3" t="s">
        <v>53</v>
      </c>
      <c r="J46" s="3">
        <f>J39+J45</f>
        <v>180.16299999999998</v>
      </c>
    </row>
    <row r="47" spans="1:10" ht="15" customHeight="1" x14ac:dyDescent="0.35">
      <c r="A47" s="56" t="s">
        <v>94</v>
      </c>
      <c r="B47" s="17"/>
      <c r="C47" s="17"/>
      <c r="D47" s="17"/>
      <c r="E47" s="36">
        <v>424.99799999999999</v>
      </c>
      <c r="F47" s="5">
        <v>415.82599999999996</v>
      </c>
      <c r="G47" s="5">
        <v>423.08000000000004</v>
      </c>
      <c r="H47" s="5">
        <v>411.81899999999996</v>
      </c>
      <c r="I47" s="5"/>
      <c r="J47" s="5">
        <v>33.872000000000057</v>
      </c>
    </row>
    <row r="48" spans="1:10" ht="15" customHeight="1" x14ac:dyDescent="0.35">
      <c r="A48" s="56" t="s">
        <v>89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8.3170000000000002</v>
      </c>
    </row>
    <row r="49" spans="1:10" ht="15" customHeight="1" x14ac:dyDescent="0.35">
      <c r="A49" s="56" t="s">
        <v>28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15" customHeight="1" x14ac:dyDescent="0.35">
      <c r="A50" s="56" t="s">
        <v>29</v>
      </c>
      <c r="B50" s="17"/>
      <c r="C50" s="17"/>
      <c r="D50" s="17"/>
      <c r="E50" s="36">
        <v>13.476000000000001</v>
      </c>
      <c r="F50" s="5">
        <v>13.76</v>
      </c>
      <c r="G50" s="5">
        <v>14.243</v>
      </c>
      <c r="H50" s="5">
        <v>14.670999999999999</v>
      </c>
      <c r="I50" s="5">
        <v>0</v>
      </c>
      <c r="J50" s="5">
        <v>0.81299999999999994</v>
      </c>
    </row>
    <row r="51" spans="1:10" ht="15" customHeight="1" x14ac:dyDescent="0.35">
      <c r="A51" s="56" t="s">
        <v>30</v>
      </c>
      <c r="B51" s="17"/>
      <c r="C51" s="17"/>
      <c r="D51" s="17"/>
      <c r="E51" s="36">
        <v>7.7489999999999997</v>
      </c>
      <c r="F51" s="5">
        <v>9.6810000000000009</v>
      </c>
      <c r="G51" s="5">
        <v>4.5</v>
      </c>
      <c r="H51" s="5">
        <v>66.694999999999993</v>
      </c>
      <c r="I51" s="5">
        <v>0</v>
      </c>
      <c r="J51" s="5">
        <v>40.667000000000002</v>
      </c>
    </row>
    <row r="52" spans="1:10" ht="15" customHeight="1" x14ac:dyDescent="0.35">
      <c r="A52" s="56" t="s">
        <v>31</v>
      </c>
      <c r="B52" s="17"/>
      <c r="C52" s="17"/>
      <c r="D52" s="17"/>
      <c r="E52" s="36">
        <v>91.217000000000013</v>
      </c>
      <c r="F52" s="5">
        <v>93.703999999999994</v>
      </c>
      <c r="G52" s="5">
        <v>98.061999999999998</v>
      </c>
      <c r="H52" s="5">
        <v>101.10900000000001</v>
      </c>
      <c r="I52" s="5">
        <v>0</v>
      </c>
      <c r="J52" s="5">
        <v>96.494</v>
      </c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81</v>
      </c>
      <c r="B54" s="33"/>
      <c r="C54" s="33"/>
      <c r="D54" s="33"/>
      <c r="E54" s="41">
        <f>SUM(E47:E53)</f>
        <v>537.44000000000005</v>
      </c>
      <c r="F54" s="115">
        <f>SUM(F47:F53)</f>
        <v>532.97099999999989</v>
      </c>
      <c r="G54" s="115">
        <f>SUM(G47:G53)</f>
        <v>539.88499999999999</v>
      </c>
      <c r="H54" s="115">
        <f>SUM(H47:H53)</f>
        <v>594.29399999999998</v>
      </c>
      <c r="I54" s="3" t="s">
        <v>53</v>
      </c>
      <c r="J54" s="3">
        <f>SUM(J47:J53)</f>
        <v>180.16300000000007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133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5.3960000000000008</v>
      </c>
      <c r="F60" s="5">
        <v>5.7</v>
      </c>
      <c r="G60" s="5">
        <v>28.091000000000001</v>
      </c>
      <c r="H60" s="5"/>
      <c r="I60" s="5"/>
      <c r="J60" s="5">
        <v>37.758000000000003</v>
      </c>
    </row>
    <row r="61" spans="1:10" ht="15" customHeight="1" x14ac:dyDescent="0.35">
      <c r="A61" s="67" t="s">
        <v>33</v>
      </c>
      <c r="B61" s="67"/>
      <c r="C61" s="68"/>
      <c r="D61" s="68"/>
      <c r="E61" s="37">
        <v>29.472000000000001</v>
      </c>
      <c r="F61" s="7">
        <v>80.69</v>
      </c>
      <c r="G61" s="7">
        <v>67.317999999999998</v>
      </c>
      <c r="H61" s="7"/>
      <c r="I61" s="7"/>
      <c r="J61" s="7">
        <v>-2.7229999999999999</v>
      </c>
    </row>
    <row r="62" spans="1:10" ht="15" customHeight="1" x14ac:dyDescent="0.35">
      <c r="A62" s="104" t="s">
        <v>34</v>
      </c>
      <c r="B62" s="69"/>
      <c r="C62" s="70"/>
      <c r="D62" s="70"/>
      <c r="E62" s="43">
        <f>SUM(E60:E61)</f>
        <v>34.868000000000002</v>
      </c>
      <c r="F62" s="3">
        <f>SUM(F60:F61)</f>
        <v>86.39</v>
      </c>
      <c r="G62" s="3">
        <f>SUM(G60:G61)</f>
        <v>95.408999999999992</v>
      </c>
      <c r="H62" s="3" t="s">
        <v>53</v>
      </c>
      <c r="I62" s="3" t="s">
        <v>53</v>
      </c>
      <c r="J62" s="3">
        <f>SUM(J60:J61)</f>
        <v>35.035000000000004</v>
      </c>
    </row>
    <row r="63" spans="1:10" ht="15" customHeight="1" x14ac:dyDescent="0.35">
      <c r="A63" s="66" t="s">
        <v>85</v>
      </c>
      <c r="B63" s="66"/>
      <c r="C63" s="17"/>
      <c r="D63" s="17"/>
      <c r="E63" s="36">
        <v>-0.34799999999999998</v>
      </c>
      <c r="F63" s="5">
        <v>-1.6140000000000001</v>
      </c>
      <c r="G63" s="5">
        <v>-5.2409999999999997</v>
      </c>
      <c r="H63" s="5"/>
      <c r="I63" s="5"/>
      <c r="J63" s="5">
        <v>-13.901</v>
      </c>
    </row>
    <row r="64" spans="1:10" ht="15" customHeight="1" x14ac:dyDescent="0.35">
      <c r="A64" s="67" t="s">
        <v>86</v>
      </c>
      <c r="B64" s="67"/>
      <c r="C64" s="21"/>
      <c r="D64" s="21"/>
      <c r="E64" s="37">
        <v>0</v>
      </c>
      <c r="F64" s="7"/>
      <c r="G64" s="7">
        <v>0</v>
      </c>
      <c r="H64" s="7"/>
      <c r="I64" s="7"/>
      <c r="J64" s="7"/>
    </row>
    <row r="65" spans="1:11" ht="15" customHeight="1" x14ac:dyDescent="0.35">
      <c r="A65" s="71" t="s">
        <v>90</v>
      </c>
      <c r="B65" s="71"/>
      <c r="C65" s="72"/>
      <c r="D65" s="72"/>
      <c r="E65" s="43">
        <f>SUM(E62:E64)</f>
        <v>34.520000000000003</v>
      </c>
      <c r="F65" s="3">
        <f>SUM(F62:F64)</f>
        <v>84.775999999999996</v>
      </c>
      <c r="G65" s="3">
        <f>SUM(G62:G64)</f>
        <v>90.167999999999992</v>
      </c>
      <c r="H65" s="3" t="s">
        <v>53</v>
      </c>
      <c r="I65" s="3" t="s">
        <v>53</v>
      </c>
      <c r="J65" s="3">
        <f>SUM(J62:J64)</f>
        <v>21.134000000000004</v>
      </c>
    </row>
    <row r="66" spans="1:11" ht="15" customHeight="1" x14ac:dyDescent="0.35">
      <c r="A66" s="67" t="s">
        <v>35</v>
      </c>
      <c r="B66" s="67"/>
      <c r="C66" s="73"/>
      <c r="D66" s="73"/>
      <c r="E66" s="37">
        <v>0</v>
      </c>
      <c r="F66" s="7"/>
      <c r="G66" s="7">
        <v>0</v>
      </c>
      <c r="H66" s="7">
        <v>0</v>
      </c>
      <c r="I66" s="7"/>
      <c r="J66" s="7"/>
    </row>
    <row r="67" spans="1:11" ht="15" customHeight="1" x14ac:dyDescent="0.35">
      <c r="A67" s="104" t="s">
        <v>36</v>
      </c>
      <c r="B67" s="69"/>
      <c r="C67" s="33"/>
      <c r="D67" s="33"/>
      <c r="E67" s="43">
        <f>SUM(E65:E66)</f>
        <v>34.520000000000003</v>
      </c>
      <c r="F67" s="3">
        <f>SUM(F65:F66)</f>
        <v>84.775999999999996</v>
      </c>
      <c r="G67" s="3">
        <f>SUM(G65:G66)</f>
        <v>90.167999999999992</v>
      </c>
      <c r="H67" s="3" t="s">
        <v>53</v>
      </c>
      <c r="I67" s="3" t="s">
        <v>53</v>
      </c>
      <c r="J67" s="3">
        <f>SUM(J65:J66)</f>
        <v>21.134000000000004</v>
      </c>
    </row>
    <row r="68" spans="1:11" ht="15" customHeight="1" x14ac:dyDescent="0.35">
      <c r="A68" s="66" t="s">
        <v>37</v>
      </c>
      <c r="B68" s="66"/>
      <c r="C68" s="17"/>
      <c r="D68" s="17"/>
      <c r="E68" s="36">
        <v>-0.748</v>
      </c>
      <c r="F68" s="5">
        <v>-57.014000000000003</v>
      </c>
      <c r="G68" s="5">
        <v>-62.195</v>
      </c>
      <c r="H68" s="5">
        <v>0</v>
      </c>
      <c r="I68" s="5"/>
      <c r="J68" s="5">
        <v>24.686</v>
      </c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/>
      <c r="G69" s="5"/>
      <c r="H69" s="5"/>
      <c r="I69" s="5"/>
      <c r="J69" s="5"/>
    </row>
    <row r="70" spans="1:11" ht="15" customHeight="1" x14ac:dyDescent="0.35">
      <c r="A70" s="66" t="s">
        <v>39</v>
      </c>
      <c r="B70" s="66"/>
      <c r="C70" s="17"/>
      <c r="D70" s="17"/>
      <c r="E70" s="36">
        <v>0</v>
      </c>
      <c r="F70" s="5"/>
      <c r="G70" s="5"/>
      <c r="H70" s="5"/>
      <c r="I70" s="5"/>
      <c r="J70" s="5">
        <v>-24.498999999999999</v>
      </c>
    </row>
    <row r="71" spans="1:11" ht="15" customHeight="1" x14ac:dyDescent="0.35">
      <c r="A71" s="67" t="s">
        <v>40</v>
      </c>
      <c r="B71" s="67"/>
      <c r="C71" s="21"/>
      <c r="D71" s="21"/>
      <c r="E71" s="37">
        <v>0</v>
      </c>
      <c r="F71" s="7">
        <v>-0.3</v>
      </c>
      <c r="G71" s="7">
        <v>1.4750000000000001</v>
      </c>
      <c r="H71" s="7">
        <v>0</v>
      </c>
      <c r="I71" s="7"/>
      <c r="J71" s="7">
        <v>0</v>
      </c>
    </row>
    <row r="72" spans="1:11" ht="15" customHeight="1" x14ac:dyDescent="0.35">
      <c r="A72" s="139" t="s">
        <v>41</v>
      </c>
      <c r="B72" s="140"/>
      <c r="C72" s="74"/>
      <c r="D72" s="74"/>
      <c r="E72" s="123">
        <f>SUM(E68:E71)</f>
        <v>-0.748</v>
      </c>
      <c r="F72" s="99">
        <f>SUM(F68:F71)</f>
        <v>-57.314</v>
      </c>
      <c r="G72" s="99">
        <f>SUM(G68:G71)</f>
        <v>-60.72</v>
      </c>
      <c r="H72" s="99" t="s">
        <v>53</v>
      </c>
      <c r="I72" s="99" t="s">
        <v>53</v>
      </c>
      <c r="J72" s="99">
        <f>SUM(J68:J71)</f>
        <v>0.18700000000000117</v>
      </c>
    </row>
    <row r="73" spans="1:11" ht="15" customHeight="1" x14ac:dyDescent="0.35">
      <c r="A73" s="69" t="s">
        <v>42</v>
      </c>
      <c r="B73" s="69"/>
      <c r="C73" s="33"/>
      <c r="D73" s="33"/>
      <c r="E73" s="43">
        <f>SUM(E72+E67)</f>
        <v>33.772000000000006</v>
      </c>
      <c r="F73" s="3">
        <f>SUM(F72+F67)</f>
        <v>27.461999999999996</v>
      </c>
      <c r="G73" s="3">
        <f>SUM(G72+G67)</f>
        <v>29.447999999999993</v>
      </c>
      <c r="H73" s="3" t="s">
        <v>53</v>
      </c>
      <c r="I73" s="3" t="s">
        <v>53</v>
      </c>
      <c r="J73" s="3">
        <f>SUM(J72+J67)</f>
        <v>21.321000000000005</v>
      </c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/>
      <c r="G74" s="7">
        <v>0</v>
      </c>
      <c r="H74" s="7">
        <v>0</v>
      </c>
      <c r="I74" s="7"/>
      <c r="J74" s="7">
        <v>0</v>
      </c>
      <c r="K74" s="101"/>
    </row>
    <row r="75" spans="1:11" ht="15" customHeight="1" x14ac:dyDescent="0.35">
      <c r="A75" s="104" t="s">
        <v>75</v>
      </c>
      <c r="B75" s="72"/>
      <c r="C75" s="33"/>
      <c r="D75" s="33"/>
      <c r="E75" s="43">
        <f>SUM(E73:E74)</f>
        <v>33.772000000000006</v>
      </c>
      <c r="F75" s="3">
        <f>SUM(F73:F74)</f>
        <v>27.461999999999996</v>
      </c>
      <c r="G75" s="3">
        <f>SUM(G73:G74)</f>
        <v>29.447999999999993</v>
      </c>
      <c r="H75" s="3" t="s">
        <v>53</v>
      </c>
      <c r="I75" s="3" t="s">
        <v>53</v>
      </c>
      <c r="J75" s="3">
        <f>SUM(J73:J74)</f>
        <v>21.321000000000005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5.1667615162032323</v>
      </c>
      <c r="F81" s="13">
        <v>7.6626669877742959</v>
      </c>
      <c r="G81" s="13">
        <v>6.0897418786536104</v>
      </c>
      <c r="H81" s="13">
        <v>4.7499304610479225</v>
      </c>
      <c r="I81" s="13">
        <v>13.772368080092795</v>
      </c>
      <c r="J81" s="13">
        <v>12.409628887852167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5.1667615162032323</v>
      </c>
      <c r="F82" s="13">
        <v>7.6626669877742959</v>
      </c>
      <c r="G82" s="13">
        <v>7.2820293800994893</v>
      </c>
      <c r="H82" s="13">
        <v>7.8232721203873341</v>
      </c>
      <c r="I82" s="13">
        <v>12.965918420230516</v>
      </c>
      <c r="J82" s="13">
        <v>12.409628887852167</v>
      </c>
    </row>
    <row r="83" spans="1:10" ht="15" customHeight="1" x14ac:dyDescent="0.35">
      <c r="A83" s="56" t="s">
        <v>44</v>
      </c>
      <c r="B83" s="66"/>
      <c r="C83" s="57"/>
      <c r="D83" s="57"/>
      <c r="E83" s="39">
        <v>2.0150850840420187</v>
      </c>
      <c r="F83" s="13">
        <v>4.2485373075124979</v>
      </c>
      <c r="G83" s="13">
        <v>2.8545498224915393</v>
      </c>
      <c r="H83" s="13">
        <v>3.6055713301634915</v>
      </c>
      <c r="I83" s="13">
        <v>13.414914717343022</v>
      </c>
      <c r="J83" s="13">
        <v>12.018577893732788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2.8532357088930493</v>
      </c>
      <c r="H84" s="13" t="s">
        <v>53</v>
      </c>
      <c r="I84" s="13" t="s">
        <v>53</v>
      </c>
      <c r="J84" s="13">
        <v>75.821915640920182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3.9631546214112454</v>
      </c>
      <c r="H85" s="13" t="s">
        <v>53</v>
      </c>
      <c r="I85" s="13" t="s">
        <v>53</v>
      </c>
      <c r="J85" s="13">
        <v>66.505588871372851</v>
      </c>
    </row>
    <row r="86" spans="1:10" ht="15" customHeight="1" x14ac:dyDescent="0.35">
      <c r="A86" s="56" t="s">
        <v>47</v>
      </c>
      <c r="B86" s="66"/>
      <c r="C86" s="57"/>
      <c r="D86" s="57"/>
      <c r="E86" s="36">
        <v>79.078222685323013</v>
      </c>
      <c r="F86" s="5" t="s">
        <v>53</v>
      </c>
      <c r="G86" s="5">
        <v>78.364836956018451</v>
      </c>
      <c r="H86" s="5">
        <v>69.295500206968271</v>
      </c>
      <c r="I86" s="5" t="s">
        <v>53</v>
      </c>
      <c r="J86" s="5">
        <v>23.417127823137935</v>
      </c>
    </row>
    <row r="87" spans="1:10" ht="15" customHeight="1" x14ac:dyDescent="0.35">
      <c r="A87" s="56" t="s">
        <v>48</v>
      </c>
      <c r="B87" s="66"/>
      <c r="C87" s="57"/>
      <c r="D87" s="57"/>
      <c r="E87" s="36">
        <v>-80.73</v>
      </c>
      <c r="F87" s="5">
        <v>-43.039999999999992</v>
      </c>
      <c r="G87" s="5">
        <v>-50.207000000000001</v>
      </c>
      <c r="H87" s="5">
        <v>41.435999999999993</v>
      </c>
      <c r="I87" s="5" t="s">
        <v>53</v>
      </c>
      <c r="J87" s="5">
        <v>8.3250000000000028</v>
      </c>
    </row>
    <row r="88" spans="1:10" ht="15" customHeight="1" x14ac:dyDescent="0.35">
      <c r="A88" s="56" t="s">
        <v>49</v>
      </c>
      <c r="B88" s="66"/>
      <c r="C88" s="17"/>
      <c r="D88" s="17"/>
      <c r="E88" s="39">
        <v>1.823302697895049E-2</v>
      </c>
      <c r="F88" s="13">
        <v>2.3281372497150253E-2</v>
      </c>
      <c r="G88" s="13">
        <v>1.0636286281554313E-2</v>
      </c>
      <c r="H88" s="13">
        <v>0.16195221687197531</v>
      </c>
      <c r="I88" s="13" t="s">
        <v>53</v>
      </c>
      <c r="J88" s="13">
        <v>0.9639242456564513</v>
      </c>
    </row>
    <row r="89" spans="1:10" ht="15" customHeight="1" x14ac:dyDescent="0.35">
      <c r="A89" s="56" t="s">
        <v>124</v>
      </c>
      <c r="B89" s="66"/>
      <c r="C89" s="17"/>
      <c r="D89" s="17"/>
      <c r="E89" s="36">
        <v>37.776000000000003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10" t="s">
        <v>53</v>
      </c>
      <c r="G90" s="10">
        <v>752</v>
      </c>
      <c r="H90" s="10">
        <v>706</v>
      </c>
      <c r="I90" s="5">
        <v>637</v>
      </c>
      <c r="J90" s="5">
        <v>573</v>
      </c>
    </row>
    <row r="91" spans="1:10" ht="15" customHeight="1" x14ac:dyDescent="0.35">
      <c r="A91" s="60" t="s">
        <v>117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111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116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132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35">
      <c r="A95" s="60" t="s">
        <v>127</v>
      </c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6.5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  <rowBreaks count="1" manualBreakCount="1">
    <brk id="95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2" ht="21.75" x14ac:dyDescent="0.25">
      <c r="A1" s="138" t="s">
        <v>95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2" ht="16.5" x14ac:dyDescent="0.35">
      <c r="A2" s="53" t="s">
        <v>57</v>
      </c>
      <c r="B2" s="54"/>
      <c r="C2" s="54"/>
      <c r="D2" s="54"/>
      <c r="E2" s="52"/>
      <c r="F2" s="52"/>
      <c r="G2" s="52"/>
      <c r="H2" s="52"/>
      <c r="I2" s="52"/>
      <c r="J2" s="52"/>
    </row>
    <row r="3" spans="1:12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2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2" ht="16.5" x14ac:dyDescent="0.35">
      <c r="A5" s="23" t="s">
        <v>1</v>
      </c>
      <c r="B5" s="26"/>
      <c r="C5" s="23"/>
      <c r="D5" s="23" t="s">
        <v>69</v>
      </c>
      <c r="E5" s="27"/>
      <c r="F5" s="27"/>
      <c r="G5" s="27"/>
      <c r="H5" s="27" t="s">
        <v>52</v>
      </c>
      <c r="I5" s="27" t="s">
        <v>54</v>
      </c>
      <c r="J5" s="27" t="s">
        <v>54</v>
      </c>
    </row>
    <row r="6" spans="1:12" ht="3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2" ht="15" customHeight="1" x14ac:dyDescent="0.35">
      <c r="A7" s="56" t="s">
        <v>2</v>
      </c>
      <c r="B7" s="17"/>
      <c r="C7" s="17"/>
      <c r="D7" s="17"/>
      <c r="E7" s="39">
        <v>22.631999999999998</v>
      </c>
      <c r="F7" s="13">
        <v>18.275000000000002</v>
      </c>
      <c r="G7" s="13">
        <v>83.710999999999999</v>
      </c>
      <c r="H7" s="13">
        <v>73.661960300000004</v>
      </c>
      <c r="I7" s="13">
        <v>58.76</v>
      </c>
      <c r="J7" s="13">
        <v>56.192</v>
      </c>
    </row>
    <row r="8" spans="1:12" ht="15" customHeight="1" x14ac:dyDescent="0.35">
      <c r="A8" s="56" t="s">
        <v>97</v>
      </c>
      <c r="B8" s="17"/>
      <c r="C8" s="17"/>
      <c r="D8" s="17"/>
      <c r="E8" s="39">
        <v>15.545999999999999</v>
      </c>
      <c r="F8" s="13">
        <v>15.146000000000001</v>
      </c>
      <c r="G8" s="13">
        <v>60.194000000000003</v>
      </c>
      <c r="H8" s="13">
        <v>52.932000000000002</v>
      </c>
      <c r="I8" s="13">
        <v>45.106999999999999</v>
      </c>
      <c r="J8" s="13">
        <v>41.01</v>
      </c>
    </row>
    <row r="9" spans="1:12" ht="15" customHeight="1" x14ac:dyDescent="0.35">
      <c r="A9" s="56" t="s">
        <v>98</v>
      </c>
      <c r="B9" s="17"/>
      <c r="C9" s="17"/>
      <c r="D9" s="17"/>
      <c r="E9" s="39">
        <v>7.0860000000000003</v>
      </c>
      <c r="F9" s="13">
        <v>3.129</v>
      </c>
      <c r="G9" s="13">
        <v>23.516999999999999</v>
      </c>
      <c r="H9" s="13">
        <v>20.729960299999998</v>
      </c>
      <c r="I9" s="13">
        <v>13.653</v>
      </c>
      <c r="J9" s="13">
        <v>15.182</v>
      </c>
    </row>
    <row r="10" spans="1:12" ht="15" customHeight="1" x14ac:dyDescent="0.35">
      <c r="A10" s="56" t="s">
        <v>3</v>
      </c>
      <c r="B10" s="17"/>
      <c r="C10" s="17"/>
      <c r="D10" s="17"/>
      <c r="E10" s="39">
        <v>-21.483000000000001</v>
      </c>
      <c r="F10" s="13">
        <v>-17.298999999999996</v>
      </c>
      <c r="G10" s="13">
        <v>-76.957549900000004</v>
      </c>
      <c r="H10" s="13">
        <v>-69.247648900000002</v>
      </c>
      <c r="I10" s="13">
        <v>-57.225999999999999</v>
      </c>
      <c r="J10" s="13">
        <v>-53.761000000000003</v>
      </c>
    </row>
    <row r="11" spans="1:12" ht="15" customHeight="1" x14ac:dyDescent="0.35">
      <c r="A11" s="56" t="s">
        <v>4</v>
      </c>
      <c r="B11" s="17"/>
      <c r="C11" s="17"/>
      <c r="D11" s="17"/>
      <c r="E11" s="39">
        <v>-0.186</v>
      </c>
      <c r="F11" s="13">
        <v>0.12</v>
      </c>
      <c r="G11" s="13">
        <v>0.25660290000000002</v>
      </c>
      <c r="H11" s="13">
        <v>0.65109830000000002</v>
      </c>
      <c r="I11" s="13">
        <v>0</v>
      </c>
      <c r="J11" s="13">
        <v>0</v>
      </c>
      <c r="L11" s="113"/>
    </row>
    <row r="12" spans="1:12" ht="15" customHeight="1" x14ac:dyDescent="0.35">
      <c r="A12" s="56" t="s">
        <v>5</v>
      </c>
      <c r="B12" s="17"/>
      <c r="C12" s="17"/>
      <c r="D12" s="17"/>
      <c r="E12" s="39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</row>
    <row r="13" spans="1:12" ht="15" customHeight="1" x14ac:dyDescent="0.35">
      <c r="A13" s="58" t="s">
        <v>6</v>
      </c>
      <c r="B13" s="21"/>
      <c r="C13" s="21"/>
      <c r="D13" s="21"/>
      <c r="E13" s="40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L13" s="112"/>
    </row>
    <row r="14" spans="1:12" ht="15" customHeight="1" x14ac:dyDescent="0.25">
      <c r="A14" s="59" t="s">
        <v>7</v>
      </c>
      <c r="B14" s="59"/>
      <c r="C14" s="59"/>
      <c r="D14" s="59"/>
      <c r="E14" s="38">
        <f t="shared" ref="E14:J14" si="0">E7+E10+E11+E12+E13</f>
        <v>0.96299999999999741</v>
      </c>
      <c r="F14" s="12">
        <f t="shared" si="0"/>
        <v>1.0960000000000063</v>
      </c>
      <c r="G14" s="12">
        <f t="shared" si="0"/>
        <v>7.0100529999999948</v>
      </c>
      <c r="H14" s="12">
        <f t="shared" si="0"/>
        <v>5.0654097000000027</v>
      </c>
      <c r="I14" s="12">
        <f t="shared" si="0"/>
        <v>1.5339999999999989</v>
      </c>
      <c r="J14" s="12">
        <f t="shared" si="0"/>
        <v>2.4309999999999974</v>
      </c>
    </row>
    <row r="15" spans="1:12" ht="15" customHeight="1" x14ac:dyDescent="0.35">
      <c r="A15" s="58" t="s">
        <v>59</v>
      </c>
      <c r="B15" s="21"/>
      <c r="C15" s="21"/>
      <c r="D15" s="21"/>
      <c r="E15" s="40">
        <v>-0.16399999999999998</v>
      </c>
      <c r="F15" s="14">
        <v>-7.3999999999999996E-2</v>
      </c>
      <c r="G15" s="14">
        <v>-0.3160153</v>
      </c>
      <c r="H15" s="14">
        <v>-0.25</v>
      </c>
      <c r="I15" s="14">
        <v>-0.247</v>
      </c>
      <c r="J15" s="14">
        <v>-0.24299999999999999</v>
      </c>
    </row>
    <row r="16" spans="1:12" ht="15" customHeight="1" x14ac:dyDescent="0.25">
      <c r="A16" s="59" t="s">
        <v>8</v>
      </c>
      <c r="B16" s="59"/>
      <c r="C16" s="59"/>
      <c r="D16" s="59"/>
      <c r="E16" s="38">
        <f t="shared" ref="E16:J16" si="1">SUM(E14:E15)</f>
        <v>0.79899999999999749</v>
      </c>
      <c r="F16" s="12">
        <f t="shared" si="1"/>
        <v>1.0220000000000062</v>
      </c>
      <c r="G16" s="12">
        <f t="shared" si="1"/>
        <v>6.6940376999999947</v>
      </c>
      <c r="H16" s="16">
        <f t="shared" si="1"/>
        <v>4.8154097000000027</v>
      </c>
      <c r="I16" s="16">
        <f t="shared" si="1"/>
        <v>1.286999999999999</v>
      </c>
      <c r="J16" s="16">
        <f t="shared" si="1"/>
        <v>2.1879999999999975</v>
      </c>
    </row>
    <row r="17" spans="1:11" ht="15" customHeight="1" x14ac:dyDescent="0.35">
      <c r="A17" s="56" t="s">
        <v>9</v>
      </c>
      <c r="B17" s="60"/>
      <c r="C17" s="60"/>
      <c r="D17" s="60"/>
      <c r="E17" s="39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</row>
    <row r="18" spans="1:11" ht="15" customHeight="1" x14ac:dyDescent="0.35">
      <c r="A18" s="58" t="s">
        <v>10</v>
      </c>
      <c r="B18" s="21"/>
      <c r="C18" s="21"/>
      <c r="D18" s="21"/>
      <c r="E18" s="4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</row>
    <row r="19" spans="1:11" ht="15" customHeight="1" x14ac:dyDescent="0.25">
      <c r="A19" s="59" t="s">
        <v>11</v>
      </c>
      <c r="B19" s="59"/>
      <c r="C19" s="59"/>
      <c r="D19" s="59"/>
      <c r="E19" s="38">
        <f t="shared" ref="E19:J19" si="2">SUM(E16:E18)</f>
        <v>0.79899999999999749</v>
      </c>
      <c r="F19" s="12">
        <f t="shared" si="2"/>
        <v>1.0220000000000062</v>
      </c>
      <c r="G19" s="12">
        <f t="shared" si="2"/>
        <v>6.6940376999999947</v>
      </c>
      <c r="H19" s="16">
        <f t="shared" si="2"/>
        <v>4.8154097000000027</v>
      </c>
      <c r="I19" s="16">
        <f t="shared" si="2"/>
        <v>1.286999999999999</v>
      </c>
      <c r="J19" s="16">
        <f t="shared" si="2"/>
        <v>2.1879999999999975</v>
      </c>
    </row>
    <row r="20" spans="1:11" ht="15" customHeight="1" x14ac:dyDescent="0.35">
      <c r="A20" s="56" t="s">
        <v>12</v>
      </c>
      <c r="B20" s="17"/>
      <c r="C20" s="17"/>
      <c r="D20" s="17"/>
      <c r="E20" s="39">
        <v>1E-3</v>
      </c>
      <c r="F20" s="13">
        <v>1.6E-2</v>
      </c>
      <c r="G20" s="13">
        <v>0.13552809999999998</v>
      </c>
      <c r="H20" s="13">
        <v>0.1247125</v>
      </c>
      <c r="I20" s="13">
        <v>1.37</v>
      </c>
      <c r="J20" s="13">
        <v>0.45100000000000001</v>
      </c>
    </row>
    <row r="21" spans="1:11" ht="15" customHeight="1" x14ac:dyDescent="0.35">
      <c r="A21" s="58" t="s">
        <v>13</v>
      </c>
      <c r="B21" s="21"/>
      <c r="C21" s="21"/>
      <c r="D21" s="21"/>
      <c r="E21" s="40">
        <v>-7.0999999999999994E-2</v>
      </c>
      <c r="F21" s="14">
        <v>-6.7000000000000004E-2</v>
      </c>
      <c r="G21" s="14">
        <v>-0.71020220000000001</v>
      </c>
      <c r="H21" s="14">
        <v>-0.29194619999999999</v>
      </c>
      <c r="I21" s="14">
        <v>-1.47</v>
      </c>
      <c r="J21" s="14">
        <v>-1.04</v>
      </c>
    </row>
    <row r="22" spans="1:11" ht="15" customHeight="1" x14ac:dyDescent="0.25">
      <c r="A22" s="59" t="s">
        <v>14</v>
      </c>
      <c r="B22" s="59"/>
      <c r="C22" s="59"/>
      <c r="D22" s="59"/>
      <c r="E22" s="38">
        <f t="shared" ref="E22:J22" si="3">SUM(E19:E21)</f>
        <v>0.72899999999999754</v>
      </c>
      <c r="F22" s="12">
        <f t="shared" si="3"/>
        <v>0.9710000000000063</v>
      </c>
      <c r="G22" s="12">
        <f t="shared" si="3"/>
        <v>6.1193635999999945</v>
      </c>
      <c r="H22" s="16">
        <f t="shared" si="3"/>
        <v>4.648176000000003</v>
      </c>
      <c r="I22" s="16">
        <f t="shared" si="3"/>
        <v>1.1869999999999992</v>
      </c>
      <c r="J22" s="16">
        <f t="shared" si="3"/>
        <v>1.5989999999999975</v>
      </c>
    </row>
    <row r="23" spans="1:11" ht="15" customHeight="1" x14ac:dyDescent="0.35">
      <c r="A23" s="56" t="s">
        <v>15</v>
      </c>
      <c r="B23" s="17"/>
      <c r="C23" s="17"/>
      <c r="D23" s="17"/>
      <c r="E23" s="39">
        <v>-5.8000000000000003E-2</v>
      </c>
      <c r="F23" s="13">
        <v>-0.26700000000000002</v>
      </c>
      <c r="G23" s="13">
        <v>-1.5675876999999998</v>
      </c>
      <c r="H23" s="13">
        <v>2.6464099999999879E-2</v>
      </c>
      <c r="I23" s="13">
        <v>-0.22</v>
      </c>
      <c r="J23" s="13">
        <v>-0.27200000000000002</v>
      </c>
    </row>
    <row r="24" spans="1:11" ht="15" customHeight="1" x14ac:dyDescent="0.35">
      <c r="A24" s="58" t="s">
        <v>16</v>
      </c>
      <c r="B24" s="61"/>
      <c r="C24" s="61"/>
      <c r="D24" s="61"/>
      <c r="E24" s="4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</row>
    <row r="25" spans="1:11" ht="15" customHeight="1" x14ac:dyDescent="0.35">
      <c r="A25" s="62" t="s">
        <v>82</v>
      </c>
      <c r="B25" s="63"/>
      <c r="C25" s="63"/>
      <c r="D25" s="63"/>
      <c r="E25" s="38">
        <f t="shared" ref="E25:J25" si="4">SUM(E22:E24)</f>
        <v>0.67099999999999749</v>
      </c>
      <c r="F25" s="12">
        <f t="shared" si="4"/>
        <v>0.70400000000000629</v>
      </c>
      <c r="G25" s="12">
        <f t="shared" si="4"/>
        <v>4.5517758999999947</v>
      </c>
      <c r="H25" s="16">
        <f t="shared" si="4"/>
        <v>4.6746401000000031</v>
      </c>
      <c r="I25" s="16">
        <f t="shared" si="4"/>
        <v>0.96699999999999919</v>
      </c>
      <c r="J25" s="16">
        <f t="shared" si="4"/>
        <v>1.3269999999999975</v>
      </c>
    </row>
    <row r="26" spans="1:11" ht="15" customHeight="1" x14ac:dyDescent="0.35">
      <c r="A26" s="56" t="s">
        <v>93</v>
      </c>
      <c r="B26" s="17"/>
      <c r="C26" s="17"/>
      <c r="D26" s="17"/>
      <c r="E26" s="39">
        <v>0.67099999999999871</v>
      </c>
      <c r="F26" s="13">
        <v>0.70399999999999707</v>
      </c>
      <c r="G26" s="13">
        <v>4.5517759000000115</v>
      </c>
      <c r="H26" s="13">
        <v>4.6746400999999977</v>
      </c>
      <c r="I26" s="13">
        <v>0.96700000000000297</v>
      </c>
      <c r="J26" s="13">
        <v>1.3270000000000004</v>
      </c>
      <c r="K26" s="13"/>
    </row>
    <row r="27" spans="1:11" ht="15" customHeight="1" x14ac:dyDescent="0.35">
      <c r="A27" s="56" t="s">
        <v>88</v>
      </c>
      <c r="B27" s="17"/>
      <c r="C27" s="17"/>
      <c r="D27" s="17"/>
      <c r="E27" s="39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11"/>
    </row>
    <row r="28" spans="1:11" ht="15" customHeight="1" x14ac:dyDescent="0.35">
      <c r="A28" s="88"/>
      <c r="B28" s="88"/>
      <c r="C28" s="88"/>
      <c r="D28" s="88"/>
      <c r="E28" s="109"/>
      <c r="F28" s="110"/>
      <c r="G28" s="110"/>
      <c r="H28" s="110"/>
      <c r="I28" s="110"/>
      <c r="J28" s="110"/>
    </row>
    <row r="29" spans="1:11" ht="16.5" x14ac:dyDescent="0.35">
      <c r="A29" s="86" t="s">
        <v>60</v>
      </c>
      <c r="B29" s="17"/>
      <c r="C29" s="17"/>
      <c r="D29" s="17"/>
      <c r="E29" s="39">
        <v>0</v>
      </c>
      <c r="F29" s="13">
        <v>-1.2E-2</v>
      </c>
      <c r="G29" s="13">
        <v>-0.30200000000000005</v>
      </c>
      <c r="H29" s="13">
        <v>2.23E-2</v>
      </c>
      <c r="I29" s="13">
        <v>-0.48199999999999998</v>
      </c>
      <c r="J29" s="13">
        <v>-0.23</v>
      </c>
    </row>
    <row r="30" spans="1:11" ht="16.5" x14ac:dyDescent="0.35">
      <c r="A30" s="87" t="s">
        <v>134</v>
      </c>
      <c r="B30" s="88"/>
      <c r="C30" s="88"/>
      <c r="D30" s="88"/>
      <c r="E30" s="107">
        <f t="shared" ref="E30:J30" si="5">E16-E29</f>
        <v>0.79899999999999749</v>
      </c>
      <c r="F30" s="108">
        <f t="shared" si="5"/>
        <v>1.0340000000000062</v>
      </c>
      <c r="G30" s="108">
        <f t="shared" si="5"/>
        <v>6.9960376999999951</v>
      </c>
      <c r="H30" s="108">
        <f t="shared" si="5"/>
        <v>4.7931097000000022</v>
      </c>
      <c r="I30" s="108">
        <f t="shared" si="5"/>
        <v>1.768999999999999</v>
      </c>
      <c r="J30" s="108">
        <f t="shared" si="5"/>
        <v>2.4179999999999975</v>
      </c>
    </row>
    <row r="31" spans="1:11" ht="16.5" x14ac:dyDescent="0.35">
      <c r="A31" s="56"/>
      <c r="B31" s="17"/>
      <c r="C31" s="17"/>
      <c r="D31" s="17"/>
      <c r="E31" s="6"/>
      <c r="F31" s="6"/>
      <c r="G31" s="6"/>
      <c r="H31" s="6"/>
      <c r="I31" s="6"/>
      <c r="J31" s="6"/>
    </row>
    <row r="32" spans="1:11" ht="16.5" x14ac:dyDescent="0.35">
      <c r="A32" s="22"/>
      <c r="B32" s="22"/>
      <c r="C32" s="23"/>
      <c r="D32" s="24"/>
      <c r="E32" s="25">
        <v>2017</v>
      </c>
      <c r="F32" s="25">
        <v>2016</v>
      </c>
      <c r="G32" s="25">
        <v>2016</v>
      </c>
      <c r="H32" s="25">
        <v>2015</v>
      </c>
      <c r="I32" s="25">
        <v>2014</v>
      </c>
      <c r="J32" s="25">
        <v>2013</v>
      </c>
    </row>
    <row r="33" spans="1:10" ht="16.5" x14ac:dyDescent="0.35">
      <c r="A33" s="26"/>
      <c r="B33" s="26"/>
      <c r="C33" s="23"/>
      <c r="D33" s="24"/>
      <c r="E33" s="28" t="s">
        <v>68</v>
      </c>
      <c r="F33" s="28" t="s">
        <v>68</v>
      </c>
      <c r="G33" s="28"/>
      <c r="H33" s="28"/>
      <c r="I33" s="28"/>
      <c r="J33" s="28"/>
    </row>
    <row r="34" spans="1:10" ht="15" customHeight="1" x14ac:dyDescent="0.35">
      <c r="A34" s="23">
        <v>0</v>
      </c>
      <c r="B34" s="29"/>
      <c r="C34" s="23"/>
      <c r="D34" s="23"/>
      <c r="E34" s="30"/>
      <c r="F34" s="30"/>
      <c r="G34" s="30"/>
      <c r="H34" s="30"/>
      <c r="I34" s="30"/>
      <c r="J34" s="30"/>
    </row>
    <row r="35" spans="1:10" ht="3" customHeight="1" x14ac:dyDescent="0.35">
      <c r="A35" s="56"/>
      <c r="B35" s="20"/>
      <c r="C35" s="20"/>
      <c r="D35" s="20"/>
      <c r="E35" s="18"/>
      <c r="F35" s="18"/>
      <c r="G35" s="18"/>
      <c r="H35" s="18"/>
      <c r="I35" s="18"/>
      <c r="J35" s="18"/>
    </row>
    <row r="36" spans="1:10" ht="15" customHeight="1" x14ac:dyDescent="0.35">
      <c r="A36" s="56" t="s">
        <v>17</v>
      </c>
      <c r="B36" s="64"/>
      <c r="C36" s="64"/>
      <c r="D36" s="64"/>
      <c r="E36" s="39">
        <v>4.3819999999999997</v>
      </c>
      <c r="F36" s="13">
        <v>1.5569999999999999</v>
      </c>
      <c r="G36" s="13">
        <v>4.3959999999999999</v>
      </c>
      <c r="H36" s="13">
        <v>1.5573607999999999</v>
      </c>
      <c r="I36" s="13">
        <v>2.5449999999999999</v>
      </c>
      <c r="J36" s="13">
        <v>2.3929999999999998</v>
      </c>
    </row>
    <row r="37" spans="1:10" ht="15" customHeight="1" x14ac:dyDescent="0.35">
      <c r="A37" s="56" t="s">
        <v>18</v>
      </c>
      <c r="B37" s="57"/>
      <c r="C37" s="57"/>
      <c r="D37" s="57"/>
      <c r="E37" s="39">
        <v>1.6250000000000002</v>
      </c>
      <c r="F37" s="13">
        <v>0.17799999999999999</v>
      </c>
      <c r="G37" s="13">
        <v>1.264</v>
      </c>
      <c r="H37" s="13">
        <v>0</v>
      </c>
      <c r="I37" s="13">
        <v>0</v>
      </c>
      <c r="J37" s="13">
        <v>0</v>
      </c>
    </row>
    <row r="38" spans="1:10" ht="15" customHeight="1" x14ac:dyDescent="0.35">
      <c r="A38" s="56" t="s">
        <v>87</v>
      </c>
      <c r="B38" s="57"/>
      <c r="C38" s="57"/>
      <c r="D38" s="57"/>
      <c r="E38" s="39">
        <v>1.1896416000000001</v>
      </c>
      <c r="F38" s="13">
        <v>0.67264160000000006</v>
      </c>
      <c r="G38" s="13">
        <v>1.1326415999999999</v>
      </c>
      <c r="H38" s="13">
        <v>0.68164160000000007</v>
      </c>
      <c r="I38" s="13">
        <v>0.57399999999999995</v>
      </c>
      <c r="J38" s="13">
        <v>0.61099999999999999</v>
      </c>
    </row>
    <row r="39" spans="1:10" ht="15" customHeight="1" x14ac:dyDescent="0.35">
      <c r="A39" s="56" t="s">
        <v>19</v>
      </c>
      <c r="B39" s="57"/>
      <c r="C39" s="57"/>
      <c r="D39" s="57"/>
      <c r="E39" s="39">
        <v>0</v>
      </c>
      <c r="F39" s="118">
        <v>0</v>
      </c>
      <c r="G39" s="13">
        <v>3.6840000000000002E-3</v>
      </c>
      <c r="H39" s="13">
        <v>0</v>
      </c>
      <c r="I39" s="13">
        <v>0</v>
      </c>
      <c r="J39" s="13">
        <v>0</v>
      </c>
    </row>
    <row r="40" spans="1:10" ht="15" customHeight="1" x14ac:dyDescent="0.35">
      <c r="A40" s="58" t="s">
        <v>20</v>
      </c>
      <c r="B40" s="21"/>
      <c r="C40" s="21"/>
      <c r="D40" s="21"/>
      <c r="E40" s="40">
        <v>1.0681768</v>
      </c>
      <c r="F40" s="14">
        <v>0.97611000000000003</v>
      </c>
      <c r="G40" s="14">
        <v>1.0781734999999999</v>
      </c>
      <c r="H40" s="14">
        <v>1.1035545</v>
      </c>
      <c r="I40" s="14">
        <v>0.35099999999999998</v>
      </c>
      <c r="J40" s="14">
        <v>0.312</v>
      </c>
    </row>
    <row r="41" spans="1:10" ht="15" customHeight="1" x14ac:dyDescent="0.35">
      <c r="A41" s="53" t="s">
        <v>21</v>
      </c>
      <c r="B41" s="59"/>
      <c r="C41" s="59"/>
      <c r="D41" s="59"/>
      <c r="E41" s="38">
        <f t="shared" ref="E41:J41" si="6">SUM(E36:E40)</f>
        <v>8.2648183999999993</v>
      </c>
      <c r="F41" s="12">
        <f t="shared" si="6"/>
        <v>3.3837516000000001</v>
      </c>
      <c r="G41" s="12">
        <f t="shared" si="6"/>
        <v>7.8744990999999995</v>
      </c>
      <c r="H41" s="16">
        <f t="shared" si="6"/>
        <v>3.3425568999999999</v>
      </c>
      <c r="I41" s="16">
        <f t="shared" si="6"/>
        <v>3.4699999999999998</v>
      </c>
      <c r="J41" s="16">
        <f t="shared" si="6"/>
        <v>3.3159999999999994</v>
      </c>
    </row>
    <row r="42" spans="1:10" ht="15" customHeight="1" x14ac:dyDescent="0.35">
      <c r="A42" s="56" t="s">
        <v>22</v>
      </c>
      <c r="B42" s="17"/>
      <c r="C42" s="17"/>
      <c r="D42" s="17"/>
      <c r="E42" s="39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</row>
    <row r="43" spans="1:10" ht="15" customHeight="1" x14ac:dyDescent="0.35">
      <c r="A43" s="56" t="s">
        <v>23</v>
      </c>
      <c r="B43" s="17"/>
      <c r="C43" s="17"/>
      <c r="D43" s="17"/>
      <c r="E43" s="39">
        <v>0</v>
      </c>
      <c r="F43" s="13">
        <v>1.2E-2</v>
      </c>
      <c r="G43" s="13">
        <v>0</v>
      </c>
      <c r="H43" s="13">
        <v>0</v>
      </c>
      <c r="I43" s="13">
        <v>0</v>
      </c>
      <c r="J43" s="13">
        <v>0</v>
      </c>
    </row>
    <row r="44" spans="1:10" ht="15" customHeight="1" x14ac:dyDescent="0.35">
      <c r="A44" s="56" t="s">
        <v>24</v>
      </c>
      <c r="B44" s="17"/>
      <c r="C44" s="17"/>
      <c r="D44" s="17"/>
      <c r="E44" s="39">
        <v>24.042999999999999</v>
      </c>
      <c r="F44" s="13">
        <v>28.886000000000003</v>
      </c>
      <c r="G44" s="13">
        <v>22.768719800000003</v>
      </c>
      <c r="H44" s="13">
        <v>22.926655699999998</v>
      </c>
      <c r="I44" s="13">
        <v>15.352</v>
      </c>
      <c r="J44" s="13">
        <v>15.468</v>
      </c>
    </row>
    <row r="45" spans="1:10" ht="15" customHeight="1" x14ac:dyDescent="0.35">
      <c r="A45" s="56" t="s">
        <v>25</v>
      </c>
      <c r="B45" s="17"/>
      <c r="C45" s="17"/>
      <c r="D45" s="17"/>
      <c r="E45" s="39">
        <v>3.38</v>
      </c>
      <c r="F45" s="13">
        <v>5.12</v>
      </c>
      <c r="G45" s="13">
        <v>4.7588907000000003</v>
      </c>
      <c r="H45" s="13">
        <v>4.9766830999999998</v>
      </c>
      <c r="I45" s="13">
        <v>2.9980000000000002</v>
      </c>
      <c r="J45" s="13">
        <v>2.371</v>
      </c>
    </row>
    <row r="46" spans="1:10" ht="15" customHeight="1" x14ac:dyDescent="0.35">
      <c r="A46" s="58" t="s">
        <v>26</v>
      </c>
      <c r="B46" s="21"/>
      <c r="C46" s="21"/>
      <c r="D46" s="21"/>
      <c r="E46" s="4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</row>
    <row r="47" spans="1:10" ht="15" customHeight="1" x14ac:dyDescent="0.35">
      <c r="A47" s="65" t="s">
        <v>27</v>
      </c>
      <c r="B47" s="32"/>
      <c r="C47" s="32"/>
      <c r="D47" s="32"/>
      <c r="E47" s="45">
        <f t="shared" ref="E47:J47" si="7">SUM(E42:E46)</f>
        <v>27.422999999999998</v>
      </c>
      <c r="F47" s="114">
        <f t="shared" si="7"/>
        <v>34.018000000000001</v>
      </c>
      <c r="G47" s="114">
        <f t="shared" si="7"/>
        <v>27.527610500000002</v>
      </c>
      <c r="H47" s="79">
        <f t="shared" si="7"/>
        <v>27.903338799999997</v>
      </c>
      <c r="I47" s="79">
        <f t="shared" si="7"/>
        <v>18.350000000000001</v>
      </c>
      <c r="J47" s="79">
        <f t="shared" si="7"/>
        <v>17.838999999999999</v>
      </c>
    </row>
    <row r="48" spans="1:10" ht="15" customHeight="1" x14ac:dyDescent="0.35">
      <c r="A48" s="53" t="s">
        <v>80</v>
      </c>
      <c r="B48" s="33"/>
      <c r="C48" s="33"/>
      <c r="D48" s="33"/>
      <c r="E48" s="38">
        <f t="shared" ref="E48:J48" si="8">E41+E47</f>
        <v>35.687818399999998</v>
      </c>
      <c r="F48" s="12">
        <f t="shared" si="8"/>
        <v>37.401751599999997</v>
      </c>
      <c r="G48" s="12">
        <f t="shared" si="8"/>
        <v>35.402109600000003</v>
      </c>
      <c r="H48" s="16">
        <f t="shared" si="8"/>
        <v>31.245895699999998</v>
      </c>
      <c r="I48" s="16">
        <f t="shared" si="8"/>
        <v>21.82</v>
      </c>
      <c r="J48" s="16">
        <f t="shared" si="8"/>
        <v>21.154999999999998</v>
      </c>
    </row>
    <row r="49" spans="1:10" ht="15" customHeight="1" x14ac:dyDescent="0.35">
      <c r="A49" s="56" t="s">
        <v>94</v>
      </c>
      <c r="B49" s="17"/>
      <c r="C49" s="17"/>
      <c r="D49" s="17"/>
      <c r="E49" s="39">
        <v>8.7350036999999965</v>
      </c>
      <c r="F49" s="13">
        <v>4.3676401000000009</v>
      </c>
      <c r="G49" s="13">
        <v>8.0854160000000057</v>
      </c>
      <c r="H49" s="13">
        <v>3.6223960999999951</v>
      </c>
      <c r="I49" s="13">
        <v>0.71300000000000252</v>
      </c>
      <c r="J49" s="13">
        <v>-0.1460000000000008</v>
      </c>
    </row>
    <row r="50" spans="1:10" ht="15" customHeight="1" x14ac:dyDescent="0.35">
      <c r="A50" s="56" t="s">
        <v>89</v>
      </c>
      <c r="B50" s="17"/>
      <c r="C50" s="17"/>
      <c r="D50" s="17"/>
      <c r="E50" s="39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</row>
    <row r="51" spans="1:10" ht="15" customHeight="1" x14ac:dyDescent="0.35">
      <c r="A51" s="56" t="s">
        <v>28</v>
      </c>
      <c r="B51" s="17"/>
      <c r="C51" s="17"/>
      <c r="D51" s="17"/>
      <c r="E51" s="39">
        <v>0.33900000000000002</v>
      </c>
      <c r="F51" s="13">
        <v>0.33900000000000002</v>
      </c>
      <c r="G51" s="13">
        <v>0.31615550000000003</v>
      </c>
      <c r="H51" s="13">
        <v>0.31813830000000004</v>
      </c>
      <c r="I51" s="13">
        <v>0.28799999999999998</v>
      </c>
      <c r="J51" s="13">
        <v>0.23899999999999999</v>
      </c>
    </row>
    <row r="52" spans="1:10" ht="15" customHeight="1" x14ac:dyDescent="0.35">
      <c r="A52" s="56" t="s">
        <v>29</v>
      </c>
      <c r="B52" s="17"/>
      <c r="C52" s="17"/>
      <c r="D52" s="17"/>
      <c r="E52" s="39">
        <v>0.54800000000000004</v>
      </c>
      <c r="F52" s="13">
        <v>1E-3</v>
      </c>
      <c r="G52" s="13">
        <v>0.486174</v>
      </c>
      <c r="H52" s="13">
        <v>0</v>
      </c>
      <c r="I52" s="13">
        <v>7.3999999999999996E-2</v>
      </c>
      <c r="J52" s="13">
        <v>7.1999999999999995E-2</v>
      </c>
    </row>
    <row r="53" spans="1:10" ht="15" customHeight="1" x14ac:dyDescent="0.35">
      <c r="A53" s="56" t="s">
        <v>30</v>
      </c>
      <c r="B53" s="17"/>
      <c r="C53" s="17"/>
      <c r="D53" s="17"/>
      <c r="E53" s="39">
        <v>5.5149999999999997</v>
      </c>
      <c r="F53" s="13">
        <v>1.4769999999999999</v>
      </c>
      <c r="G53" s="13">
        <v>4.8248315999999996</v>
      </c>
      <c r="H53" s="13">
        <v>2.7606999999999999</v>
      </c>
      <c r="I53" s="13">
        <v>2.9249999999999998</v>
      </c>
      <c r="J53" s="13">
        <v>4.3950000000000005</v>
      </c>
    </row>
    <row r="54" spans="1:10" ht="15" customHeight="1" x14ac:dyDescent="0.35">
      <c r="A54" s="56" t="s">
        <v>31</v>
      </c>
      <c r="B54" s="17"/>
      <c r="C54" s="17"/>
      <c r="D54" s="17"/>
      <c r="E54" s="39">
        <v>20.550999999999998</v>
      </c>
      <c r="F54" s="13">
        <v>31.217000000000002</v>
      </c>
      <c r="G54" s="13">
        <v>21.6886808</v>
      </c>
      <c r="H54" s="13">
        <v>24.544812899999997</v>
      </c>
      <c r="I54" s="13">
        <v>17.82</v>
      </c>
      <c r="J54" s="13">
        <v>16.594999999999999</v>
      </c>
    </row>
    <row r="55" spans="1:10" ht="15" customHeight="1" x14ac:dyDescent="0.35">
      <c r="A55" s="58" t="s">
        <v>92</v>
      </c>
      <c r="B55" s="21"/>
      <c r="C55" s="21"/>
      <c r="D55" s="21"/>
      <c r="E55" s="4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</row>
    <row r="56" spans="1:10" ht="15" customHeight="1" x14ac:dyDescent="0.35">
      <c r="A56" s="53" t="s">
        <v>81</v>
      </c>
      <c r="B56" s="33"/>
      <c r="C56" s="33"/>
      <c r="D56" s="33"/>
      <c r="E56" s="38">
        <f t="shared" ref="E56:J56" si="9">SUM(E49:E55)</f>
        <v>35.688003699999996</v>
      </c>
      <c r="F56" s="12">
        <f t="shared" si="9"/>
        <v>37.401640100000002</v>
      </c>
      <c r="G56" s="12">
        <f t="shared" si="9"/>
        <v>35.401257900000004</v>
      </c>
      <c r="H56" s="16">
        <f t="shared" si="9"/>
        <v>31.246047299999994</v>
      </c>
      <c r="I56" s="16">
        <f t="shared" si="9"/>
        <v>21.820000000000004</v>
      </c>
      <c r="J56" s="16">
        <f t="shared" si="9"/>
        <v>21.154999999999998</v>
      </c>
    </row>
    <row r="57" spans="1:10" ht="16.5" x14ac:dyDescent="0.35">
      <c r="A57" s="56"/>
      <c r="B57" s="33"/>
      <c r="C57" s="33"/>
      <c r="D57" s="33"/>
      <c r="E57" s="6"/>
      <c r="F57" s="6"/>
      <c r="G57" s="6"/>
      <c r="H57" s="6"/>
      <c r="I57" s="6"/>
      <c r="J57" s="6"/>
    </row>
    <row r="58" spans="1:10" ht="16.5" x14ac:dyDescent="0.35">
      <c r="A58" s="31"/>
      <c r="B58" s="22"/>
      <c r="C58" s="24"/>
      <c r="D58" s="24"/>
      <c r="E58" s="25">
        <v>2017</v>
      </c>
      <c r="F58" s="25">
        <v>2016</v>
      </c>
      <c r="G58" s="25">
        <v>2016</v>
      </c>
      <c r="H58" s="25">
        <v>2015</v>
      </c>
      <c r="I58" s="25">
        <v>2014</v>
      </c>
      <c r="J58" s="25">
        <v>2013</v>
      </c>
    </row>
    <row r="59" spans="1:10" ht="16.5" x14ac:dyDescent="0.35">
      <c r="A59" s="26"/>
      <c r="B59" s="26"/>
      <c r="C59" s="24"/>
      <c r="D59" s="24"/>
      <c r="E59" s="28" t="s">
        <v>68</v>
      </c>
      <c r="F59" s="28" t="s">
        <v>68</v>
      </c>
      <c r="G59" s="28"/>
      <c r="H59" s="28"/>
      <c r="I59" s="28"/>
      <c r="J59" s="28"/>
    </row>
    <row r="60" spans="1:10" ht="16.5" x14ac:dyDescent="0.35">
      <c r="A60" s="23" t="s">
        <v>91</v>
      </c>
      <c r="B60" s="29"/>
      <c r="C60" s="23"/>
      <c r="D60" s="23"/>
      <c r="E60" s="30" t="s">
        <v>101</v>
      </c>
      <c r="F60" s="30"/>
      <c r="G60" s="30"/>
      <c r="H60" s="30"/>
      <c r="I60" s="30"/>
      <c r="J60" s="30"/>
    </row>
    <row r="61" spans="1:10" ht="3" customHeight="1" x14ac:dyDescent="0.35">
      <c r="A61" s="56"/>
      <c r="B61" s="20"/>
      <c r="C61" s="20"/>
      <c r="D61" s="20"/>
      <c r="E61" s="18"/>
      <c r="F61" s="18"/>
      <c r="G61" s="18"/>
      <c r="H61" s="18"/>
      <c r="I61" s="18"/>
      <c r="J61" s="18"/>
    </row>
    <row r="62" spans="1:10" ht="34.5" customHeight="1" x14ac:dyDescent="0.35">
      <c r="A62" s="66" t="s">
        <v>32</v>
      </c>
      <c r="B62" s="66"/>
      <c r="C62" s="66"/>
      <c r="D62" s="66"/>
      <c r="E62" s="39">
        <v>0.1839999999999998</v>
      </c>
      <c r="F62" s="13">
        <v>0.77200000000000002</v>
      </c>
      <c r="G62" s="13">
        <v>4.6769999999999996</v>
      </c>
      <c r="H62" s="13">
        <v>4.0449999999999999</v>
      </c>
      <c r="I62" s="13">
        <v>1.292</v>
      </c>
      <c r="J62" s="13">
        <v>1.6619999999999999</v>
      </c>
    </row>
    <row r="63" spans="1:10" ht="15" customHeight="1" x14ac:dyDescent="0.35">
      <c r="A63" s="67" t="s">
        <v>33</v>
      </c>
      <c r="B63" s="67"/>
      <c r="C63" s="68"/>
      <c r="D63" s="68"/>
      <c r="E63" s="40">
        <v>-0.39100000000000013</v>
      </c>
      <c r="F63" s="14">
        <v>3.5999999999999997E-2</v>
      </c>
      <c r="G63" s="14">
        <v>-4.4649999999999999</v>
      </c>
      <c r="H63" s="14">
        <v>-1.2450000000000001</v>
      </c>
      <c r="I63" s="14">
        <v>0.84299999999999997</v>
      </c>
      <c r="J63" s="14">
        <v>-2.6989999999999998</v>
      </c>
    </row>
    <row r="64" spans="1:10" ht="15" customHeight="1" x14ac:dyDescent="0.35">
      <c r="A64" s="104" t="s">
        <v>34</v>
      </c>
      <c r="B64" s="69"/>
      <c r="C64" s="70"/>
      <c r="D64" s="70"/>
      <c r="E64" s="38">
        <f t="shared" ref="E64:J64" si="10">SUM(E62:E63)</f>
        <v>-0.20700000000000032</v>
      </c>
      <c r="F64" s="12">
        <f t="shared" si="10"/>
        <v>0.80800000000000005</v>
      </c>
      <c r="G64" s="12">
        <f t="shared" si="10"/>
        <v>0.21199999999999974</v>
      </c>
      <c r="H64" s="16">
        <f t="shared" si="10"/>
        <v>2.8</v>
      </c>
      <c r="I64" s="16">
        <f t="shared" si="10"/>
        <v>2.1349999999999998</v>
      </c>
      <c r="J64" s="16">
        <f t="shared" si="10"/>
        <v>-1.0369999999999999</v>
      </c>
    </row>
    <row r="65" spans="1:11" ht="15" customHeight="1" x14ac:dyDescent="0.35">
      <c r="A65" s="66" t="s">
        <v>85</v>
      </c>
      <c r="B65" s="66"/>
      <c r="C65" s="17"/>
      <c r="D65" s="17"/>
      <c r="E65" s="39">
        <v>-0.6</v>
      </c>
      <c r="F65" s="13">
        <v>-0.222</v>
      </c>
      <c r="G65" s="13">
        <v>-1.373</v>
      </c>
      <c r="H65" s="13">
        <v>-0.34200000000000003</v>
      </c>
      <c r="I65" s="13">
        <v>-0.39200000000000002</v>
      </c>
      <c r="J65" s="13">
        <v>-0.46400000000000002</v>
      </c>
    </row>
    <row r="66" spans="1:11" ht="15" customHeight="1" x14ac:dyDescent="0.35">
      <c r="A66" s="67" t="s">
        <v>86</v>
      </c>
      <c r="B66" s="67"/>
      <c r="C66" s="21"/>
      <c r="D66" s="21"/>
      <c r="E66" s="40">
        <v>0</v>
      </c>
      <c r="F66" s="14">
        <v>0</v>
      </c>
      <c r="G66" s="14">
        <v>0</v>
      </c>
      <c r="H66" s="14">
        <v>9.5000000000000001E-2</v>
      </c>
      <c r="I66" s="14">
        <v>0</v>
      </c>
      <c r="J66" s="14">
        <v>0</v>
      </c>
    </row>
    <row r="67" spans="1:11" ht="15" customHeight="1" x14ac:dyDescent="0.35">
      <c r="A67" s="71" t="s">
        <v>90</v>
      </c>
      <c r="B67" s="71"/>
      <c r="C67" s="72"/>
      <c r="D67" s="72"/>
      <c r="E67" s="38">
        <f t="shared" ref="E67:J67" si="11">SUM(E64:E66)</f>
        <v>-0.80700000000000027</v>
      </c>
      <c r="F67" s="12">
        <f t="shared" si="11"/>
        <v>0.58600000000000008</v>
      </c>
      <c r="G67" s="12">
        <f t="shared" si="11"/>
        <v>-1.1610000000000003</v>
      </c>
      <c r="H67" s="16">
        <f t="shared" si="11"/>
        <v>2.5529999999999999</v>
      </c>
      <c r="I67" s="16">
        <f t="shared" si="11"/>
        <v>1.7429999999999999</v>
      </c>
      <c r="J67" s="16">
        <f t="shared" si="11"/>
        <v>-1.5009999999999999</v>
      </c>
    </row>
    <row r="68" spans="1:11" ht="15" customHeight="1" x14ac:dyDescent="0.35">
      <c r="A68" s="67" t="s">
        <v>35</v>
      </c>
      <c r="B68" s="67"/>
      <c r="C68" s="73"/>
      <c r="D68" s="73"/>
      <c r="E68" s="40">
        <v>0</v>
      </c>
      <c r="F68" s="14">
        <v>0</v>
      </c>
      <c r="G68" s="14">
        <v>-1.9870000000000001</v>
      </c>
      <c r="H68" s="14">
        <v>0</v>
      </c>
      <c r="I68" s="14">
        <v>0</v>
      </c>
      <c r="J68" s="14">
        <v>-0.84099999999999997</v>
      </c>
    </row>
    <row r="69" spans="1:11" ht="15" customHeight="1" x14ac:dyDescent="0.35">
      <c r="A69" s="104" t="s">
        <v>36</v>
      </c>
      <c r="B69" s="69"/>
      <c r="C69" s="33"/>
      <c r="D69" s="33"/>
      <c r="E69" s="38">
        <f t="shared" ref="E69:J69" si="12">SUM(E67:E68)</f>
        <v>-0.80700000000000027</v>
      </c>
      <c r="F69" s="12">
        <f t="shared" si="12"/>
        <v>0.58600000000000008</v>
      </c>
      <c r="G69" s="12">
        <f t="shared" si="12"/>
        <v>-3.1480000000000006</v>
      </c>
      <c r="H69" s="16">
        <f t="shared" si="12"/>
        <v>2.5529999999999999</v>
      </c>
      <c r="I69" s="16">
        <f t="shared" si="12"/>
        <v>1.7429999999999999</v>
      </c>
      <c r="J69" s="16">
        <f t="shared" si="12"/>
        <v>-2.3419999999999996</v>
      </c>
    </row>
    <row r="70" spans="1:11" ht="15" customHeight="1" x14ac:dyDescent="0.35">
      <c r="A70" s="66" t="s">
        <v>37</v>
      </c>
      <c r="B70" s="66"/>
      <c r="C70" s="17"/>
      <c r="D70" s="17"/>
      <c r="E70" s="39">
        <v>-0.56300000000000006</v>
      </c>
      <c r="F70" s="13">
        <v>-1.101</v>
      </c>
      <c r="G70" s="13">
        <v>2.2719999999999998</v>
      </c>
      <c r="H70" s="13">
        <v>-0.21909999999999999</v>
      </c>
      <c r="I70" s="13">
        <v>-0.75800000000000001</v>
      </c>
      <c r="J70" s="13">
        <v>3.03</v>
      </c>
    </row>
    <row r="71" spans="1:11" ht="15" customHeight="1" x14ac:dyDescent="0.35">
      <c r="A71" s="66" t="s">
        <v>38</v>
      </c>
      <c r="B71" s="66"/>
      <c r="C71" s="17"/>
      <c r="D71" s="17"/>
      <c r="E71" s="39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</row>
    <row r="72" spans="1:11" ht="15" customHeight="1" x14ac:dyDescent="0.35">
      <c r="A72" s="66" t="s">
        <v>39</v>
      </c>
      <c r="B72" s="66"/>
      <c r="C72" s="17"/>
      <c r="D72" s="17"/>
      <c r="E72" s="39">
        <v>0</v>
      </c>
      <c r="F72" s="13">
        <v>0</v>
      </c>
      <c r="G72" s="13">
        <v>0</v>
      </c>
      <c r="H72" s="13">
        <v>-0.38300000000000001</v>
      </c>
      <c r="I72" s="13">
        <v>-0.27500000000000002</v>
      </c>
      <c r="J72" s="13">
        <v>-0.19700000000000001</v>
      </c>
    </row>
    <row r="73" spans="1:11" ht="15" customHeight="1" x14ac:dyDescent="0.35">
      <c r="A73" s="67" t="s">
        <v>40</v>
      </c>
      <c r="B73" s="67"/>
      <c r="C73" s="21"/>
      <c r="D73" s="21"/>
      <c r="E73" s="40">
        <v>-8.9999999999999993E-3</v>
      </c>
      <c r="F73" s="14">
        <v>0.65800000000000003</v>
      </c>
      <c r="G73" s="14">
        <v>0.65800000000000003</v>
      </c>
      <c r="H73" s="14">
        <v>0</v>
      </c>
      <c r="I73" s="14">
        <v>0</v>
      </c>
      <c r="J73" s="14">
        <v>0</v>
      </c>
    </row>
    <row r="74" spans="1:11" ht="15" customHeight="1" x14ac:dyDescent="0.35">
      <c r="A74" s="139" t="s">
        <v>41</v>
      </c>
      <c r="B74" s="140"/>
      <c r="C74" s="74"/>
      <c r="D74" s="74"/>
      <c r="E74" s="45">
        <f t="shared" ref="E74:J74" si="13">SUM(E70:E73)</f>
        <v>-0.57200000000000006</v>
      </c>
      <c r="F74" s="114">
        <f t="shared" si="13"/>
        <v>-0.44299999999999995</v>
      </c>
      <c r="G74" s="114">
        <f t="shared" si="13"/>
        <v>2.9299999999999997</v>
      </c>
      <c r="H74" s="100">
        <f t="shared" si="13"/>
        <v>-0.60209999999999997</v>
      </c>
      <c r="I74" s="100">
        <f t="shared" si="13"/>
        <v>-1.0329999999999999</v>
      </c>
      <c r="J74" s="100">
        <f t="shared" si="13"/>
        <v>2.8329999999999997</v>
      </c>
    </row>
    <row r="75" spans="1:11" ht="15" customHeight="1" x14ac:dyDescent="0.35">
      <c r="A75" s="69" t="s">
        <v>42</v>
      </c>
      <c r="B75" s="69"/>
      <c r="C75" s="33"/>
      <c r="D75" s="33"/>
      <c r="E75" s="38">
        <f t="shared" ref="E75:J75" si="14">SUM(E74+E69)</f>
        <v>-1.3790000000000004</v>
      </c>
      <c r="F75" s="12">
        <f t="shared" si="14"/>
        <v>0.14300000000000013</v>
      </c>
      <c r="G75" s="12">
        <f t="shared" si="14"/>
        <v>-0.21800000000000086</v>
      </c>
      <c r="H75" s="16">
        <f t="shared" si="14"/>
        <v>1.9508999999999999</v>
      </c>
      <c r="I75" s="16">
        <f t="shared" si="14"/>
        <v>0.71</v>
      </c>
      <c r="J75" s="16">
        <f t="shared" si="14"/>
        <v>0.4910000000000001</v>
      </c>
    </row>
    <row r="76" spans="1:11" ht="15" customHeight="1" x14ac:dyDescent="0.35">
      <c r="A76" s="67" t="s">
        <v>74</v>
      </c>
      <c r="B76" s="67"/>
      <c r="C76" s="21"/>
      <c r="D76" s="21"/>
      <c r="E76" s="40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01"/>
    </row>
    <row r="77" spans="1:11" ht="15" customHeight="1" x14ac:dyDescent="0.35">
      <c r="A77" s="104" t="s">
        <v>75</v>
      </c>
      <c r="B77" s="72"/>
      <c r="C77" s="33"/>
      <c r="D77" s="33"/>
      <c r="E77" s="38">
        <f t="shared" ref="E77:J77" si="15">SUM(E75:E76)</f>
        <v>-1.3790000000000004</v>
      </c>
      <c r="F77" s="12">
        <f t="shared" si="15"/>
        <v>0.14300000000000013</v>
      </c>
      <c r="G77" s="12">
        <f t="shared" si="15"/>
        <v>-0.21800000000000086</v>
      </c>
      <c r="H77" s="16">
        <f t="shared" si="15"/>
        <v>1.9508999999999999</v>
      </c>
      <c r="I77" s="16">
        <f t="shared" si="15"/>
        <v>0.71</v>
      </c>
      <c r="J77" s="16">
        <f t="shared" si="15"/>
        <v>0.4910000000000001</v>
      </c>
    </row>
    <row r="78" spans="1:11" ht="16.5" x14ac:dyDescent="0.35">
      <c r="A78" s="56"/>
      <c r="B78" s="33"/>
      <c r="C78" s="33"/>
      <c r="D78" s="33"/>
      <c r="E78" s="34"/>
      <c r="F78" s="34"/>
      <c r="G78" s="34"/>
      <c r="H78" s="34"/>
      <c r="I78" s="34"/>
      <c r="J78" s="34"/>
    </row>
    <row r="79" spans="1:11" ht="16.5" x14ac:dyDescent="0.35">
      <c r="A79" s="31"/>
      <c r="B79" s="22"/>
      <c r="C79" s="24"/>
      <c r="D79" s="24"/>
      <c r="E79" s="25">
        <v>2017</v>
      </c>
      <c r="F79" s="25">
        <v>2016</v>
      </c>
      <c r="G79" s="25">
        <v>2016</v>
      </c>
      <c r="H79" s="25">
        <v>2015</v>
      </c>
      <c r="I79" s="25">
        <v>2014</v>
      </c>
      <c r="J79" s="25">
        <v>2013</v>
      </c>
    </row>
    <row r="80" spans="1:11" ht="16.5" x14ac:dyDescent="0.35">
      <c r="A80" s="26"/>
      <c r="B80" s="26"/>
      <c r="C80" s="24"/>
      <c r="D80" s="24"/>
      <c r="E80" s="28" t="s">
        <v>68</v>
      </c>
      <c r="F80" s="28" t="s">
        <v>68</v>
      </c>
      <c r="G80" s="25"/>
      <c r="H80" s="25"/>
      <c r="I80" s="25"/>
      <c r="J80" s="25"/>
    </row>
    <row r="81" spans="1:10" ht="15" customHeight="1" x14ac:dyDescent="0.35">
      <c r="A81" s="23" t="s">
        <v>70</v>
      </c>
      <c r="B81" s="29"/>
      <c r="C81" s="23"/>
      <c r="D81" s="23"/>
      <c r="E81" s="27"/>
      <c r="F81" s="27"/>
      <c r="G81" s="27"/>
      <c r="H81" s="27"/>
      <c r="I81" s="27"/>
      <c r="J81" s="27"/>
    </row>
    <row r="82" spans="1:10" ht="5.25" customHeight="1" x14ac:dyDescent="0.35">
      <c r="A82" s="56"/>
      <c r="B82" s="20"/>
      <c r="C82" s="20"/>
      <c r="D82" s="20"/>
      <c r="E82" s="20"/>
      <c r="F82" s="20"/>
      <c r="G82" s="20"/>
      <c r="H82" s="20"/>
      <c r="I82" s="20"/>
      <c r="J82" s="20"/>
    </row>
    <row r="83" spans="1:10" ht="15" customHeight="1" x14ac:dyDescent="0.35">
      <c r="A83" s="86" t="s">
        <v>43</v>
      </c>
      <c r="B83" s="66"/>
      <c r="C83" s="57"/>
      <c r="D83" s="57"/>
      <c r="E83" s="39">
        <v>3.5303994344291247</v>
      </c>
      <c r="F83" s="13">
        <v>5.5923392612859297</v>
      </c>
      <c r="G83" s="13">
        <v>7.9966046278266951</v>
      </c>
      <c r="H83" s="13">
        <v>6.5371728913926246</v>
      </c>
      <c r="I83" s="13">
        <v>2.1902654867256621</v>
      </c>
      <c r="J83" s="13">
        <v>3.8937927107061463</v>
      </c>
    </row>
    <row r="84" spans="1:10" ht="15" customHeight="1" x14ac:dyDescent="0.35">
      <c r="A84" s="56" t="s">
        <v>135</v>
      </c>
      <c r="B84" s="66"/>
      <c r="C84" s="57"/>
      <c r="D84" s="57"/>
      <c r="E84" s="39">
        <v>3.5303994344291247</v>
      </c>
      <c r="F84" s="13">
        <v>5.6580027359781351</v>
      </c>
      <c r="G84" s="13">
        <v>8.3573696407879527</v>
      </c>
      <c r="H84" s="13">
        <v>6.5068994640915134</v>
      </c>
      <c r="I84" s="13">
        <v>3.0105513955071461</v>
      </c>
      <c r="J84" s="13">
        <v>4.3031036446469146</v>
      </c>
    </row>
    <row r="85" spans="1:10" ht="15" customHeight="1" x14ac:dyDescent="0.35">
      <c r="A85" s="56" t="s">
        <v>136</v>
      </c>
      <c r="B85" s="66"/>
      <c r="C85" s="57"/>
      <c r="D85" s="57"/>
      <c r="E85" s="39">
        <f t="shared" ref="E85:J85" si="16">(E30/E8)*100</f>
        <v>5.1395857455293807</v>
      </c>
      <c r="F85" s="13">
        <f t="shared" si="16"/>
        <v>6.8268849861349938</v>
      </c>
      <c r="G85" s="13">
        <f t="shared" si="16"/>
        <v>11.622483470113291</v>
      </c>
      <c r="H85" s="13">
        <f t="shared" si="16"/>
        <v>9.0552212272349468</v>
      </c>
      <c r="I85" s="13">
        <f t="shared" si="16"/>
        <v>3.9217859755692004</v>
      </c>
      <c r="J85" s="13">
        <f t="shared" si="16"/>
        <v>5.8961228968544201</v>
      </c>
    </row>
    <row r="86" spans="1:10" ht="15" customHeight="1" x14ac:dyDescent="0.35">
      <c r="A86" s="56" t="s">
        <v>44</v>
      </c>
      <c r="B86" s="66"/>
      <c r="C86" s="57"/>
      <c r="D86" s="57"/>
      <c r="E86" s="39">
        <v>3.2211028632025442</v>
      </c>
      <c r="F86" s="13">
        <v>5.313269493844059</v>
      </c>
      <c r="G86" s="13">
        <v>7.3101069154591496</v>
      </c>
      <c r="H86" s="13">
        <v>6.3101443147447744</v>
      </c>
      <c r="I86" s="13">
        <v>2.0200816882232751</v>
      </c>
      <c r="J86" s="13">
        <v>2.8456007972665001</v>
      </c>
    </row>
    <row r="87" spans="1:10" ht="15" customHeight="1" x14ac:dyDescent="0.35">
      <c r="A87" s="56" t="s">
        <v>45</v>
      </c>
      <c r="B87" s="66"/>
      <c r="C87" s="64"/>
      <c r="D87" s="64"/>
      <c r="E87" s="39" t="s">
        <v>53</v>
      </c>
      <c r="F87" s="13" t="s">
        <v>53</v>
      </c>
      <c r="G87" s="13">
        <v>86.87438192356673</v>
      </c>
      <c r="H87" s="13">
        <v>215.64996563981759</v>
      </c>
      <c r="I87" s="13">
        <v>341.09347442680433</v>
      </c>
      <c r="J87" s="13">
        <v>-165.87499999999986</v>
      </c>
    </row>
    <row r="88" spans="1:10" ht="15" customHeight="1" x14ac:dyDescent="0.35">
      <c r="A88" s="56" t="s">
        <v>46</v>
      </c>
      <c r="B88" s="66"/>
      <c r="C88" s="64"/>
      <c r="D88" s="64"/>
      <c r="E88" s="39" t="s">
        <v>53</v>
      </c>
      <c r="F88" s="13" t="s">
        <v>53</v>
      </c>
      <c r="G88" s="13">
        <v>77.508199680217132</v>
      </c>
      <c r="H88" s="13">
        <v>92.970984059597001</v>
      </c>
      <c r="I88" s="13">
        <v>63.15664368908952</v>
      </c>
      <c r="J88" s="13">
        <v>109.91253644314862</v>
      </c>
    </row>
    <row r="89" spans="1:10" ht="15" customHeight="1" x14ac:dyDescent="0.35">
      <c r="A89" s="56" t="s">
        <v>47</v>
      </c>
      <c r="B89" s="66"/>
      <c r="C89" s="57"/>
      <c r="D89" s="57"/>
      <c r="E89" s="36">
        <v>24.476022176606076</v>
      </c>
      <c r="F89" s="13" t="s">
        <v>53</v>
      </c>
      <c r="G89" s="13">
        <v>22.839346621070206</v>
      </c>
      <c r="H89" s="13">
        <v>11.593133893770959</v>
      </c>
      <c r="I89" s="13">
        <v>3.2676443629697656</v>
      </c>
      <c r="J89" s="13">
        <v>-0.69014417395414185</v>
      </c>
    </row>
    <row r="90" spans="1:10" ht="15" customHeight="1" x14ac:dyDescent="0.35">
      <c r="A90" s="56" t="s">
        <v>48</v>
      </c>
      <c r="B90" s="66"/>
      <c r="C90" s="57"/>
      <c r="D90" s="57"/>
      <c r="E90" s="39">
        <v>2.4740000000000002</v>
      </c>
      <c r="F90" s="13">
        <v>-3.3160000000000003</v>
      </c>
      <c r="G90" s="13">
        <v>0.3784124000000002</v>
      </c>
      <c r="H90" s="13">
        <v>-1.8978448000000003</v>
      </c>
      <c r="I90" s="13">
        <v>0.21499999999999958</v>
      </c>
      <c r="J90" s="13">
        <v>2.2630000000000003</v>
      </c>
    </row>
    <row r="91" spans="1:10" ht="15" customHeight="1" x14ac:dyDescent="0.35">
      <c r="A91" s="56" t="s">
        <v>49</v>
      </c>
      <c r="B91" s="66"/>
      <c r="C91" s="17"/>
      <c r="D91" s="17"/>
      <c r="E91" s="39">
        <v>0.67017716317624476</v>
      </c>
      <c r="F91" s="13">
        <v>0.41578517424089079</v>
      </c>
      <c r="G91" s="13">
        <v>0.6358345816714932</v>
      </c>
      <c r="H91" s="13">
        <v>0.84994523376391529</v>
      </c>
      <c r="I91" s="13">
        <v>4.5063113604487883</v>
      </c>
      <c r="J91" s="13">
        <v>-31.739726027397548</v>
      </c>
    </row>
    <row r="92" spans="1:10" ht="15" customHeight="1" x14ac:dyDescent="0.35">
      <c r="A92" s="56" t="s">
        <v>124</v>
      </c>
      <c r="B92" s="66"/>
      <c r="C92" s="17"/>
      <c r="D92" s="17"/>
      <c r="E92" s="39">
        <v>5.5858095926453188E-16</v>
      </c>
      <c r="F92" s="13" t="s">
        <v>53</v>
      </c>
      <c r="G92" s="13" t="s">
        <v>53</v>
      </c>
      <c r="H92" s="13" t="s">
        <v>53</v>
      </c>
      <c r="I92" s="13" t="s">
        <v>53</v>
      </c>
      <c r="J92" s="13" t="s">
        <v>53</v>
      </c>
    </row>
    <row r="93" spans="1:10" ht="15" customHeight="1" x14ac:dyDescent="0.35">
      <c r="A93" s="58" t="s">
        <v>50</v>
      </c>
      <c r="B93" s="67"/>
      <c r="C93" s="21"/>
      <c r="D93" s="21"/>
      <c r="E93" s="49" t="s">
        <v>53</v>
      </c>
      <c r="F93" s="10" t="s">
        <v>53</v>
      </c>
      <c r="G93" s="10">
        <v>729</v>
      </c>
      <c r="H93" s="5">
        <v>646</v>
      </c>
      <c r="I93" s="5">
        <v>550</v>
      </c>
      <c r="J93" s="5">
        <v>494</v>
      </c>
    </row>
    <row r="94" spans="1:10" ht="15" customHeight="1" x14ac:dyDescent="0.35">
      <c r="A94" s="60" t="s">
        <v>96</v>
      </c>
      <c r="B94" s="19"/>
      <c r="C94" s="19"/>
      <c r="D94" s="19"/>
      <c r="E94" s="19"/>
      <c r="F94" s="19"/>
      <c r="G94" s="19"/>
      <c r="H94" s="19"/>
      <c r="I94" s="19"/>
      <c r="J94" s="19"/>
    </row>
    <row r="95" spans="1:10" ht="15" customHeight="1" x14ac:dyDescent="0.35">
      <c r="A95" s="60" t="s">
        <v>126</v>
      </c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5" customHeight="1" x14ac:dyDescent="0.35">
      <c r="A96" s="60" t="s">
        <v>129</v>
      </c>
      <c r="B96" s="75"/>
      <c r="C96" s="75"/>
      <c r="D96" s="75"/>
      <c r="E96" s="75"/>
      <c r="F96" s="75"/>
      <c r="G96" s="75"/>
      <c r="H96" s="75"/>
      <c r="I96" s="75"/>
      <c r="J96" s="75"/>
    </row>
    <row r="97" spans="1:10" ht="15" customHeight="1" x14ac:dyDescent="0.35">
      <c r="A97" s="60" t="s">
        <v>127</v>
      </c>
      <c r="B97" s="76"/>
      <c r="C97" s="76"/>
      <c r="D97" s="76"/>
      <c r="E97" s="76"/>
      <c r="F97" s="76"/>
      <c r="G97" s="76"/>
      <c r="H97" s="76"/>
      <c r="I97" s="76"/>
      <c r="J97" s="76"/>
    </row>
    <row r="98" spans="1:10" ht="16.5" x14ac:dyDescent="0.35">
      <c r="A98" s="60"/>
      <c r="B98" s="76"/>
      <c r="C98" s="76"/>
      <c r="D98" s="76"/>
      <c r="E98" s="76"/>
      <c r="F98" s="76"/>
      <c r="G98" s="76"/>
      <c r="H98" s="76"/>
      <c r="I98" s="76"/>
      <c r="J98" s="76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</row>
    <row r="103" spans="1:10" x14ac:dyDescent="0.25">
      <c r="A103" s="77"/>
      <c r="B103" s="77"/>
      <c r="C103" s="77"/>
      <c r="D103" s="77"/>
      <c r="E103" s="77"/>
      <c r="F103" s="77"/>
      <c r="G103" s="77"/>
      <c r="H103" s="77"/>
      <c r="I103" s="77"/>
      <c r="J103" s="77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  <row r="115" spans="1:10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</row>
    <row r="116" spans="1:10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</row>
  </sheetData>
  <mergeCells count="2">
    <mergeCell ref="A1:J1"/>
    <mergeCell ref="A74:B74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  <rowBreaks count="1" manualBreakCount="1">
    <brk id="9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105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55</v>
      </c>
      <c r="B2" s="54"/>
      <c r="C2" s="54"/>
      <c r="D2" s="54"/>
      <c r="E2" s="52"/>
      <c r="F2" s="52"/>
      <c r="G2" s="130"/>
      <c r="H2" s="130"/>
      <c r="I2" s="130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 t="s">
        <v>52</v>
      </c>
      <c r="G5" s="27" t="s">
        <v>52</v>
      </c>
      <c r="H5" s="27" t="s">
        <v>52</v>
      </c>
      <c r="I5" s="27" t="s">
        <v>54</v>
      </c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148.53100000000001</v>
      </c>
      <c r="F7" s="2">
        <v>131.94499999999999</v>
      </c>
      <c r="G7" s="2">
        <v>604.15300000000002</v>
      </c>
      <c r="H7" s="2">
        <v>501.18900000000002</v>
      </c>
      <c r="I7" s="2">
        <v>322.14999999999998</v>
      </c>
      <c r="J7" s="2"/>
    </row>
    <row r="8" spans="1:10" ht="15" customHeight="1" x14ac:dyDescent="0.35">
      <c r="A8" s="56" t="s">
        <v>3</v>
      </c>
      <c r="B8" s="17"/>
      <c r="C8" s="17"/>
      <c r="D8" s="17"/>
      <c r="E8" s="36">
        <v>-140.328</v>
      </c>
      <c r="F8" s="5">
        <v>-129.70699999999999</v>
      </c>
      <c r="G8" s="5">
        <v>-566.29100000000005</v>
      </c>
      <c r="H8" s="5">
        <v>-425.37899999999996</v>
      </c>
      <c r="I8" s="5">
        <v>-279.18</v>
      </c>
      <c r="J8" s="5"/>
    </row>
    <row r="9" spans="1:10" ht="15" customHeight="1" x14ac:dyDescent="0.35">
      <c r="A9" s="56" t="s">
        <v>4</v>
      </c>
      <c r="B9" s="17"/>
      <c r="C9" s="17"/>
      <c r="D9" s="17"/>
      <c r="E9" s="36">
        <v>0</v>
      </c>
      <c r="F9" s="5">
        <v>0</v>
      </c>
      <c r="G9" s="5">
        <v>-0.23699999999999999</v>
      </c>
      <c r="H9" s="5">
        <v>0</v>
      </c>
      <c r="I9" s="5">
        <v>0</v>
      </c>
      <c r="J9" s="5"/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/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/>
    </row>
    <row r="12" spans="1:10" ht="15" customHeight="1" x14ac:dyDescent="0.25">
      <c r="A12" s="59" t="s">
        <v>7</v>
      </c>
      <c r="B12" s="59"/>
      <c r="C12" s="59"/>
      <c r="D12" s="59"/>
      <c r="E12" s="35">
        <f>SUM(E7:E11)</f>
        <v>8.203000000000003</v>
      </c>
      <c r="F12" s="2">
        <f>SUM(F7:F11)</f>
        <v>2.2379999999999995</v>
      </c>
      <c r="G12" s="2">
        <f>SUM(G7:G11)</f>
        <v>37.624999999999964</v>
      </c>
      <c r="H12" s="2">
        <f>SUM(H7:H11)</f>
        <v>75.810000000000059</v>
      </c>
      <c r="I12" s="2">
        <f>SUM(I7:I11)</f>
        <v>42.96999999999997</v>
      </c>
      <c r="J12" s="3"/>
    </row>
    <row r="13" spans="1:10" ht="15" customHeight="1" x14ac:dyDescent="0.35">
      <c r="A13" s="58" t="s">
        <v>59</v>
      </c>
      <c r="B13" s="21"/>
      <c r="C13" s="21"/>
      <c r="D13" s="21"/>
      <c r="E13" s="37">
        <v>-0.32100000000000001</v>
      </c>
      <c r="F13" s="7">
        <v>-0.191</v>
      </c>
      <c r="G13" s="7">
        <v>-1.004</v>
      </c>
      <c r="H13" s="7">
        <v>-0.61299999999999999</v>
      </c>
      <c r="I13" s="7">
        <v>-0.47499999999999998</v>
      </c>
      <c r="J13" s="7"/>
    </row>
    <row r="14" spans="1:10" ht="15" customHeight="1" x14ac:dyDescent="0.25">
      <c r="A14" s="59" t="s">
        <v>8</v>
      </c>
      <c r="B14" s="59"/>
      <c r="C14" s="59"/>
      <c r="D14" s="59"/>
      <c r="E14" s="35">
        <f>SUM(E12:E13)</f>
        <v>7.8820000000000032</v>
      </c>
      <c r="F14" s="2">
        <f>SUM(F12:F13)</f>
        <v>2.0469999999999997</v>
      </c>
      <c r="G14" s="2">
        <f>SUM(G12:G13)</f>
        <v>36.620999999999967</v>
      </c>
      <c r="H14" s="2">
        <f>SUM(H12:H13)</f>
        <v>75.19700000000006</v>
      </c>
      <c r="I14" s="2">
        <f>SUM(I12:I13)</f>
        <v>42.494999999999969</v>
      </c>
      <c r="J14" s="3"/>
    </row>
    <row r="15" spans="1:10" ht="15" customHeight="1" x14ac:dyDescent="0.35">
      <c r="A15" s="56" t="s">
        <v>9</v>
      </c>
      <c r="B15" s="60"/>
      <c r="C15" s="60"/>
      <c r="D15" s="60"/>
      <c r="E15" s="36">
        <v>-6.5709999999999997</v>
      </c>
      <c r="F15" s="5">
        <v>0</v>
      </c>
      <c r="G15" s="5">
        <v>-19.713999999999999</v>
      </c>
      <c r="H15" s="5">
        <v>0</v>
      </c>
      <c r="I15" s="5">
        <v>0</v>
      </c>
      <c r="J15" s="5"/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/>
    </row>
    <row r="17" spans="1:10" ht="15" customHeight="1" x14ac:dyDescent="0.25">
      <c r="A17" s="59" t="s">
        <v>11</v>
      </c>
      <c r="B17" s="59"/>
      <c r="C17" s="59"/>
      <c r="D17" s="59"/>
      <c r="E17" s="35">
        <f>SUM(E14:E16)</f>
        <v>1.3110000000000035</v>
      </c>
      <c r="F17" s="2">
        <f>SUM(F14:F16)</f>
        <v>2.0469999999999997</v>
      </c>
      <c r="G17" s="2">
        <f>SUM(G14:G16)</f>
        <v>16.906999999999968</v>
      </c>
      <c r="H17" s="2">
        <f>SUM(H14:H16)</f>
        <v>75.19700000000006</v>
      </c>
      <c r="I17" s="2">
        <f>SUM(I14:I16)</f>
        <v>42.494999999999969</v>
      </c>
      <c r="J17" s="3"/>
    </row>
    <row r="18" spans="1:10" ht="15" customHeight="1" x14ac:dyDescent="0.35">
      <c r="A18" s="56" t="s">
        <v>12</v>
      </c>
      <c r="B18" s="17"/>
      <c r="C18" s="17"/>
      <c r="D18" s="17"/>
      <c r="E18" s="36">
        <v>3.2000000000000001E-2</v>
      </c>
      <c r="F18" s="5">
        <v>5.8999999999999997E-2</v>
      </c>
      <c r="G18" s="5">
        <v>0.17699999999999999</v>
      </c>
      <c r="H18" s="5">
        <v>1.109</v>
      </c>
      <c r="I18" s="5">
        <v>2.1640000000000001</v>
      </c>
      <c r="J18" s="5"/>
    </row>
    <row r="19" spans="1:10" ht="15" customHeight="1" x14ac:dyDescent="0.35">
      <c r="A19" s="58" t="s">
        <v>13</v>
      </c>
      <c r="B19" s="21"/>
      <c r="C19" s="21"/>
      <c r="D19" s="21"/>
      <c r="E19" s="37">
        <v>-1.2729999999999999</v>
      </c>
      <c r="F19" s="7">
        <v>-2.0110000000000001</v>
      </c>
      <c r="G19" s="7">
        <v>-5.9340000000000002</v>
      </c>
      <c r="H19" s="7">
        <v>-4.9460000000000006</v>
      </c>
      <c r="I19" s="7">
        <v>-8.8999999999999996E-2</v>
      </c>
      <c r="J19" s="7"/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0">SUM(E17:E19)</f>
        <v>7.0000000000003615E-2</v>
      </c>
      <c r="F20" s="2">
        <f t="shared" si="0"/>
        <v>9.4999999999999751E-2</v>
      </c>
      <c r="G20" s="2">
        <f t="shared" si="0"/>
        <v>11.149999999999967</v>
      </c>
      <c r="H20" s="2">
        <f t="shared" si="0"/>
        <v>71.360000000000056</v>
      </c>
      <c r="I20" s="2">
        <f t="shared" si="0"/>
        <v>44.569999999999972</v>
      </c>
      <c r="J20" s="2">
        <f t="shared" si="0"/>
        <v>0</v>
      </c>
    </row>
    <row r="21" spans="1:10" ht="15" customHeight="1" x14ac:dyDescent="0.35">
      <c r="A21" s="56" t="s">
        <v>15</v>
      </c>
      <c r="B21" s="17"/>
      <c r="C21" s="17"/>
      <c r="D21" s="17"/>
      <c r="E21" s="36">
        <v>-5.600000000000005E-2</v>
      </c>
      <c r="F21" s="5">
        <v>-2.1000000000000001E-2</v>
      </c>
      <c r="G21" s="5">
        <v>-3.7869999999999999</v>
      </c>
      <c r="H21" s="5">
        <v>-15.259</v>
      </c>
      <c r="I21" s="5">
        <v>-10.109</v>
      </c>
      <c r="J21" s="5"/>
    </row>
    <row r="22" spans="1:10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/>
    </row>
    <row r="23" spans="1:10" ht="15" customHeight="1" x14ac:dyDescent="0.35">
      <c r="A23" s="62" t="s">
        <v>82</v>
      </c>
      <c r="B23" s="63"/>
      <c r="C23" s="63"/>
      <c r="D23" s="63"/>
      <c r="E23" s="35">
        <f>SUM(E20:E22)</f>
        <v>1.4000000000003565E-2</v>
      </c>
      <c r="F23" s="2">
        <f>SUM(F20:F22)</f>
        <v>7.3999999999999747E-2</v>
      </c>
      <c r="G23" s="2">
        <f>SUM(G20:G22)</f>
        <v>7.3629999999999667</v>
      </c>
      <c r="H23" s="2">
        <f>SUM(H20:H22)</f>
        <v>56.101000000000056</v>
      </c>
      <c r="I23" s="2">
        <f>SUM(I20:I22)</f>
        <v>34.46099999999997</v>
      </c>
      <c r="J23" s="3"/>
    </row>
    <row r="24" spans="1:10" ht="15" customHeight="1" x14ac:dyDescent="0.35">
      <c r="A24" s="56" t="s">
        <v>93</v>
      </c>
      <c r="B24" s="17"/>
      <c r="C24" s="17"/>
      <c r="D24" s="17"/>
      <c r="E24" s="36">
        <v>1.4000000000008228E-2</v>
      </c>
      <c r="F24" s="5">
        <v>7.3999999999989186E-2</v>
      </c>
      <c r="G24" s="5">
        <v>7.3629999999999836</v>
      </c>
      <c r="H24" s="5">
        <v>56.101000000000013</v>
      </c>
      <c r="I24" s="5">
        <v>34.460999999999927</v>
      </c>
      <c r="J24" s="5"/>
    </row>
    <row r="25" spans="1:10" ht="15" customHeight="1" x14ac:dyDescent="0.35">
      <c r="A25" s="56" t="s">
        <v>88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/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0</v>
      </c>
      <c r="F27" s="5">
        <v>-14.733000000000001</v>
      </c>
      <c r="G27" s="5">
        <v>-21.79</v>
      </c>
      <c r="H27" s="5">
        <v>0</v>
      </c>
      <c r="I27" s="5">
        <v>0</v>
      </c>
      <c r="J27" s="5"/>
    </row>
    <row r="28" spans="1:10" ht="15" customHeight="1" x14ac:dyDescent="0.35">
      <c r="A28" s="87" t="s">
        <v>134</v>
      </c>
      <c r="B28" s="88"/>
      <c r="C28" s="88"/>
      <c r="D28" s="88"/>
      <c r="E28" s="94">
        <f>E14-E27</f>
        <v>7.8820000000000032</v>
      </c>
      <c r="F28" s="95">
        <f>F14-F27</f>
        <v>16.78</v>
      </c>
      <c r="G28" s="95">
        <f>G14-G27</f>
        <v>58.410999999999966</v>
      </c>
      <c r="H28" s="95">
        <f>H14-H27</f>
        <v>75.19700000000006</v>
      </c>
      <c r="I28" s="95">
        <f>I14-I27</f>
        <v>42.494999999999969</v>
      </c>
      <c r="J28" s="95"/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6">
        <v>544.29700000000003</v>
      </c>
      <c r="F34" s="5">
        <v>0</v>
      </c>
      <c r="G34" s="5">
        <v>544.29700000000003</v>
      </c>
      <c r="H34" s="5">
        <v>0</v>
      </c>
      <c r="I34" s="5">
        <v>0</v>
      </c>
      <c r="J34" s="5"/>
    </row>
    <row r="35" spans="1:10" ht="15" customHeight="1" x14ac:dyDescent="0.35">
      <c r="A35" s="56" t="s">
        <v>18</v>
      </c>
      <c r="B35" s="57"/>
      <c r="C35" s="57"/>
      <c r="D35" s="57"/>
      <c r="E35" s="36">
        <v>31.715</v>
      </c>
      <c r="F35" s="5">
        <v>0</v>
      </c>
      <c r="G35" s="5">
        <v>38.286000000000001</v>
      </c>
      <c r="H35" s="5">
        <v>0</v>
      </c>
      <c r="I35" s="5">
        <v>0</v>
      </c>
      <c r="J35" s="5"/>
    </row>
    <row r="36" spans="1:10" ht="15" customHeight="1" x14ac:dyDescent="0.35">
      <c r="A36" s="56" t="s">
        <v>87</v>
      </c>
      <c r="B36" s="57"/>
      <c r="C36" s="57"/>
      <c r="D36" s="57"/>
      <c r="E36" s="36">
        <v>2.6819999999999999</v>
      </c>
      <c r="F36" s="5">
        <v>0</v>
      </c>
      <c r="G36" s="5">
        <v>2.7600000000000002</v>
      </c>
      <c r="H36" s="5">
        <v>0</v>
      </c>
      <c r="I36" s="5">
        <v>1.224</v>
      </c>
      <c r="J36" s="5"/>
    </row>
    <row r="37" spans="1:10" ht="15" customHeight="1" x14ac:dyDescent="0.35">
      <c r="A37" s="56" t="s">
        <v>19</v>
      </c>
      <c r="B37" s="57"/>
      <c r="C37" s="57"/>
      <c r="D37" s="57"/>
      <c r="E37" s="36">
        <v>1</v>
      </c>
      <c r="F37" s="5">
        <v>0</v>
      </c>
      <c r="G37" s="5">
        <v>1</v>
      </c>
      <c r="H37" s="5">
        <v>0</v>
      </c>
      <c r="I37" s="5">
        <v>0</v>
      </c>
      <c r="J37" s="5"/>
    </row>
    <row r="38" spans="1:10" ht="15" customHeight="1" x14ac:dyDescent="0.35">
      <c r="A38" s="58" t="s">
        <v>20</v>
      </c>
      <c r="B38" s="21"/>
      <c r="C38" s="21"/>
      <c r="D38" s="21"/>
      <c r="E38" s="37">
        <v>1.9450000000000001</v>
      </c>
      <c r="F38" s="7">
        <v>0</v>
      </c>
      <c r="G38" s="7">
        <v>1.885</v>
      </c>
      <c r="H38" s="7">
        <v>0</v>
      </c>
      <c r="I38" s="7">
        <v>1.762</v>
      </c>
      <c r="J38" s="7"/>
    </row>
    <row r="39" spans="1:10" ht="15" customHeight="1" x14ac:dyDescent="0.35">
      <c r="A39" s="53" t="s">
        <v>21</v>
      </c>
      <c r="B39" s="59"/>
      <c r="C39" s="59"/>
      <c r="D39" s="59"/>
      <c r="E39" s="41">
        <f>SUM(E34:E38)</f>
        <v>581.63900000000012</v>
      </c>
      <c r="F39" s="117" t="s">
        <v>53</v>
      </c>
      <c r="G39" s="115">
        <f>SUM(G34:G38)</f>
        <v>588.22800000000007</v>
      </c>
      <c r="H39" s="115">
        <f>SUM(H34:H38)</f>
        <v>0</v>
      </c>
      <c r="I39" s="115">
        <f>SUM(I34:I38)</f>
        <v>2.9859999999999998</v>
      </c>
      <c r="J39" s="3"/>
    </row>
    <row r="40" spans="1:10" ht="15" customHeight="1" x14ac:dyDescent="0.35">
      <c r="A40" s="56" t="s">
        <v>22</v>
      </c>
      <c r="B40" s="17"/>
      <c r="C40" s="17"/>
      <c r="D40" s="17"/>
      <c r="E40" s="36">
        <v>0</v>
      </c>
      <c r="F40" s="5">
        <v>0</v>
      </c>
      <c r="G40" s="5">
        <v>0</v>
      </c>
      <c r="H40" s="5">
        <v>0</v>
      </c>
      <c r="I40" s="5">
        <v>0</v>
      </c>
      <c r="J40" s="5"/>
    </row>
    <row r="41" spans="1:10" ht="15" customHeight="1" x14ac:dyDescent="0.35">
      <c r="A41" s="56" t="s">
        <v>23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/>
    </row>
    <row r="42" spans="1:10" ht="15" customHeight="1" x14ac:dyDescent="0.35">
      <c r="A42" s="56" t="s">
        <v>24</v>
      </c>
      <c r="B42" s="17"/>
      <c r="C42" s="17"/>
      <c r="D42" s="17"/>
      <c r="E42" s="36">
        <v>175.51899999999998</v>
      </c>
      <c r="F42" s="5">
        <v>0</v>
      </c>
      <c r="G42" s="5">
        <v>182.17500000000001</v>
      </c>
      <c r="H42" s="5">
        <v>0</v>
      </c>
      <c r="I42" s="5">
        <v>67.471000000000004</v>
      </c>
      <c r="J42" s="5"/>
    </row>
    <row r="43" spans="1:10" ht="15" customHeight="1" x14ac:dyDescent="0.35">
      <c r="A43" s="56" t="s">
        <v>25</v>
      </c>
      <c r="B43" s="17"/>
      <c r="C43" s="17"/>
      <c r="D43" s="17"/>
      <c r="E43" s="36">
        <v>50.215000000000003</v>
      </c>
      <c r="F43" s="5">
        <v>0</v>
      </c>
      <c r="G43" s="5">
        <v>54.274000000000001</v>
      </c>
      <c r="H43" s="5">
        <v>0</v>
      </c>
      <c r="I43" s="5">
        <v>52.596000000000004</v>
      </c>
      <c r="J43" s="5"/>
    </row>
    <row r="44" spans="1:10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/>
    </row>
    <row r="45" spans="1:10" ht="15" customHeight="1" x14ac:dyDescent="0.35">
      <c r="A45" s="65" t="s">
        <v>27</v>
      </c>
      <c r="B45" s="32"/>
      <c r="C45" s="32"/>
      <c r="D45" s="32"/>
      <c r="E45" s="42">
        <f>SUM(E40:E44)</f>
        <v>225.73399999999998</v>
      </c>
      <c r="F45" s="8" t="s">
        <v>53</v>
      </c>
      <c r="G45" s="116">
        <f>SUM(G40:G44)</f>
        <v>236.44900000000001</v>
      </c>
      <c r="H45" s="116">
        <f>SUM(H40:H44)</f>
        <v>0</v>
      </c>
      <c r="I45" s="116">
        <f>SUM(I40:I44)</f>
        <v>120.06700000000001</v>
      </c>
      <c r="J45" s="9"/>
    </row>
    <row r="46" spans="1:10" ht="15" customHeight="1" x14ac:dyDescent="0.35">
      <c r="A46" s="53" t="s">
        <v>80</v>
      </c>
      <c r="B46" s="33"/>
      <c r="C46" s="33"/>
      <c r="D46" s="33"/>
      <c r="E46" s="41">
        <f>E39+E45</f>
        <v>807.37300000000005</v>
      </c>
      <c r="F46" s="117" t="s">
        <v>53</v>
      </c>
      <c r="G46" s="115">
        <f>G39+G45</f>
        <v>824.67700000000013</v>
      </c>
      <c r="H46" s="115">
        <f>H39+H45</f>
        <v>0</v>
      </c>
      <c r="I46" s="115">
        <f>I39+I45</f>
        <v>123.05300000000001</v>
      </c>
      <c r="J46" s="3"/>
    </row>
    <row r="47" spans="1:10" ht="15" customHeight="1" x14ac:dyDescent="0.35">
      <c r="A47" s="56" t="s">
        <v>94</v>
      </c>
      <c r="B47" s="17"/>
      <c r="C47" s="17"/>
      <c r="D47" s="17"/>
      <c r="E47" s="36">
        <v>398.02600000000007</v>
      </c>
      <c r="F47" s="5"/>
      <c r="G47" s="5">
        <v>398.01699999999994</v>
      </c>
      <c r="H47" s="5"/>
      <c r="I47" s="5">
        <v>32.842999999999954</v>
      </c>
      <c r="J47" s="5"/>
    </row>
    <row r="48" spans="1:10" ht="15" customHeight="1" x14ac:dyDescent="0.35">
      <c r="A48" s="56" t="s">
        <v>89</v>
      </c>
      <c r="B48" s="17"/>
      <c r="C48" s="17"/>
      <c r="D48" s="17"/>
      <c r="E48" s="36">
        <v>0</v>
      </c>
      <c r="F48" s="5"/>
      <c r="G48" s="5">
        <v>0</v>
      </c>
      <c r="H48" s="5">
        <v>0</v>
      </c>
      <c r="I48" s="5">
        <v>0</v>
      </c>
      <c r="J48" s="5"/>
    </row>
    <row r="49" spans="1:10" ht="15" customHeight="1" x14ac:dyDescent="0.35">
      <c r="A49" s="56" t="s">
        <v>28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/>
    </row>
    <row r="50" spans="1:10" ht="15" customHeight="1" x14ac:dyDescent="0.35">
      <c r="A50" s="56" t="s">
        <v>29</v>
      </c>
      <c r="B50" s="17"/>
      <c r="C50" s="17"/>
      <c r="D50" s="17"/>
      <c r="E50" s="36">
        <v>39.613999999999997</v>
      </c>
      <c r="F50" s="5">
        <v>0</v>
      </c>
      <c r="G50" s="5">
        <v>44.432000000000002</v>
      </c>
      <c r="H50" s="5">
        <v>0</v>
      </c>
      <c r="I50" s="5">
        <v>22.054000000000002</v>
      </c>
      <c r="J50" s="5"/>
    </row>
    <row r="51" spans="1:10" ht="15" customHeight="1" x14ac:dyDescent="0.35">
      <c r="A51" s="56" t="s">
        <v>30</v>
      </c>
      <c r="B51" s="17"/>
      <c r="C51" s="17"/>
      <c r="D51" s="17"/>
      <c r="E51" s="36">
        <v>208.583</v>
      </c>
      <c r="F51" s="5">
        <v>0</v>
      </c>
      <c r="G51" s="5">
        <v>208.471</v>
      </c>
      <c r="H51" s="5">
        <v>0</v>
      </c>
      <c r="I51" s="5">
        <v>0</v>
      </c>
      <c r="J51" s="5"/>
    </row>
    <row r="52" spans="1:10" ht="15" customHeight="1" x14ac:dyDescent="0.35">
      <c r="A52" s="56" t="s">
        <v>31</v>
      </c>
      <c r="B52" s="17"/>
      <c r="C52" s="17"/>
      <c r="D52" s="17"/>
      <c r="E52" s="36">
        <v>161.15</v>
      </c>
      <c r="F52" s="5">
        <v>0</v>
      </c>
      <c r="G52" s="5">
        <v>173.75700000000001</v>
      </c>
      <c r="H52" s="5">
        <v>0</v>
      </c>
      <c r="I52" s="5">
        <v>68.156000000000006</v>
      </c>
      <c r="J52" s="5"/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/>
    </row>
    <row r="54" spans="1:10" ht="15" customHeight="1" x14ac:dyDescent="0.35">
      <c r="A54" s="53" t="s">
        <v>81</v>
      </c>
      <c r="B54" s="33"/>
      <c r="C54" s="33"/>
      <c r="D54" s="33"/>
      <c r="E54" s="41">
        <f>SUM(E47:E53)</f>
        <v>807.37300000000005</v>
      </c>
      <c r="F54" s="1" t="s">
        <v>53</v>
      </c>
      <c r="G54" s="115">
        <f>SUM(G47:G53)</f>
        <v>824.67699999999991</v>
      </c>
      <c r="H54" s="115">
        <f>SUM(H47:H53)</f>
        <v>0</v>
      </c>
      <c r="I54" s="115">
        <f>SUM(I47:I53)</f>
        <v>123.05299999999997</v>
      </c>
      <c r="J54" s="3"/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101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9.2459999999999987</v>
      </c>
      <c r="F60" s="5"/>
      <c r="G60" s="5"/>
      <c r="H60" s="5"/>
      <c r="I60" s="5"/>
      <c r="J60" s="5"/>
    </row>
    <row r="61" spans="1:10" ht="15" customHeight="1" x14ac:dyDescent="0.35">
      <c r="A61" s="67" t="s">
        <v>33</v>
      </c>
      <c r="B61" s="67"/>
      <c r="C61" s="68"/>
      <c r="D61" s="68"/>
      <c r="E61" s="37">
        <v>-11.908999999999999</v>
      </c>
      <c r="F61" s="7"/>
      <c r="G61" s="7"/>
      <c r="H61" s="7"/>
      <c r="I61" s="7"/>
      <c r="J61" s="7"/>
    </row>
    <row r="62" spans="1:10" ht="15" customHeight="1" x14ac:dyDescent="0.35">
      <c r="A62" s="104" t="s">
        <v>34</v>
      </c>
      <c r="B62" s="69"/>
      <c r="C62" s="70"/>
      <c r="D62" s="70"/>
      <c r="E62" s="35">
        <f>SUM(E60:E61)</f>
        <v>-2.6630000000000003</v>
      </c>
      <c r="F62" s="2" t="s">
        <v>53</v>
      </c>
      <c r="G62" s="2" t="s">
        <v>53</v>
      </c>
      <c r="H62" s="3" t="s">
        <v>53</v>
      </c>
      <c r="I62" s="3" t="s">
        <v>53</v>
      </c>
      <c r="J62" s="3"/>
    </row>
    <row r="63" spans="1:10" ht="15" customHeight="1" x14ac:dyDescent="0.35">
      <c r="A63" s="66" t="s">
        <v>85</v>
      </c>
      <c r="B63" s="66"/>
      <c r="C63" s="17"/>
      <c r="D63" s="17"/>
      <c r="E63" s="36">
        <v>-0.27400000000000002</v>
      </c>
      <c r="F63" s="5"/>
      <c r="G63" s="5"/>
      <c r="H63" s="5"/>
      <c r="I63" s="5"/>
      <c r="J63" s="5"/>
    </row>
    <row r="64" spans="1:10" ht="15" customHeight="1" x14ac:dyDescent="0.35">
      <c r="A64" s="67" t="s">
        <v>86</v>
      </c>
      <c r="B64" s="67"/>
      <c r="C64" s="21"/>
      <c r="D64" s="21"/>
      <c r="E64" s="37">
        <v>0</v>
      </c>
      <c r="F64" s="7"/>
      <c r="G64" s="7"/>
      <c r="H64" s="7"/>
      <c r="I64" s="7"/>
      <c r="J64" s="7"/>
    </row>
    <row r="65" spans="1:11" ht="15" customHeight="1" x14ac:dyDescent="0.35">
      <c r="A65" s="71" t="s">
        <v>90</v>
      </c>
      <c r="B65" s="71"/>
      <c r="C65" s="72"/>
      <c r="D65" s="72"/>
      <c r="E65" s="35">
        <f>SUM(E62:E64)</f>
        <v>-2.9370000000000003</v>
      </c>
      <c r="F65" s="2" t="s">
        <v>53</v>
      </c>
      <c r="G65" s="2" t="s">
        <v>53</v>
      </c>
      <c r="H65" s="3" t="s">
        <v>53</v>
      </c>
      <c r="I65" s="3" t="s">
        <v>53</v>
      </c>
      <c r="J65" s="3"/>
    </row>
    <row r="66" spans="1:11" ht="15" customHeight="1" x14ac:dyDescent="0.35">
      <c r="A66" s="67" t="s">
        <v>35</v>
      </c>
      <c r="B66" s="67"/>
      <c r="C66" s="73"/>
      <c r="D66" s="73"/>
      <c r="E66" s="37">
        <v>0</v>
      </c>
      <c r="F66" s="7"/>
      <c r="G66" s="7"/>
      <c r="H66" s="7"/>
      <c r="I66" s="7"/>
      <c r="J66" s="7"/>
    </row>
    <row r="67" spans="1:11" ht="15" customHeight="1" x14ac:dyDescent="0.35">
      <c r="A67" s="104" t="s">
        <v>36</v>
      </c>
      <c r="B67" s="69"/>
      <c r="C67" s="33"/>
      <c r="D67" s="33"/>
      <c r="E67" s="35">
        <f>SUM(E65:E66)</f>
        <v>-2.9370000000000003</v>
      </c>
      <c r="F67" s="2" t="s">
        <v>53</v>
      </c>
      <c r="G67" s="2" t="s">
        <v>53</v>
      </c>
      <c r="H67" s="3" t="s">
        <v>53</v>
      </c>
      <c r="I67" s="3" t="s">
        <v>53</v>
      </c>
      <c r="J67" s="3"/>
    </row>
    <row r="68" spans="1:11" ht="15" customHeight="1" x14ac:dyDescent="0.35">
      <c r="A68" s="66" t="s">
        <v>37</v>
      </c>
      <c r="B68" s="66"/>
      <c r="C68" s="17"/>
      <c r="D68" s="17"/>
      <c r="E68" s="36">
        <v>-1.1240000000000001</v>
      </c>
      <c r="F68" s="5"/>
      <c r="G68" s="5"/>
      <c r="H68" s="5"/>
      <c r="I68" s="5"/>
      <c r="J68" s="5"/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/>
      <c r="G69" s="5"/>
      <c r="H69" s="5"/>
      <c r="I69" s="5"/>
      <c r="J69" s="5"/>
    </row>
    <row r="70" spans="1:11" ht="15" customHeight="1" x14ac:dyDescent="0.35">
      <c r="A70" s="66" t="s">
        <v>39</v>
      </c>
      <c r="B70" s="66"/>
      <c r="C70" s="17"/>
      <c r="D70" s="17"/>
      <c r="E70" s="36">
        <v>0</v>
      </c>
      <c r="F70" s="5"/>
      <c r="G70" s="5"/>
      <c r="H70" s="5"/>
      <c r="I70" s="5"/>
      <c r="J70" s="5"/>
    </row>
    <row r="71" spans="1:11" ht="15" customHeight="1" x14ac:dyDescent="0.35">
      <c r="A71" s="67" t="s">
        <v>40</v>
      </c>
      <c r="B71" s="67"/>
      <c r="C71" s="21"/>
      <c r="D71" s="21"/>
      <c r="E71" s="37">
        <v>0</v>
      </c>
      <c r="F71" s="7"/>
      <c r="G71" s="7"/>
      <c r="H71" s="7"/>
      <c r="I71" s="7"/>
      <c r="J71" s="7"/>
    </row>
    <row r="72" spans="1:11" ht="15" customHeight="1" x14ac:dyDescent="0.35">
      <c r="A72" s="139" t="s">
        <v>41</v>
      </c>
      <c r="B72" s="140"/>
      <c r="C72" s="74"/>
      <c r="D72" s="74"/>
      <c r="E72" s="44">
        <f>SUM(E68:E71)</f>
        <v>-1.1240000000000001</v>
      </c>
      <c r="F72" s="8" t="s">
        <v>53</v>
      </c>
      <c r="G72" s="85" t="s">
        <v>53</v>
      </c>
      <c r="H72" s="99" t="s">
        <v>53</v>
      </c>
      <c r="I72" s="99" t="s">
        <v>53</v>
      </c>
      <c r="J72" s="99"/>
    </row>
    <row r="73" spans="1:11" ht="15" customHeight="1" x14ac:dyDescent="0.35">
      <c r="A73" s="69" t="s">
        <v>42</v>
      </c>
      <c r="B73" s="69"/>
      <c r="C73" s="33"/>
      <c r="D73" s="33"/>
      <c r="E73" s="35">
        <f>SUM(E72+E67)</f>
        <v>-4.0609999999999999</v>
      </c>
      <c r="F73" s="2" t="s">
        <v>53</v>
      </c>
      <c r="G73" s="2" t="s">
        <v>53</v>
      </c>
      <c r="H73" s="3" t="s">
        <v>53</v>
      </c>
      <c r="I73" s="3" t="s">
        <v>53</v>
      </c>
      <c r="J73" s="3"/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/>
      <c r="G74" s="7"/>
      <c r="H74" s="7"/>
      <c r="I74" s="7"/>
      <c r="J74" s="7"/>
      <c r="K74" s="101"/>
    </row>
    <row r="75" spans="1:11" ht="15" customHeight="1" x14ac:dyDescent="0.35">
      <c r="A75" s="104" t="s">
        <v>75</v>
      </c>
      <c r="B75" s="72"/>
      <c r="C75" s="33"/>
      <c r="D75" s="33"/>
      <c r="E75" s="35">
        <f>SUM(E73:E74)</f>
        <v>-4.0609999999999999</v>
      </c>
      <c r="F75" s="2" t="s">
        <v>53</v>
      </c>
      <c r="G75" s="2" t="s">
        <v>53</v>
      </c>
      <c r="H75" s="3" t="s">
        <v>53</v>
      </c>
      <c r="I75" s="3" t="s">
        <v>53</v>
      </c>
      <c r="J75" s="3"/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5.3066363250769228</v>
      </c>
      <c r="F81" s="13">
        <v>1.5514039940884439</v>
      </c>
      <c r="G81" s="13">
        <v>6.0615440128576665</v>
      </c>
      <c r="H81" s="13">
        <v>15.003721151102695</v>
      </c>
      <c r="I81" s="13">
        <v>13.191060065187019</v>
      </c>
      <c r="J81" s="13"/>
    </row>
    <row r="82" spans="1:10" ht="15" customHeight="1" x14ac:dyDescent="0.35">
      <c r="A82" s="56" t="s">
        <v>135</v>
      </c>
      <c r="B82" s="66"/>
      <c r="C82" s="57"/>
      <c r="D82" s="57"/>
      <c r="E82" s="39">
        <v>5.3066363250769228</v>
      </c>
      <c r="F82" s="13">
        <v>12.717420137178362</v>
      </c>
      <c r="G82" s="13">
        <v>9.6682462886056921</v>
      </c>
      <c r="H82" s="13">
        <v>15.003721151102695</v>
      </c>
      <c r="I82" s="13">
        <v>13.191060065187019</v>
      </c>
      <c r="J82" s="13"/>
    </row>
    <row r="83" spans="1:10" ht="15" customHeight="1" x14ac:dyDescent="0.35">
      <c r="A83" s="56" t="s">
        <v>44</v>
      </c>
      <c r="B83" s="66"/>
      <c r="C83" s="57"/>
      <c r="D83" s="57"/>
      <c r="E83" s="39">
        <v>4.7128208926093727E-2</v>
      </c>
      <c r="F83" s="13">
        <v>7.1999696843379507E-2</v>
      </c>
      <c r="G83" s="13">
        <v>1.8455589891964319</v>
      </c>
      <c r="H83" s="13">
        <v>14.238141699039708</v>
      </c>
      <c r="I83" s="13">
        <v>13.835169951885756</v>
      </c>
      <c r="J83" s="13"/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 t="s">
        <v>53</v>
      </c>
      <c r="H84" s="13" t="s">
        <v>53</v>
      </c>
      <c r="I84" s="13" t="s">
        <v>53</v>
      </c>
      <c r="J84" s="13"/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 t="s">
        <v>53</v>
      </c>
      <c r="H85" s="13" t="s">
        <v>53</v>
      </c>
      <c r="I85" s="13" t="s">
        <v>53</v>
      </c>
      <c r="J85" s="13"/>
    </row>
    <row r="86" spans="1:10" ht="15" customHeight="1" x14ac:dyDescent="0.35">
      <c r="A86" s="56" t="s">
        <v>47</v>
      </c>
      <c r="B86" s="66"/>
      <c r="C86" s="57"/>
      <c r="D86" s="57"/>
      <c r="E86" s="36">
        <v>49.298899021889525</v>
      </c>
      <c r="F86" s="5" t="s">
        <v>53</v>
      </c>
      <c r="G86" s="5">
        <v>48.263380693289584</v>
      </c>
      <c r="H86" s="5" t="s">
        <v>53</v>
      </c>
      <c r="I86" s="5">
        <v>26.69012539312326</v>
      </c>
      <c r="J86" s="5"/>
    </row>
    <row r="87" spans="1:10" ht="15" customHeight="1" x14ac:dyDescent="0.35">
      <c r="A87" s="56" t="s">
        <v>48</v>
      </c>
      <c r="B87" s="66"/>
      <c r="C87" s="57"/>
      <c r="D87" s="57"/>
      <c r="E87" s="36">
        <v>157.36799999999999</v>
      </c>
      <c r="F87" s="5" t="s">
        <v>53</v>
      </c>
      <c r="G87" s="5">
        <v>153.197</v>
      </c>
      <c r="H87" s="5" t="s">
        <v>53</v>
      </c>
      <c r="I87" s="5">
        <v>-52.596000000000004</v>
      </c>
      <c r="J87" s="5"/>
    </row>
    <row r="88" spans="1:10" ht="15" customHeight="1" x14ac:dyDescent="0.35">
      <c r="A88" s="56" t="s">
        <v>49</v>
      </c>
      <c r="B88" s="66"/>
      <c r="C88" s="17"/>
      <c r="D88" s="17"/>
      <c r="E88" s="39">
        <v>0.52404365543959441</v>
      </c>
      <c r="F88" s="13" t="s">
        <v>53</v>
      </c>
      <c r="G88" s="13">
        <v>0.523774110151074</v>
      </c>
      <c r="H88" s="13" t="s">
        <v>53</v>
      </c>
      <c r="I88" s="13">
        <v>0.01</v>
      </c>
      <c r="J88" s="13"/>
    </row>
    <row r="89" spans="1:10" ht="15" customHeight="1" x14ac:dyDescent="0.35">
      <c r="A89" s="56" t="s">
        <v>124</v>
      </c>
      <c r="B89" s="66"/>
      <c r="C89" s="17"/>
      <c r="D89" s="17"/>
      <c r="E89" s="36">
        <v>-1.0220000000000029</v>
      </c>
      <c r="F89" s="13" t="s">
        <v>53</v>
      </c>
      <c r="G89" s="13" t="s">
        <v>53</v>
      </c>
      <c r="H89" s="13" t="s">
        <v>53</v>
      </c>
      <c r="I89" s="13" t="s">
        <v>53</v>
      </c>
      <c r="J89" s="13"/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10" t="s">
        <v>53</v>
      </c>
      <c r="G90" s="10">
        <v>186</v>
      </c>
      <c r="H90" s="10">
        <v>120</v>
      </c>
      <c r="I90" s="10">
        <v>94</v>
      </c>
      <c r="J90" s="5"/>
    </row>
    <row r="91" spans="1:10" ht="15" customHeight="1" x14ac:dyDescent="0.35">
      <c r="A91" s="60" t="s">
        <v>99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112</v>
      </c>
      <c r="B92" s="124"/>
      <c r="C92" s="124"/>
      <c r="D92" s="124"/>
      <c r="E92" s="124"/>
      <c r="F92" s="124"/>
      <c r="G92" s="124"/>
      <c r="H92" s="124"/>
      <c r="I92" s="124"/>
      <c r="J92" s="124"/>
    </row>
    <row r="93" spans="1:10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127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6.5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  <rowBreaks count="1" manualBreakCount="1">
    <brk id="9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3"/>
  <sheetViews>
    <sheetView showZeros="0" zoomScaleNormal="100" workbookViewId="0">
      <selection sqref="A1:J1"/>
    </sheetView>
  </sheetViews>
  <sheetFormatPr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1" width="4.5703125" style="50" customWidth="1"/>
    <col min="12" max="14" width="9.140625" style="50"/>
    <col min="15" max="15" width="10.7109375" style="50" customWidth="1"/>
    <col min="16" max="16" width="11.7109375" style="50" customWidth="1"/>
    <col min="17" max="66" width="9.140625" style="50"/>
  </cols>
  <sheetData>
    <row r="1" spans="1:12" ht="21.75" x14ac:dyDescent="0.25">
      <c r="A1" s="138" t="s">
        <v>58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2" ht="16.5" x14ac:dyDescent="0.35">
      <c r="A2" s="53" t="s">
        <v>0</v>
      </c>
      <c r="B2" s="54"/>
      <c r="C2" s="54"/>
      <c r="D2" s="54"/>
      <c r="E2" s="130"/>
      <c r="F2" s="52"/>
      <c r="G2" s="52"/>
      <c r="H2" s="52"/>
      <c r="I2" s="52"/>
      <c r="J2" s="52"/>
    </row>
    <row r="3" spans="1:12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  <c r="L3" s="91"/>
    </row>
    <row r="4" spans="1:12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  <c r="L4" s="51"/>
    </row>
    <row r="5" spans="1:12" ht="16.5" x14ac:dyDescent="0.35">
      <c r="A5" s="23" t="s">
        <v>1</v>
      </c>
      <c r="B5" s="26"/>
      <c r="C5" s="23"/>
      <c r="D5" s="23" t="s">
        <v>69</v>
      </c>
      <c r="E5" s="27"/>
      <c r="F5" s="27"/>
      <c r="G5" s="27"/>
      <c r="H5" s="27"/>
      <c r="I5" s="27" t="s">
        <v>52</v>
      </c>
      <c r="J5" s="27" t="s">
        <v>52</v>
      </c>
      <c r="K5" s="55"/>
      <c r="L5" s="51"/>
    </row>
    <row r="6" spans="1:12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L6" s="51"/>
    </row>
    <row r="7" spans="1:12" ht="15" customHeight="1" x14ac:dyDescent="0.35">
      <c r="A7" s="56" t="s">
        <v>2</v>
      </c>
      <c r="B7" s="57"/>
      <c r="C7" s="57"/>
      <c r="D7" s="57"/>
      <c r="E7" s="35">
        <v>887.78394129999992</v>
      </c>
      <c r="F7" s="2">
        <v>855.94221550000009</v>
      </c>
      <c r="G7" s="2">
        <v>3457.5821672000002</v>
      </c>
      <c r="H7" s="2">
        <v>3534.7069999999999</v>
      </c>
      <c r="I7" s="2">
        <v>3501.616</v>
      </c>
      <c r="J7" s="2">
        <v>3539.5709999999999</v>
      </c>
      <c r="L7" s="51"/>
    </row>
    <row r="8" spans="1:12" ht="15" customHeight="1" x14ac:dyDescent="0.35">
      <c r="A8" s="56" t="s">
        <v>3</v>
      </c>
      <c r="B8" s="17"/>
      <c r="C8" s="17"/>
      <c r="D8" s="17"/>
      <c r="E8" s="36">
        <v>-777.41198760000009</v>
      </c>
      <c r="F8" s="5">
        <v>-845.28717860000006</v>
      </c>
      <c r="G8" s="5">
        <v>-3113.8003823999998</v>
      </c>
      <c r="H8" s="5">
        <v>-3129.9123623999999</v>
      </c>
      <c r="I8" s="5">
        <v>-3109.194</v>
      </c>
      <c r="J8" s="5">
        <v>-3090.4129999999996</v>
      </c>
    </row>
    <row r="9" spans="1:12" ht="15" customHeight="1" x14ac:dyDescent="0.35">
      <c r="A9" s="56" t="s">
        <v>4</v>
      </c>
      <c r="B9" s="17"/>
      <c r="C9" s="17"/>
      <c r="D9" s="17"/>
      <c r="E9" s="36">
        <v>2.0244912999999998</v>
      </c>
      <c r="F9" s="5">
        <v>2.9208892</v>
      </c>
      <c r="G9" s="5">
        <v>30.159849100000002</v>
      </c>
      <c r="H9" s="5">
        <v>25.3317947</v>
      </c>
      <c r="I9" s="5">
        <v>14.291</v>
      </c>
      <c r="J9" s="5">
        <v>11.778</v>
      </c>
    </row>
    <row r="10" spans="1:12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10.674057000000001</v>
      </c>
      <c r="H11" s="7">
        <v>-0.10111969999999999</v>
      </c>
      <c r="I11" s="7">
        <v>6.1139999999999999</v>
      </c>
      <c r="J11" s="7">
        <v>-6.73</v>
      </c>
    </row>
    <row r="12" spans="1:12" ht="15" customHeight="1" x14ac:dyDescent="0.25">
      <c r="A12" s="59" t="s">
        <v>7</v>
      </c>
      <c r="B12" s="59"/>
      <c r="C12" s="59"/>
      <c r="D12" s="59"/>
      <c r="E12" s="35">
        <f t="shared" ref="E12:J12" si="0">SUM(E7:E11)</f>
        <v>112.39644499999983</v>
      </c>
      <c r="F12" s="2">
        <f t="shared" si="0"/>
        <v>13.575926100000027</v>
      </c>
      <c r="G12" s="2">
        <f t="shared" si="0"/>
        <v>384.6156909000004</v>
      </c>
      <c r="H12" s="3">
        <f t="shared" si="0"/>
        <v>430.02531259999995</v>
      </c>
      <c r="I12" s="3">
        <f t="shared" si="0"/>
        <v>412.827</v>
      </c>
      <c r="J12" s="3">
        <f t="shared" si="0"/>
        <v>454.20600000000036</v>
      </c>
    </row>
    <row r="13" spans="1:12" ht="15" customHeight="1" x14ac:dyDescent="0.35">
      <c r="A13" s="58" t="s">
        <v>59</v>
      </c>
      <c r="B13" s="21"/>
      <c r="C13" s="21"/>
      <c r="D13" s="21"/>
      <c r="E13" s="37">
        <v>-32.399562799999998</v>
      </c>
      <c r="F13" s="7">
        <v>-29.230969399999999</v>
      </c>
      <c r="G13" s="7">
        <v>-156.49656429999999</v>
      </c>
      <c r="H13" s="7">
        <v>-154.6327823</v>
      </c>
      <c r="I13" s="7">
        <v>-115.24000000000001</v>
      </c>
      <c r="J13" s="7">
        <v>-110.10600000000001</v>
      </c>
    </row>
    <row r="14" spans="1:12" ht="15" customHeight="1" x14ac:dyDescent="0.25">
      <c r="A14" s="59" t="s">
        <v>8</v>
      </c>
      <c r="B14" s="59"/>
      <c r="C14" s="59"/>
      <c r="D14" s="59"/>
      <c r="E14" s="35">
        <f t="shared" ref="E14:J14" si="1">SUM(E12:E13)</f>
        <v>79.996882199999831</v>
      </c>
      <c r="F14" s="2">
        <f t="shared" si="1"/>
        <v>-15.655043299999972</v>
      </c>
      <c r="G14" s="2">
        <f t="shared" si="1"/>
        <v>228.11912660000041</v>
      </c>
      <c r="H14" s="3">
        <f t="shared" si="1"/>
        <v>275.39253029999998</v>
      </c>
      <c r="I14" s="3">
        <f t="shared" si="1"/>
        <v>297.58699999999999</v>
      </c>
      <c r="J14" s="3">
        <f t="shared" si="1"/>
        <v>344.10000000000036</v>
      </c>
    </row>
    <row r="15" spans="1:12" ht="15" customHeight="1" x14ac:dyDescent="0.35">
      <c r="A15" s="56" t="s">
        <v>9</v>
      </c>
      <c r="B15" s="60"/>
      <c r="C15" s="60"/>
      <c r="D15" s="60"/>
      <c r="E15" s="36">
        <v>-6.9110142999999997</v>
      </c>
      <c r="F15" s="5">
        <v>-3.6531528</v>
      </c>
      <c r="G15" s="5">
        <v>-23.058531800000001</v>
      </c>
      <c r="H15" s="5">
        <v>-32.479712899999996</v>
      </c>
      <c r="I15" s="5">
        <v>-53.658999999999999</v>
      </c>
      <c r="J15" s="5">
        <v>-53.868000000000002</v>
      </c>
    </row>
    <row r="16" spans="1:12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11</v>
      </c>
      <c r="B17" s="59"/>
      <c r="C17" s="59"/>
      <c r="D17" s="59"/>
      <c r="E17" s="35">
        <f t="shared" ref="E17:J17" si="2">SUM(E14:E16)</f>
        <v>73.085867899999826</v>
      </c>
      <c r="F17" s="2">
        <f t="shared" si="2"/>
        <v>-19.308196099999972</v>
      </c>
      <c r="G17" s="2">
        <f t="shared" si="2"/>
        <v>205.06059480000042</v>
      </c>
      <c r="H17" s="3">
        <f t="shared" si="2"/>
        <v>242.91281739999999</v>
      </c>
      <c r="I17" s="3">
        <f t="shared" si="2"/>
        <v>243.928</v>
      </c>
      <c r="J17" s="3">
        <f t="shared" si="2"/>
        <v>290.23200000000037</v>
      </c>
    </row>
    <row r="18" spans="1:10" ht="15" customHeight="1" x14ac:dyDescent="0.35">
      <c r="A18" s="56" t="s">
        <v>12</v>
      </c>
      <c r="B18" s="17"/>
      <c r="C18" s="17"/>
      <c r="D18" s="17"/>
      <c r="E18" s="36">
        <v>4.0285764999999998</v>
      </c>
      <c r="F18" s="5">
        <v>0.67986340000000001</v>
      </c>
      <c r="G18" s="5">
        <v>1.5908270999999998</v>
      </c>
      <c r="H18" s="5">
        <v>58.106634700000001</v>
      </c>
      <c r="I18" s="5">
        <v>2.569</v>
      </c>
      <c r="J18" s="5">
        <v>4.7299999999999995</v>
      </c>
    </row>
    <row r="19" spans="1:10" ht="15" customHeight="1" x14ac:dyDescent="0.35">
      <c r="A19" s="58" t="s">
        <v>13</v>
      </c>
      <c r="B19" s="21"/>
      <c r="C19" s="21"/>
      <c r="D19" s="21"/>
      <c r="E19" s="37">
        <v>-24.929125899999999</v>
      </c>
      <c r="F19" s="7">
        <v>-52.241688999999994</v>
      </c>
      <c r="G19" s="7">
        <v>-159.62436120000001</v>
      </c>
      <c r="H19" s="7">
        <v>-104.56863559999998</v>
      </c>
      <c r="I19" s="7">
        <v>-172.68199999999999</v>
      </c>
      <c r="J19" s="7">
        <v>-161.23400000000001</v>
      </c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3">SUM(E17:E19)</f>
        <v>52.185318499999823</v>
      </c>
      <c r="F20" s="2">
        <f t="shared" si="3"/>
        <v>-70.870021699999967</v>
      </c>
      <c r="G20" s="2">
        <f t="shared" si="3"/>
        <v>47.027060700000419</v>
      </c>
      <c r="H20" s="3">
        <f t="shared" si="3"/>
        <v>196.45081649999997</v>
      </c>
      <c r="I20" s="3">
        <f t="shared" si="3"/>
        <v>73.814999999999998</v>
      </c>
      <c r="J20" s="3">
        <f t="shared" si="3"/>
        <v>133.72800000000038</v>
      </c>
    </row>
    <row r="21" spans="1:10" ht="15" customHeight="1" x14ac:dyDescent="0.35">
      <c r="A21" s="56" t="s">
        <v>15</v>
      </c>
      <c r="B21" s="17"/>
      <c r="C21" s="17"/>
      <c r="D21" s="17"/>
      <c r="E21" s="36">
        <v>-12.8053428</v>
      </c>
      <c r="F21" s="5">
        <v>17.275168300000001</v>
      </c>
      <c r="G21" s="5">
        <v>13.48089860000001</v>
      </c>
      <c r="H21" s="5">
        <v>-52.505517400000002</v>
      </c>
      <c r="I21" s="5">
        <v>-26.028000000000006</v>
      </c>
      <c r="J21" s="5">
        <v>-32.262</v>
      </c>
    </row>
    <row r="22" spans="1:10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-83.028999999999996</v>
      </c>
      <c r="J22" s="7">
        <v>-260.68299999999999</v>
      </c>
    </row>
    <row r="23" spans="1:10" ht="15" customHeight="1" x14ac:dyDescent="0.35">
      <c r="A23" s="62" t="s">
        <v>82</v>
      </c>
      <c r="B23" s="63"/>
      <c r="C23" s="63"/>
      <c r="D23" s="63"/>
      <c r="E23" s="35">
        <f t="shared" ref="E23:J23" si="4">SUM(E20:E22)</f>
        <v>39.379975699999825</v>
      </c>
      <c r="F23" s="2">
        <f t="shared" si="4"/>
        <v>-53.594853399999963</v>
      </c>
      <c r="G23" s="2">
        <f t="shared" si="4"/>
        <v>60.507959300000429</v>
      </c>
      <c r="H23" s="3">
        <f t="shared" si="4"/>
        <v>143.94529909999997</v>
      </c>
      <c r="I23" s="3">
        <f t="shared" si="4"/>
        <v>-35.242000000000004</v>
      </c>
      <c r="J23" s="3">
        <f t="shared" si="4"/>
        <v>-159.21699999999962</v>
      </c>
    </row>
    <row r="24" spans="1:10" ht="15" customHeight="1" x14ac:dyDescent="0.35">
      <c r="A24" s="56" t="s">
        <v>93</v>
      </c>
      <c r="B24" s="17"/>
      <c r="C24" s="17"/>
      <c r="D24" s="17"/>
      <c r="E24" s="36">
        <v>39.340135699999749</v>
      </c>
      <c r="F24" s="5">
        <v>-53.633831099999824</v>
      </c>
      <c r="G24" s="5">
        <v>60.453978000000191</v>
      </c>
      <c r="H24" s="5">
        <v>143.87774730000012</v>
      </c>
      <c r="I24" s="5">
        <v>-35.033999999999537</v>
      </c>
      <c r="J24" s="5">
        <v>-160.98099999999988</v>
      </c>
    </row>
    <row r="25" spans="1:10" ht="15" customHeight="1" x14ac:dyDescent="0.35">
      <c r="A25" s="56" t="s">
        <v>88</v>
      </c>
      <c r="B25" s="17"/>
      <c r="C25" s="17"/>
      <c r="D25" s="17"/>
      <c r="E25" s="36">
        <v>3.984E-2</v>
      </c>
      <c r="F25" s="5">
        <v>3.8977699999999997E-2</v>
      </c>
      <c r="G25" s="5">
        <v>5.3981299999999996E-2</v>
      </c>
      <c r="H25" s="5">
        <v>6.7551799999999995E-2</v>
      </c>
      <c r="I25" s="5">
        <v>-0.20799999999999999</v>
      </c>
      <c r="J25" s="5">
        <v>1.764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-1.6759999999999999</v>
      </c>
      <c r="F27" s="5">
        <v>-43.503999999999998</v>
      </c>
      <c r="G27" s="5">
        <v>-129.893</v>
      </c>
      <c r="H27" s="5">
        <v>-52.9</v>
      </c>
      <c r="I27" s="5">
        <v>-48</v>
      </c>
      <c r="J27" s="5">
        <v>-102.45099999999999</v>
      </c>
    </row>
    <row r="28" spans="1:10" ht="15" customHeight="1" x14ac:dyDescent="0.35">
      <c r="A28" s="87" t="s">
        <v>134</v>
      </c>
      <c r="B28" s="88"/>
      <c r="C28" s="88"/>
      <c r="D28" s="88"/>
      <c r="E28" s="94">
        <f t="shared" ref="E28:J28" si="5">E14-E27</f>
        <v>81.672882199999833</v>
      </c>
      <c r="F28" s="95">
        <f t="shared" si="5"/>
        <v>27.848956700000024</v>
      </c>
      <c r="G28" s="95">
        <f t="shared" si="5"/>
        <v>358.01212660000044</v>
      </c>
      <c r="H28" s="95">
        <f t="shared" si="5"/>
        <v>328.29253029999995</v>
      </c>
      <c r="I28" s="95">
        <f t="shared" si="5"/>
        <v>345.58699999999999</v>
      </c>
      <c r="J28" s="95">
        <f t="shared" si="5"/>
        <v>446.55100000000039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6">
        <v>4114.2306701999996</v>
      </c>
      <c r="F34" s="5">
        <v>3928.0077957000003</v>
      </c>
      <c r="G34" s="5">
        <v>4119.1333697999999</v>
      </c>
      <c r="H34" s="5">
        <v>3891.357</v>
      </c>
      <c r="I34" s="5">
        <v>3922.895</v>
      </c>
      <c r="J34" s="5">
        <v>3836.587</v>
      </c>
    </row>
    <row r="35" spans="1:10" ht="15" customHeight="1" x14ac:dyDescent="0.35">
      <c r="A35" s="56" t="s">
        <v>18</v>
      </c>
      <c r="B35" s="57"/>
      <c r="C35" s="57"/>
      <c r="D35" s="57"/>
      <c r="E35" s="36">
        <v>496.9213853</v>
      </c>
      <c r="F35" s="5">
        <v>457.799532</v>
      </c>
      <c r="G35" s="5">
        <v>500.02473110000005</v>
      </c>
      <c r="H35" s="5">
        <v>450.22199999999998</v>
      </c>
      <c r="I35" s="5">
        <v>427.68700000000001</v>
      </c>
      <c r="J35" s="5">
        <v>469.34699999999998</v>
      </c>
    </row>
    <row r="36" spans="1:10" ht="15" customHeight="1" x14ac:dyDescent="0.35">
      <c r="A36" s="56" t="s">
        <v>87</v>
      </c>
      <c r="B36" s="57"/>
      <c r="C36" s="57"/>
      <c r="D36" s="57"/>
      <c r="E36" s="36">
        <v>117.93779239999999</v>
      </c>
      <c r="F36" s="5">
        <v>122.2519973</v>
      </c>
      <c r="G36" s="5">
        <v>118.27641890000001</v>
      </c>
      <c r="H36" s="5">
        <v>125.029</v>
      </c>
      <c r="I36" s="5">
        <v>148.352</v>
      </c>
      <c r="J36" s="5">
        <v>152.387</v>
      </c>
    </row>
    <row r="37" spans="1:10" ht="15" customHeight="1" x14ac:dyDescent="0.35">
      <c r="A37" s="56" t="s">
        <v>19</v>
      </c>
      <c r="B37" s="57"/>
      <c r="C37" s="57"/>
      <c r="D37" s="57"/>
      <c r="E37" s="36">
        <v>1.4860799999999998</v>
      </c>
      <c r="F37" s="5">
        <v>2.3891046999999999</v>
      </c>
      <c r="G37" s="5">
        <v>1.6867851</v>
      </c>
      <c r="H37" s="5">
        <v>2.5412355</v>
      </c>
      <c r="I37" s="5">
        <v>15.743</v>
      </c>
      <c r="J37" s="5">
        <v>6.6760000000000002</v>
      </c>
    </row>
    <row r="38" spans="1:10" ht="15" customHeight="1" x14ac:dyDescent="0.35">
      <c r="A38" s="58" t="s">
        <v>20</v>
      </c>
      <c r="B38" s="21"/>
      <c r="C38" s="21"/>
      <c r="D38" s="21"/>
      <c r="E38" s="37">
        <v>212.71176590000002</v>
      </c>
      <c r="F38" s="7">
        <v>149.26241580000001</v>
      </c>
      <c r="G38" s="7">
        <v>212.2745937</v>
      </c>
      <c r="H38" s="7">
        <v>120.71716069999999</v>
      </c>
      <c r="I38" s="7">
        <v>132.44800000000001</v>
      </c>
      <c r="J38" s="7">
        <v>92.341999999999999</v>
      </c>
    </row>
    <row r="39" spans="1:10" ht="15" customHeight="1" x14ac:dyDescent="0.35">
      <c r="A39" s="53" t="s">
        <v>21</v>
      </c>
      <c r="B39" s="59"/>
      <c r="C39" s="59"/>
      <c r="D39" s="59"/>
      <c r="E39" s="41">
        <f t="shared" ref="E39:J39" si="6">SUM(E34:E38)</f>
        <v>4943.287693799999</v>
      </c>
      <c r="F39" s="117">
        <f t="shared" si="6"/>
        <v>4659.7108454999998</v>
      </c>
      <c r="G39" s="115">
        <f t="shared" si="6"/>
        <v>4951.3958985999998</v>
      </c>
      <c r="H39" s="3">
        <f t="shared" si="6"/>
        <v>4589.8663962000001</v>
      </c>
      <c r="I39" s="3">
        <f t="shared" si="6"/>
        <v>4647.1250000000009</v>
      </c>
      <c r="J39" s="3">
        <f t="shared" si="6"/>
        <v>4557.3389999999999</v>
      </c>
    </row>
    <row r="40" spans="1:10" ht="15" customHeight="1" x14ac:dyDescent="0.35">
      <c r="A40" s="56" t="s">
        <v>22</v>
      </c>
      <c r="B40" s="17"/>
      <c r="C40" s="17"/>
      <c r="D40" s="17"/>
      <c r="E40" s="36">
        <v>0</v>
      </c>
      <c r="F40" s="5">
        <v>0.1084484</v>
      </c>
      <c r="G40" s="5">
        <v>2.6600700000000001E-2</v>
      </c>
      <c r="H40" s="5">
        <v>0.10403370000000001</v>
      </c>
      <c r="I40" s="5">
        <v>6.6000000000000003E-2</v>
      </c>
      <c r="J40" s="5">
        <v>0.123</v>
      </c>
    </row>
    <row r="41" spans="1:10" ht="15" customHeight="1" x14ac:dyDescent="0.35">
      <c r="A41" s="56" t="s">
        <v>23</v>
      </c>
      <c r="B41" s="17"/>
      <c r="C41" s="17"/>
      <c r="D41" s="17"/>
      <c r="E41" s="36">
        <v>0.27361430000000003</v>
      </c>
      <c r="F41" s="5">
        <v>-5.8509999999999996E-4</v>
      </c>
      <c r="G41" s="5">
        <v>0</v>
      </c>
      <c r="H41" s="5">
        <v>-5.8420000000000011E-4</v>
      </c>
      <c r="I41" s="5">
        <v>0.35299999999999998</v>
      </c>
      <c r="J41" s="5">
        <v>3.5179999999999998</v>
      </c>
    </row>
    <row r="42" spans="1:10" ht="15" customHeight="1" x14ac:dyDescent="0.35">
      <c r="A42" s="56" t="s">
        <v>24</v>
      </c>
      <c r="B42" s="17"/>
      <c r="C42" s="17"/>
      <c r="D42" s="17"/>
      <c r="E42" s="36">
        <v>690.42998979999993</v>
      </c>
      <c r="F42" s="5">
        <v>708.93948660000012</v>
      </c>
      <c r="G42" s="5">
        <v>734.82437600000003</v>
      </c>
      <c r="H42" s="5">
        <v>748.62020999999993</v>
      </c>
      <c r="I42" s="5">
        <v>716.68900000000008</v>
      </c>
      <c r="J42" s="5">
        <v>765.63900000000001</v>
      </c>
    </row>
    <row r="43" spans="1:10" ht="15" customHeight="1" x14ac:dyDescent="0.35">
      <c r="A43" s="56" t="s">
        <v>25</v>
      </c>
      <c r="B43" s="17"/>
      <c r="C43" s="17"/>
      <c r="D43" s="17"/>
      <c r="E43" s="36">
        <v>243.9006866</v>
      </c>
      <c r="F43" s="5">
        <v>180.6604968</v>
      </c>
      <c r="G43" s="5">
        <v>164.122038</v>
      </c>
      <c r="H43" s="5">
        <v>245.0871746</v>
      </c>
      <c r="I43" s="5">
        <v>248.054</v>
      </c>
      <c r="J43" s="5">
        <v>228.52600000000001</v>
      </c>
    </row>
    <row r="44" spans="1:10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99.358999999999995</v>
      </c>
      <c r="J44" s="7">
        <v>0</v>
      </c>
    </row>
    <row r="45" spans="1:10" ht="15" customHeight="1" x14ac:dyDescent="0.35">
      <c r="A45" s="65" t="s">
        <v>27</v>
      </c>
      <c r="B45" s="32"/>
      <c r="C45" s="32"/>
      <c r="D45" s="32"/>
      <c r="E45" s="42">
        <f t="shared" ref="E45:J45" si="7">SUM(E40:E44)</f>
        <v>934.60429069999986</v>
      </c>
      <c r="F45" s="8">
        <f t="shared" si="7"/>
        <v>889.70784670000012</v>
      </c>
      <c r="G45" s="116">
        <f t="shared" si="7"/>
        <v>898.97301470000002</v>
      </c>
      <c r="H45" s="9">
        <f t="shared" si="7"/>
        <v>993.81083409999997</v>
      </c>
      <c r="I45" s="9">
        <f t="shared" si="7"/>
        <v>1064.521</v>
      </c>
      <c r="J45" s="9">
        <f t="shared" si="7"/>
        <v>997.80600000000004</v>
      </c>
    </row>
    <row r="46" spans="1:10" ht="15" customHeight="1" x14ac:dyDescent="0.35">
      <c r="A46" s="53" t="s">
        <v>80</v>
      </c>
      <c r="B46" s="33"/>
      <c r="C46" s="33"/>
      <c r="D46" s="33"/>
      <c r="E46" s="41">
        <f t="shared" ref="E46:J46" si="8">E39+E45</f>
        <v>5877.8919844999991</v>
      </c>
      <c r="F46" s="117">
        <f t="shared" si="8"/>
        <v>5549.4186921999999</v>
      </c>
      <c r="G46" s="115">
        <f t="shared" si="8"/>
        <v>5850.3689132999998</v>
      </c>
      <c r="H46" s="3">
        <f t="shared" si="8"/>
        <v>5583.6772302999998</v>
      </c>
      <c r="I46" s="3">
        <f t="shared" si="8"/>
        <v>5711.6460000000006</v>
      </c>
      <c r="J46" s="3">
        <f t="shared" si="8"/>
        <v>5555.1450000000004</v>
      </c>
    </row>
    <row r="47" spans="1:10" ht="15" customHeight="1" x14ac:dyDescent="0.35">
      <c r="A47" s="56" t="s">
        <v>94</v>
      </c>
      <c r="B47" s="17"/>
      <c r="C47" s="17"/>
      <c r="D47" s="17"/>
      <c r="E47" s="36">
        <v>2505.6694168999989</v>
      </c>
      <c r="F47" s="5">
        <v>1960.8894720999999</v>
      </c>
      <c r="G47" s="5">
        <v>2473.162081200001</v>
      </c>
      <c r="H47" s="5">
        <v>1971.0260166000005</v>
      </c>
      <c r="I47" s="5">
        <v>1881.3430000000012</v>
      </c>
      <c r="J47" s="5">
        <v>1969.2429999999999</v>
      </c>
    </row>
    <row r="48" spans="1:10" ht="15" customHeight="1" x14ac:dyDescent="0.35">
      <c r="A48" s="56" t="s">
        <v>89</v>
      </c>
      <c r="B48" s="17"/>
      <c r="C48" s="17"/>
      <c r="D48" s="17"/>
      <c r="E48" s="36">
        <v>0.24237310000000001</v>
      </c>
      <c r="F48" s="5">
        <v>-0.14947050000000003</v>
      </c>
      <c r="G48" s="5">
        <v>-0.12846690000000002</v>
      </c>
      <c r="H48" s="5">
        <v>0.14155180000000001</v>
      </c>
      <c r="I48" s="5">
        <v>0.33100000000000007</v>
      </c>
      <c r="J48" s="5">
        <v>19.983999999999998</v>
      </c>
    </row>
    <row r="49" spans="1:10" ht="15" customHeight="1" x14ac:dyDescent="0.35">
      <c r="A49" s="56" t="s">
        <v>28</v>
      </c>
      <c r="B49" s="17"/>
      <c r="C49" s="17"/>
      <c r="D49" s="17"/>
      <c r="E49" s="36">
        <v>422.17156869999997</v>
      </c>
      <c r="F49" s="5">
        <v>363.55680939999996</v>
      </c>
      <c r="G49" s="5">
        <v>418.31648680000001</v>
      </c>
      <c r="H49" s="5">
        <v>358.30681570000002</v>
      </c>
      <c r="I49" s="5">
        <v>345.459</v>
      </c>
      <c r="J49" s="5">
        <v>237.39699999999999</v>
      </c>
    </row>
    <row r="50" spans="1:10" ht="15" customHeight="1" x14ac:dyDescent="0.35">
      <c r="A50" s="56" t="s">
        <v>29</v>
      </c>
      <c r="B50" s="17"/>
      <c r="C50" s="17"/>
      <c r="D50" s="17"/>
      <c r="E50" s="36">
        <v>154.57819480000001</v>
      </c>
      <c r="F50" s="5">
        <v>172.65687120000001</v>
      </c>
      <c r="G50" s="5">
        <v>160.901341</v>
      </c>
      <c r="H50" s="5">
        <v>143.9314531</v>
      </c>
      <c r="I50" s="5">
        <v>251.61500000000001</v>
      </c>
      <c r="J50" s="5">
        <v>195.67099999999999</v>
      </c>
    </row>
    <row r="51" spans="1:10" ht="15" customHeight="1" x14ac:dyDescent="0.35">
      <c r="A51" s="56" t="s">
        <v>30</v>
      </c>
      <c r="B51" s="17"/>
      <c r="C51" s="17"/>
      <c r="D51" s="17"/>
      <c r="E51" s="36">
        <v>1516.9870400999998</v>
      </c>
      <c r="F51" s="5">
        <v>1725.7295709</v>
      </c>
      <c r="G51" s="5">
        <v>1492.8662064</v>
      </c>
      <c r="H51" s="5">
        <v>1785.494604</v>
      </c>
      <c r="I51" s="5">
        <v>1901.4930000000002</v>
      </c>
      <c r="J51" s="5">
        <v>1862.9859999999999</v>
      </c>
    </row>
    <row r="52" spans="1:10" ht="15" customHeight="1" x14ac:dyDescent="0.35">
      <c r="A52" s="56" t="s">
        <v>31</v>
      </c>
      <c r="B52" s="17"/>
      <c r="C52" s="17"/>
      <c r="D52" s="17"/>
      <c r="E52" s="36">
        <v>1278.2422732</v>
      </c>
      <c r="F52" s="5">
        <v>1326.4022199999999</v>
      </c>
      <c r="G52" s="5">
        <v>1304.9188933000003</v>
      </c>
      <c r="H52" s="5">
        <v>1324.774776</v>
      </c>
      <c r="I52" s="5">
        <v>1232.078</v>
      </c>
      <c r="J52" s="5">
        <v>1269.864</v>
      </c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99.326999999999998</v>
      </c>
      <c r="J53" s="7">
        <v>0</v>
      </c>
    </row>
    <row r="54" spans="1:10" ht="15" customHeight="1" x14ac:dyDescent="0.35">
      <c r="A54" s="53" t="s">
        <v>81</v>
      </c>
      <c r="B54" s="33"/>
      <c r="C54" s="33"/>
      <c r="D54" s="33"/>
      <c r="E54" s="41">
        <f t="shared" ref="E54:J54" si="9">SUM(E47:E53)</f>
        <v>5877.8908667999985</v>
      </c>
      <c r="F54" s="1">
        <f t="shared" si="9"/>
        <v>5549.0854730999999</v>
      </c>
      <c r="G54" s="115">
        <f t="shared" si="9"/>
        <v>5850.036541800001</v>
      </c>
      <c r="H54" s="3">
        <f t="shared" si="9"/>
        <v>5583.6752172000006</v>
      </c>
      <c r="I54" s="3">
        <f t="shared" si="9"/>
        <v>5711.6460000000015</v>
      </c>
      <c r="J54" s="3">
        <f t="shared" si="9"/>
        <v>5555.1449999999986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54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97.412444999999906</v>
      </c>
      <c r="F60" s="5">
        <v>21.428999999999998</v>
      </c>
      <c r="G60" s="5">
        <v>310.62900000000002</v>
      </c>
      <c r="H60" s="5">
        <v>274.35399999999998</v>
      </c>
      <c r="I60" s="5">
        <v>250.42099999999999</v>
      </c>
      <c r="J60" s="5">
        <v>311.95299999999997</v>
      </c>
    </row>
    <row r="61" spans="1:10" ht="15" customHeight="1" x14ac:dyDescent="0.35">
      <c r="A61" s="67" t="s">
        <v>33</v>
      </c>
      <c r="B61" s="67"/>
      <c r="C61" s="68"/>
      <c r="D61" s="68"/>
      <c r="E61" s="37">
        <v>57.816000000000003</v>
      </c>
      <c r="F61" s="7">
        <v>32.125999999999998</v>
      </c>
      <c r="G61" s="7">
        <v>-114.065</v>
      </c>
      <c r="H61" s="7">
        <v>9.5939999999999994</v>
      </c>
      <c r="I61" s="7">
        <v>-11.17</v>
      </c>
      <c r="J61" s="7">
        <v>52.465000000000003</v>
      </c>
    </row>
    <row r="62" spans="1:10" ht="15" customHeight="1" x14ac:dyDescent="0.35">
      <c r="A62" s="104" t="s">
        <v>34</v>
      </c>
      <c r="B62" s="69"/>
      <c r="C62" s="70"/>
      <c r="D62" s="70"/>
      <c r="E62" s="35">
        <f t="shared" ref="E62:J62" si="10">SUM(E60:E61)</f>
        <v>155.22844499999991</v>
      </c>
      <c r="F62" s="117">
        <f t="shared" si="10"/>
        <v>53.554999999999993</v>
      </c>
      <c r="G62" s="2">
        <f t="shared" si="10"/>
        <v>196.56400000000002</v>
      </c>
      <c r="H62" s="3">
        <f t="shared" si="10"/>
        <v>283.94799999999998</v>
      </c>
      <c r="I62" s="3">
        <f t="shared" si="10"/>
        <v>239.251</v>
      </c>
      <c r="J62" s="3">
        <f t="shared" si="10"/>
        <v>364.41800000000001</v>
      </c>
    </row>
    <row r="63" spans="1:10" ht="15" customHeight="1" x14ac:dyDescent="0.35">
      <c r="A63" s="66" t="s">
        <v>85</v>
      </c>
      <c r="B63" s="66"/>
      <c r="C63" s="17"/>
      <c r="D63" s="17"/>
      <c r="E63" s="36">
        <v>-40.01</v>
      </c>
      <c r="F63" s="5">
        <v>-35.302</v>
      </c>
      <c r="G63" s="5">
        <v>-166.125</v>
      </c>
      <c r="H63" s="5">
        <v>-175.09200000000001</v>
      </c>
      <c r="I63" s="5">
        <v>-157.83500000000001</v>
      </c>
      <c r="J63" s="5">
        <v>-121.6</v>
      </c>
    </row>
    <row r="64" spans="1:10" ht="15" customHeight="1" x14ac:dyDescent="0.35">
      <c r="A64" s="67" t="s">
        <v>86</v>
      </c>
      <c r="B64" s="67"/>
      <c r="C64" s="21"/>
      <c r="D64" s="21"/>
      <c r="E64" s="37">
        <v>0.78100000000000003</v>
      </c>
      <c r="F64" s="7">
        <v>0.58199999999999996</v>
      </c>
      <c r="G64" s="7">
        <v>1.7270000000000001</v>
      </c>
      <c r="H64" s="7">
        <v>0.88200000000000001</v>
      </c>
      <c r="I64" s="7">
        <v>1.9650000000000001</v>
      </c>
      <c r="J64" s="7">
        <v>33.140999999999998</v>
      </c>
    </row>
    <row r="65" spans="1:10" ht="15" customHeight="1" x14ac:dyDescent="0.35">
      <c r="A65" s="71" t="s">
        <v>90</v>
      </c>
      <c r="B65" s="71"/>
      <c r="C65" s="72"/>
      <c r="D65" s="72"/>
      <c r="E65" s="35">
        <f t="shared" ref="E65:J65" si="11">SUM(E62:E64)</f>
        <v>115.99944499999992</v>
      </c>
      <c r="F65" s="117">
        <f t="shared" si="11"/>
        <v>18.834999999999994</v>
      </c>
      <c r="G65" s="2">
        <f t="shared" si="11"/>
        <v>32.166000000000018</v>
      </c>
      <c r="H65" s="3">
        <f t="shared" si="11"/>
        <v>109.73799999999997</v>
      </c>
      <c r="I65" s="3">
        <f t="shared" si="11"/>
        <v>83.381</v>
      </c>
      <c r="J65" s="3">
        <f t="shared" si="11"/>
        <v>275.959</v>
      </c>
    </row>
    <row r="66" spans="1:10" ht="15" customHeight="1" x14ac:dyDescent="0.35">
      <c r="A66" s="67" t="s">
        <v>35</v>
      </c>
      <c r="B66" s="67"/>
      <c r="C66" s="73"/>
      <c r="D66" s="73"/>
      <c r="E66" s="37">
        <v>-8.6560000000000006</v>
      </c>
      <c r="F66" s="7">
        <v>-16.199000000000002</v>
      </c>
      <c r="G66" s="7">
        <v>-140.405</v>
      </c>
      <c r="H66" s="7">
        <v>-94.736000000000004</v>
      </c>
      <c r="I66" s="7">
        <v>35.234999999999999</v>
      </c>
      <c r="J66" s="7">
        <v>23.84</v>
      </c>
    </row>
    <row r="67" spans="1:10" ht="15" customHeight="1" x14ac:dyDescent="0.35">
      <c r="A67" s="104" t="s">
        <v>36</v>
      </c>
      <c r="B67" s="69"/>
      <c r="C67" s="33"/>
      <c r="D67" s="33"/>
      <c r="E67" s="35">
        <f t="shared" ref="E67:J67" si="12">SUM(E65:E66)</f>
        <v>107.34344499999992</v>
      </c>
      <c r="F67" s="117">
        <f t="shared" si="12"/>
        <v>2.6359999999999921</v>
      </c>
      <c r="G67" s="2">
        <f t="shared" si="12"/>
        <v>-108.23899999999998</v>
      </c>
      <c r="H67" s="3">
        <f t="shared" si="12"/>
        <v>15.001999999999967</v>
      </c>
      <c r="I67" s="3">
        <f t="shared" si="12"/>
        <v>118.616</v>
      </c>
      <c r="J67" s="3">
        <f t="shared" si="12"/>
        <v>299.79899999999998</v>
      </c>
    </row>
    <row r="68" spans="1:10" ht="15" customHeight="1" x14ac:dyDescent="0.35">
      <c r="A68" s="66" t="s">
        <v>37</v>
      </c>
      <c r="B68" s="66"/>
      <c r="C68" s="17"/>
      <c r="D68" s="17"/>
      <c r="E68" s="36">
        <v>-31.77600000000001</v>
      </c>
      <c r="F68" s="5">
        <v>-69.259</v>
      </c>
      <c r="G68" s="5">
        <v>-341.69400000000002</v>
      </c>
      <c r="H68" s="5">
        <v>-74.950999999999993</v>
      </c>
      <c r="I68" s="5">
        <v>11.619</v>
      </c>
      <c r="J68" s="5">
        <v>-264.42500000000001</v>
      </c>
    </row>
    <row r="69" spans="1:10" ht="15" customHeight="1" x14ac:dyDescent="0.35">
      <c r="A69" s="66" t="s">
        <v>38</v>
      </c>
      <c r="B69" s="66"/>
      <c r="C69" s="17"/>
      <c r="D69" s="17"/>
      <c r="E69" s="36">
        <v>0</v>
      </c>
      <c r="F69" s="5"/>
      <c r="G69" s="5"/>
      <c r="H69" s="5"/>
      <c r="I69" s="5"/>
      <c r="J69" s="5"/>
    </row>
    <row r="70" spans="1:10" ht="15" customHeight="1" x14ac:dyDescent="0.35">
      <c r="A70" s="66" t="s">
        <v>39</v>
      </c>
      <c r="B70" s="66"/>
      <c r="C70" s="17"/>
      <c r="D70" s="17"/>
      <c r="E70" s="36">
        <v>0</v>
      </c>
      <c r="F70" s="5"/>
      <c r="G70" s="5"/>
      <c r="H70" s="5">
        <v>-8.8999999999999996E-2</v>
      </c>
      <c r="I70" s="5">
        <v>0.47399999999999998</v>
      </c>
      <c r="J70" s="5">
        <v>-0.20100000000000001</v>
      </c>
    </row>
    <row r="71" spans="1:10" ht="15" customHeight="1" x14ac:dyDescent="0.35">
      <c r="A71" s="67" t="s">
        <v>40</v>
      </c>
      <c r="B71" s="67"/>
      <c r="C71" s="21"/>
      <c r="D71" s="21"/>
      <c r="E71" s="37">
        <v>-0.59699999999999998</v>
      </c>
      <c r="F71" s="7"/>
      <c r="G71" s="7">
        <v>354.33199999999999</v>
      </c>
      <c r="H71" s="7">
        <v>62.924999999999997</v>
      </c>
      <c r="I71" s="7">
        <v>-65.653000000000006</v>
      </c>
      <c r="J71" s="7">
        <v>-1.179</v>
      </c>
    </row>
    <row r="72" spans="1:10" ht="15" customHeight="1" x14ac:dyDescent="0.35">
      <c r="A72" s="139" t="s">
        <v>41</v>
      </c>
      <c r="B72" s="140"/>
      <c r="C72" s="74"/>
      <c r="D72" s="74"/>
      <c r="E72" s="44">
        <f t="shared" ref="E72:J72" si="13">SUM(E68:E71)</f>
        <v>-32.373000000000012</v>
      </c>
      <c r="F72" s="120">
        <f t="shared" si="13"/>
        <v>-69.259</v>
      </c>
      <c r="G72" s="85">
        <f t="shared" si="13"/>
        <v>12.637999999999977</v>
      </c>
      <c r="H72" s="99">
        <f t="shared" si="13"/>
        <v>-12.114999999999995</v>
      </c>
      <c r="I72" s="99">
        <f t="shared" si="13"/>
        <v>-53.56</v>
      </c>
      <c r="J72" s="99">
        <f t="shared" si="13"/>
        <v>-265.80500000000001</v>
      </c>
    </row>
    <row r="73" spans="1:10" ht="15" customHeight="1" x14ac:dyDescent="0.35">
      <c r="A73" s="69" t="s">
        <v>42</v>
      </c>
      <c r="B73" s="69"/>
      <c r="C73" s="33"/>
      <c r="D73" s="33"/>
      <c r="E73" s="35">
        <f t="shared" ref="E73:J73" si="14">SUM(E72+E67)</f>
        <v>74.970444999999899</v>
      </c>
      <c r="F73" s="117">
        <f t="shared" si="14"/>
        <v>-66.623000000000005</v>
      </c>
      <c r="G73" s="2">
        <f t="shared" si="14"/>
        <v>-95.600999999999999</v>
      </c>
      <c r="H73" s="3">
        <f t="shared" si="14"/>
        <v>2.886999999999972</v>
      </c>
      <c r="I73" s="3">
        <f t="shared" si="14"/>
        <v>65.055999999999997</v>
      </c>
      <c r="J73" s="3">
        <f t="shared" si="14"/>
        <v>33.993999999999971</v>
      </c>
    </row>
    <row r="74" spans="1:10" ht="15" customHeight="1" x14ac:dyDescent="0.35">
      <c r="A74" s="67" t="s">
        <v>74</v>
      </c>
      <c r="B74" s="67"/>
      <c r="C74" s="21"/>
      <c r="D74" s="21"/>
      <c r="E74" s="37">
        <v>0</v>
      </c>
      <c r="F74" s="7"/>
      <c r="G74" s="7"/>
      <c r="H74" s="7"/>
      <c r="I74" s="7">
        <v>-41.84</v>
      </c>
      <c r="J74" s="7">
        <v>5</v>
      </c>
    </row>
    <row r="75" spans="1:10" ht="15" customHeight="1" x14ac:dyDescent="0.35">
      <c r="A75" s="104" t="s">
        <v>75</v>
      </c>
      <c r="B75" s="72"/>
      <c r="C75" s="33"/>
      <c r="D75" s="33"/>
      <c r="E75" s="35">
        <f t="shared" ref="E75:J75" si="15">SUM(E73:E74)</f>
        <v>74.970444999999899</v>
      </c>
      <c r="F75" s="117">
        <f t="shared" si="15"/>
        <v>-66.623000000000005</v>
      </c>
      <c r="G75" s="2">
        <f t="shared" si="15"/>
        <v>-95.600999999999999</v>
      </c>
      <c r="H75" s="3">
        <f t="shared" si="15"/>
        <v>2.886999999999972</v>
      </c>
      <c r="I75" s="3">
        <f t="shared" si="15"/>
        <v>23.215999999999994</v>
      </c>
      <c r="J75" s="3">
        <f t="shared" si="15"/>
        <v>38.993999999999971</v>
      </c>
    </row>
    <row r="76" spans="1:10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0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0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0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0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9.0108503295135876</v>
      </c>
      <c r="F81" s="13">
        <v>-1.8289836646104747</v>
      </c>
      <c r="G81" s="13">
        <v>6.5976487490023796</v>
      </c>
      <c r="H81" s="13">
        <v>7.7910992424548864</v>
      </c>
      <c r="I81" s="13">
        <v>8.498561806891459</v>
      </c>
      <c r="J81" s="13">
        <v>9.7215170991060784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9.199635001327513</v>
      </c>
      <c r="F82" s="13">
        <v>3.2536024273241324</v>
      </c>
      <c r="G82" s="13">
        <v>10.354406903073647</v>
      </c>
      <c r="H82" s="13">
        <v>9.2876872199025247</v>
      </c>
      <c r="I82" s="13">
        <v>9.8693574623830944</v>
      </c>
      <c r="J82" s="13">
        <v>12.615963912010805</v>
      </c>
    </row>
    <row r="83" spans="1:10" ht="15" customHeight="1" x14ac:dyDescent="0.35">
      <c r="A83" s="56" t="s">
        <v>44</v>
      </c>
      <c r="B83" s="66"/>
      <c r="C83" s="57"/>
      <c r="D83" s="57"/>
      <c r="E83" s="39">
        <v>5.8781552664248178</v>
      </c>
      <c r="F83" s="13">
        <v>-8.2797670703274271</v>
      </c>
      <c r="G83" s="13">
        <v>1.3601140457663734</v>
      </c>
      <c r="H83" s="13">
        <v>5.5577680554569335</v>
      </c>
      <c r="I83" s="13">
        <v>2.1080266939607295</v>
      </c>
      <c r="J83" s="13">
        <v>3.7780849713143114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2.7800056020356978</v>
      </c>
      <c r="H84" s="13">
        <v>7.4695724464622</v>
      </c>
      <c r="I84" s="13">
        <v>-1.8196710838298429</v>
      </c>
      <c r="J84" s="13" t="s">
        <v>53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4.8604395189204856</v>
      </c>
      <c r="H85" s="13">
        <v>7.3031111434886107</v>
      </c>
      <c r="I85" s="13">
        <v>5.9987812469731905</v>
      </c>
      <c r="J85" s="13" t="s">
        <v>53</v>
      </c>
    </row>
    <row r="86" spans="1:10" ht="15" customHeight="1" x14ac:dyDescent="0.35">
      <c r="A86" s="56" t="s">
        <v>47</v>
      </c>
      <c r="B86" s="66"/>
      <c r="C86" s="57"/>
      <c r="D86" s="57"/>
      <c r="E86" s="36">
        <v>42.632839683262951</v>
      </c>
      <c r="F86" s="5">
        <v>35.334471078251937</v>
      </c>
      <c r="G86" s="5">
        <v>42.273814815164805</v>
      </c>
      <c r="H86" s="5">
        <v>35.302332097110508</v>
      </c>
      <c r="I86" s="5">
        <v>32.944513718112084</v>
      </c>
      <c r="J86" s="5">
        <v>35.808732265314426</v>
      </c>
    </row>
    <row r="87" spans="1:10" ht="15" customHeight="1" x14ac:dyDescent="0.35">
      <c r="A87" s="56" t="s">
        <v>48</v>
      </c>
      <c r="B87" s="66"/>
      <c r="C87" s="57"/>
      <c r="D87" s="57"/>
      <c r="E87" s="36">
        <v>1693.4982278999998</v>
      </c>
      <c r="F87" s="5">
        <v>1906.2373639000002</v>
      </c>
      <c r="G87" s="5">
        <v>1745.3738701000002</v>
      </c>
      <c r="H87" s="5">
        <v>1896.1735938000004</v>
      </c>
      <c r="I87" s="5">
        <v>1982.8019999999999</v>
      </c>
      <c r="J87" s="5">
        <v>1861.6629999999998</v>
      </c>
    </row>
    <row r="88" spans="1:10" ht="15" customHeight="1" x14ac:dyDescent="0.35">
      <c r="A88" s="56" t="s">
        <v>49</v>
      </c>
      <c r="B88" s="66"/>
      <c r="C88" s="17"/>
      <c r="D88" s="17"/>
      <c r="E88" s="39">
        <v>0.77383354695019047</v>
      </c>
      <c r="F88" s="13">
        <v>1.0655601347425485</v>
      </c>
      <c r="G88" s="13">
        <v>0.77280902376289173</v>
      </c>
      <c r="H88" s="13">
        <v>1.087579490484478</v>
      </c>
      <c r="I88" s="13">
        <v>1.1941239555842293</v>
      </c>
      <c r="J88" s="13">
        <v>1.0558789921914387</v>
      </c>
    </row>
    <row r="89" spans="1:10" ht="15" customHeight="1" x14ac:dyDescent="0.35">
      <c r="A89" s="56" t="s">
        <v>124</v>
      </c>
      <c r="B89" s="66"/>
      <c r="C89" s="17"/>
      <c r="D89" s="17"/>
      <c r="E89" s="36">
        <v>135.20044499999986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5" t="s">
        <v>53</v>
      </c>
      <c r="G90" s="5">
        <v>2209</v>
      </c>
      <c r="H90" s="5">
        <v>2393</v>
      </c>
      <c r="I90" s="5">
        <v>2478</v>
      </c>
      <c r="J90" s="5">
        <v>2894</v>
      </c>
    </row>
    <row r="91" spans="1:10" ht="15" customHeight="1" x14ac:dyDescent="0.35">
      <c r="A91" s="60" t="s">
        <v>83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128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127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6.5" x14ac:dyDescent="0.35">
      <c r="A94" s="76"/>
      <c r="B94" s="76"/>
      <c r="C94" s="76"/>
      <c r="D94" s="76"/>
      <c r="E94" s="76"/>
      <c r="F94" s="76"/>
      <c r="G94" s="76"/>
      <c r="H94" s="76"/>
      <c r="I94" s="76"/>
      <c r="J94" s="76"/>
    </row>
    <row r="95" spans="1:10" ht="16.5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Zeros="0" zoomScaleNormal="100" zoomScaleSheetLayoutView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106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0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/>
      <c r="G5" s="27"/>
      <c r="H5" s="27"/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400.714</v>
      </c>
      <c r="F7" s="2">
        <v>360.17700000000002</v>
      </c>
      <c r="G7" s="2">
        <v>1515.6110000000001</v>
      </c>
      <c r="H7" s="2">
        <v>1450.098</v>
      </c>
      <c r="I7" s="2">
        <v>1157.2550000000001</v>
      </c>
      <c r="J7" s="2">
        <v>864.19299999999998</v>
      </c>
    </row>
    <row r="8" spans="1:10" ht="15" customHeight="1" x14ac:dyDescent="0.35">
      <c r="A8" s="56" t="s">
        <v>3</v>
      </c>
      <c r="B8" s="17"/>
      <c r="C8" s="17"/>
      <c r="D8" s="17"/>
      <c r="E8" s="36">
        <v>-351.68099999999998</v>
      </c>
      <c r="F8" s="5">
        <v>-322.31600000000009</v>
      </c>
      <c r="G8" s="5">
        <v>-1329.7850000000003</v>
      </c>
      <c r="H8" s="5">
        <v>-1245.223</v>
      </c>
      <c r="I8" s="5">
        <v>-1097.3519999999999</v>
      </c>
      <c r="J8" s="5">
        <v>-818.41200000000003</v>
      </c>
    </row>
    <row r="9" spans="1:10" ht="15" customHeight="1" x14ac:dyDescent="0.35">
      <c r="A9" s="56" t="s">
        <v>4</v>
      </c>
      <c r="B9" s="17"/>
      <c r="C9" s="17"/>
      <c r="D9" s="17"/>
      <c r="E9" s="36">
        <v>-5.6690000000000005</v>
      </c>
      <c r="F9" s="5">
        <v>-0.10100000000000001</v>
      </c>
      <c r="G9" s="5">
        <v>-11.566000000000001</v>
      </c>
      <c r="H9" s="5">
        <v>11.632999999999999</v>
      </c>
      <c r="I9" s="5">
        <v>3.0969999999999995</v>
      </c>
      <c r="J9" s="5">
        <v>1.7150000000000001</v>
      </c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7</v>
      </c>
      <c r="B12" s="59"/>
      <c r="C12" s="59"/>
      <c r="D12" s="59"/>
      <c r="E12" s="35">
        <f t="shared" ref="E12:J12" si="0">SUM(E7:E11)</f>
        <v>43.364000000000019</v>
      </c>
      <c r="F12" s="2">
        <f t="shared" si="0"/>
        <v>37.759999999999934</v>
      </c>
      <c r="G12" s="2">
        <f t="shared" si="0"/>
        <v>174.25999999999979</v>
      </c>
      <c r="H12" s="3">
        <f t="shared" si="0"/>
        <v>216.50800000000001</v>
      </c>
      <c r="I12" s="3">
        <f t="shared" si="0"/>
        <v>63.000000000000249</v>
      </c>
      <c r="J12" s="3">
        <f t="shared" si="0"/>
        <v>47.495999999999952</v>
      </c>
    </row>
    <row r="13" spans="1:10" ht="15" customHeight="1" x14ac:dyDescent="0.35">
      <c r="A13" s="58" t="s">
        <v>59</v>
      </c>
      <c r="B13" s="21"/>
      <c r="C13" s="21"/>
      <c r="D13" s="21"/>
      <c r="E13" s="37">
        <v>-16.992999999999999</v>
      </c>
      <c r="F13" s="7">
        <v>-17.091999999999999</v>
      </c>
      <c r="G13" s="7">
        <v>-65.010999999999996</v>
      </c>
      <c r="H13" s="7">
        <v>-62.405999999999999</v>
      </c>
      <c r="I13" s="7">
        <v>-66.67</v>
      </c>
      <c r="J13" s="7">
        <v>-97.313000000000002</v>
      </c>
    </row>
    <row r="14" spans="1:10" ht="15" customHeight="1" x14ac:dyDescent="0.25">
      <c r="A14" s="59" t="s">
        <v>8</v>
      </c>
      <c r="B14" s="59"/>
      <c r="C14" s="59"/>
      <c r="D14" s="59"/>
      <c r="E14" s="35">
        <f t="shared" ref="E14:J14" si="1">SUM(E12:E13)</f>
        <v>26.37100000000002</v>
      </c>
      <c r="F14" s="2">
        <f t="shared" si="1"/>
        <v>20.667999999999935</v>
      </c>
      <c r="G14" s="2">
        <f t="shared" si="1"/>
        <v>109.2489999999998</v>
      </c>
      <c r="H14" s="3">
        <f t="shared" si="1"/>
        <v>154.102</v>
      </c>
      <c r="I14" s="3">
        <f t="shared" si="1"/>
        <v>-3.669999999999753</v>
      </c>
      <c r="J14" s="3">
        <f t="shared" si="1"/>
        <v>-49.81700000000005</v>
      </c>
    </row>
    <row r="15" spans="1:10" ht="15" customHeight="1" x14ac:dyDescent="0.35">
      <c r="A15" s="56" t="s">
        <v>9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2" ht="15" customHeight="1" x14ac:dyDescent="0.25">
      <c r="A17" s="59" t="s">
        <v>11</v>
      </c>
      <c r="B17" s="59"/>
      <c r="C17" s="59"/>
      <c r="D17" s="59"/>
      <c r="E17" s="35">
        <f t="shared" ref="E17:J17" si="2">SUM(E14:E16)</f>
        <v>26.37100000000002</v>
      </c>
      <c r="F17" s="2">
        <f t="shared" si="2"/>
        <v>20.667999999999935</v>
      </c>
      <c r="G17" s="2">
        <f t="shared" si="2"/>
        <v>109.2489999999998</v>
      </c>
      <c r="H17" s="3">
        <f t="shared" si="2"/>
        <v>154.102</v>
      </c>
      <c r="I17" s="3">
        <f t="shared" si="2"/>
        <v>-3.669999999999753</v>
      </c>
      <c r="J17" s="3">
        <f t="shared" si="2"/>
        <v>-49.81700000000005</v>
      </c>
    </row>
    <row r="18" spans="1:12" ht="15" customHeight="1" x14ac:dyDescent="0.35">
      <c r="A18" s="56" t="s">
        <v>12</v>
      </c>
      <c r="B18" s="17"/>
      <c r="C18" s="17"/>
      <c r="D18" s="17"/>
      <c r="E18" s="36">
        <v>0.32700000000000001</v>
      </c>
      <c r="F18" s="5">
        <v>2.8000000000000001E-2</v>
      </c>
      <c r="G18" s="5">
        <v>11.292</v>
      </c>
      <c r="H18" s="5">
        <v>0.91200000000000003</v>
      </c>
      <c r="I18" s="5">
        <v>11.869</v>
      </c>
      <c r="J18" s="5">
        <v>1.728</v>
      </c>
    </row>
    <row r="19" spans="1:12" ht="15" customHeight="1" x14ac:dyDescent="0.35">
      <c r="A19" s="58" t="s">
        <v>13</v>
      </c>
      <c r="B19" s="21"/>
      <c r="C19" s="21"/>
      <c r="D19" s="21" t="s">
        <v>52</v>
      </c>
      <c r="E19" s="37">
        <v>-10.314</v>
      </c>
      <c r="F19" s="7">
        <v>-10.241</v>
      </c>
      <c r="G19" s="7">
        <v>-36.650999999999996</v>
      </c>
      <c r="H19" s="7">
        <v>-49.076999999999998</v>
      </c>
      <c r="I19" s="7">
        <v>-49.725000000000001</v>
      </c>
      <c r="J19" s="7">
        <v>-45.933999999999997</v>
      </c>
      <c r="L19" s="136"/>
    </row>
    <row r="20" spans="1:12" ht="15" customHeight="1" x14ac:dyDescent="0.25">
      <c r="A20" s="59" t="s">
        <v>14</v>
      </c>
      <c r="B20" s="59"/>
      <c r="C20" s="59"/>
      <c r="D20" s="59"/>
      <c r="E20" s="35">
        <f t="shared" ref="E20:J20" si="3">SUM(E17:E19)</f>
        <v>16.384000000000022</v>
      </c>
      <c r="F20" s="2">
        <f t="shared" si="3"/>
        <v>10.454999999999934</v>
      </c>
      <c r="G20" s="2">
        <f t="shared" si="3"/>
        <v>83.889999999999802</v>
      </c>
      <c r="H20" s="3">
        <f t="shared" si="3"/>
        <v>105.93700000000001</v>
      </c>
      <c r="I20" s="3">
        <f t="shared" si="3"/>
        <v>-41.525999999999755</v>
      </c>
      <c r="J20" s="3">
        <f t="shared" si="3"/>
        <v>-94.023000000000053</v>
      </c>
    </row>
    <row r="21" spans="1:12" ht="15" customHeight="1" x14ac:dyDescent="0.35">
      <c r="A21" s="56" t="s">
        <v>15</v>
      </c>
      <c r="B21" s="17"/>
      <c r="C21" s="17"/>
      <c r="D21" s="17"/>
      <c r="E21" s="36">
        <v>-10.997</v>
      </c>
      <c r="F21" s="5">
        <v>-6.0129999999999999</v>
      </c>
      <c r="G21" s="5">
        <v>-36.200000000000003</v>
      </c>
      <c r="H21" s="5">
        <v>-25.451999999999998</v>
      </c>
      <c r="I21" s="5">
        <v>-22.786999999999999</v>
      </c>
      <c r="J21" s="5">
        <v>-15.224000000000002</v>
      </c>
    </row>
    <row r="22" spans="1:12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2" ht="15" customHeight="1" x14ac:dyDescent="0.35">
      <c r="A23" s="62" t="s">
        <v>82</v>
      </c>
      <c r="B23" s="63"/>
      <c r="C23" s="63"/>
      <c r="D23" s="63"/>
      <c r="E23" s="35">
        <f t="shared" ref="E23:J23" si="4">SUM(E20:E22)</f>
        <v>5.3870000000000218</v>
      </c>
      <c r="F23" s="2">
        <f t="shared" si="4"/>
        <v>4.4419999999999344</v>
      </c>
      <c r="G23" s="2">
        <f t="shared" si="4"/>
        <v>47.689999999999799</v>
      </c>
      <c r="H23" s="3">
        <f t="shared" si="4"/>
        <v>80.485000000000014</v>
      </c>
      <c r="I23" s="3">
        <f t="shared" si="4"/>
        <v>-64.312999999999761</v>
      </c>
      <c r="J23" s="3">
        <f t="shared" si="4"/>
        <v>-109.24700000000006</v>
      </c>
    </row>
    <row r="24" spans="1:12" ht="15" customHeight="1" x14ac:dyDescent="0.35">
      <c r="A24" s="56" t="s">
        <v>93</v>
      </c>
      <c r="B24" s="17"/>
      <c r="C24" s="17"/>
      <c r="D24" s="17"/>
      <c r="E24" s="36">
        <v>5.3870000000000164</v>
      </c>
      <c r="F24" s="5">
        <v>4.4420000000000215</v>
      </c>
      <c r="G24" s="5">
        <v>47.690000000000147</v>
      </c>
      <c r="H24" s="5">
        <v>80.485000000000014</v>
      </c>
      <c r="I24" s="5">
        <v>-64.313000000000102</v>
      </c>
      <c r="J24" s="5">
        <v>-109.24699999999964</v>
      </c>
    </row>
    <row r="25" spans="1:12" ht="15" customHeight="1" x14ac:dyDescent="0.35">
      <c r="A25" s="56" t="s">
        <v>88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2" ht="15" customHeight="1" x14ac:dyDescent="0.35">
      <c r="A26" s="88"/>
      <c r="B26" s="88"/>
      <c r="C26" s="88"/>
      <c r="D26" s="88"/>
      <c r="E26" s="81"/>
      <c r="F26" s="82"/>
      <c r="G26" s="82"/>
      <c r="H26" s="82"/>
      <c r="I26" s="82"/>
      <c r="J26" s="82"/>
    </row>
    <row r="27" spans="1:12" ht="15" customHeight="1" x14ac:dyDescent="0.35">
      <c r="A27" s="86" t="s">
        <v>60</v>
      </c>
      <c r="B27" s="17"/>
      <c r="C27" s="17"/>
      <c r="D27" s="17"/>
      <c r="E27" s="83">
        <v>0</v>
      </c>
      <c r="F27" s="84">
        <v>-5</v>
      </c>
      <c r="G27" s="84">
        <v>-5</v>
      </c>
      <c r="H27" s="84">
        <v>8</v>
      </c>
      <c r="I27" s="84">
        <v>-23.4</v>
      </c>
      <c r="J27" s="84">
        <v>-38.5</v>
      </c>
    </row>
    <row r="28" spans="1:12" ht="15" customHeight="1" x14ac:dyDescent="0.35">
      <c r="A28" s="87" t="s">
        <v>134</v>
      </c>
      <c r="B28" s="88"/>
      <c r="C28" s="88"/>
      <c r="D28" s="88"/>
      <c r="E28" s="96">
        <f t="shared" ref="E28:J28" si="5">E14-E27</f>
        <v>26.37100000000002</v>
      </c>
      <c r="F28" s="97">
        <f t="shared" si="5"/>
        <v>25.667999999999935</v>
      </c>
      <c r="G28" s="97">
        <f t="shared" si="5"/>
        <v>114.2489999999998</v>
      </c>
      <c r="H28" s="97">
        <f t="shared" si="5"/>
        <v>146.102</v>
      </c>
      <c r="I28" s="97">
        <f t="shared" si="5"/>
        <v>19.730000000000246</v>
      </c>
      <c r="J28" s="97">
        <f t="shared" si="5"/>
        <v>-11.31700000000005</v>
      </c>
    </row>
    <row r="29" spans="1:12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2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2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2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6">
        <v>1093.866</v>
      </c>
      <c r="F34" s="5">
        <v>1093.866</v>
      </c>
      <c r="G34" s="5">
        <v>1093.866</v>
      </c>
      <c r="H34" s="5">
        <v>1093.866</v>
      </c>
      <c r="I34" s="5">
        <v>1093.866</v>
      </c>
      <c r="J34" s="5">
        <v>1093.866</v>
      </c>
    </row>
    <row r="35" spans="1:10" ht="15" customHeight="1" x14ac:dyDescent="0.35">
      <c r="A35" s="56" t="s">
        <v>18</v>
      </c>
      <c r="B35" s="57"/>
      <c r="C35" s="57"/>
      <c r="D35" s="57"/>
      <c r="E35" s="36">
        <v>16.055</v>
      </c>
      <c r="F35" s="5">
        <v>12.895</v>
      </c>
      <c r="G35" s="5">
        <v>11.315000000000001</v>
      </c>
      <c r="H35" s="5">
        <v>12.488</v>
      </c>
      <c r="I35" s="5">
        <v>12.071999999999999</v>
      </c>
      <c r="J35" s="5">
        <v>9.7720000000000002</v>
      </c>
    </row>
    <row r="36" spans="1:10" ht="15" customHeight="1" x14ac:dyDescent="0.35">
      <c r="A36" s="56" t="s">
        <v>87</v>
      </c>
      <c r="B36" s="57"/>
      <c r="C36" s="57"/>
      <c r="D36" s="57"/>
      <c r="E36" s="36">
        <v>419.95300000000003</v>
      </c>
      <c r="F36" s="5">
        <v>359.38</v>
      </c>
      <c r="G36" s="5">
        <v>426.60700000000003</v>
      </c>
      <c r="H36" s="5">
        <v>331.815</v>
      </c>
      <c r="I36" s="5">
        <v>314.65899999999999</v>
      </c>
      <c r="J36" s="5">
        <v>332.47300000000001</v>
      </c>
    </row>
    <row r="37" spans="1:10" ht="15" customHeight="1" x14ac:dyDescent="0.35">
      <c r="A37" s="56" t="s">
        <v>19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15" customHeight="1" x14ac:dyDescent="0.35">
      <c r="A38" s="58" t="s">
        <v>20</v>
      </c>
      <c r="B38" s="21"/>
      <c r="C38" s="21"/>
      <c r="D38" s="21"/>
      <c r="E38" s="37">
        <v>15.352999999999998</v>
      </c>
      <c r="F38" s="7">
        <v>52.736999999999995</v>
      </c>
      <c r="G38" s="7">
        <v>14.737</v>
      </c>
      <c r="H38" s="7">
        <v>44.633000000000003</v>
      </c>
      <c r="I38" s="7">
        <v>59.134</v>
      </c>
      <c r="J38" s="7">
        <v>66.346999999999994</v>
      </c>
    </row>
    <row r="39" spans="1:10" ht="15" customHeight="1" x14ac:dyDescent="0.35">
      <c r="A39" s="53" t="s">
        <v>21</v>
      </c>
      <c r="B39" s="59"/>
      <c r="C39" s="59"/>
      <c r="D39" s="59"/>
      <c r="E39" s="35">
        <f t="shared" ref="E39:J39" si="6">SUM(E34:E38)</f>
        <v>1545.2270000000001</v>
      </c>
      <c r="F39" s="117">
        <f t="shared" si="6"/>
        <v>1518.8780000000002</v>
      </c>
      <c r="G39" s="115">
        <f t="shared" si="6"/>
        <v>1546.5250000000001</v>
      </c>
      <c r="H39" s="3">
        <f t="shared" si="6"/>
        <v>1482.8020000000001</v>
      </c>
      <c r="I39" s="3">
        <f t="shared" si="6"/>
        <v>1479.7309999999998</v>
      </c>
      <c r="J39" s="3">
        <f t="shared" si="6"/>
        <v>1502.4579999999999</v>
      </c>
    </row>
    <row r="40" spans="1:10" ht="15" customHeight="1" x14ac:dyDescent="0.35">
      <c r="A40" s="56" t="s">
        <v>22</v>
      </c>
      <c r="B40" s="17"/>
      <c r="C40" s="17"/>
      <c r="D40" s="17"/>
      <c r="E40" s="36">
        <v>263.27700000000004</v>
      </c>
      <c r="F40" s="5">
        <v>285.74599999999998</v>
      </c>
      <c r="G40" s="5">
        <v>268.75599999999997</v>
      </c>
      <c r="H40" s="5">
        <v>266.08099999999996</v>
      </c>
      <c r="I40" s="5">
        <v>217.12899999999999</v>
      </c>
      <c r="J40" s="5">
        <v>195.37200000000001</v>
      </c>
    </row>
    <row r="41" spans="1:10" ht="15" customHeight="1" x14ac:dyDescent="0.35">
      <c r="A41" s="56" t="s">
        <v>23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24</v>
      </c>
      <c r="B42" s="17"/>
      <c r="C42" s="17"/>
      <c r="D42" s="17"/>
      <c r="E42" s="36">
        <v>408.47899999999993</v>
      </c>
      <c r="F42" s="5">
        <v>353.55099999999999</v>
      </c>
      <c r="G42" s="5">
        <v>451.64599999999996</v>
      </c>
      <c r="H42" s="5">
        <v>325.53900000000004</v>
      </c>
      <c r="I42" s="5">
        <v>298.34899999999999</v>
      </c>
      <c r="J42" s="5">
        <v>290.63299999999998</v>
      </c>
    </row>
    <row r="43" spans="1:10" ht="15" customHeight="1" x14ac:dyDescent="0.35">
      <c r="A43" s="56" t="s">
        <v>25</v>
      </c>
      <c r="B43" s="17"/>
      <c r="C43" s="17"/>
      <c r="D43" s="17"/>
      <c r="E43" s="36">
        <v>112.283</v>
      </c>
      <c r="F43" s="5">
        <v>56.540999999999997</v>
      </c>
      <c r="G43" s="5">
        <v>76.105000000000004</v>
      </c>
      <c r="H43" s="5">
        <v>92.043999999999997</v>
      </c>
      <c r="I43" s="5">
        <v>71.2</v>
      </c>
      <c r="J43" s="5">
        <v>60.500999999999998</v>
      </c>
    </row>
    <row r="44" spans="1:10" ht="15" customHeight="1" x14ac:dyDescent="0.35">
      <c r="A44" s="58" t="s">
        <v>26</v>
      </c>
      <c r="B44" s="21"/>
      <c r="C44" s="21"/>
      <c r="D44" s="21"/>
      <c r="E44" s="37">
        <v>0</v>
      </c>
      <c r="F44" s="7">
        <v>8.0860000000000003</v>
      </c>
      <c r="G44" s="7">
        <v>0</v>
      </c>
      <c r="H44" s="7">
        <v>8.0860000000000003</v>
      </c>
      <c r="I44" s="7">
        <v>0</v>
      </c>
      <c r="J44" s="7">
        <v>0</v>
      </c>
    </row>
    <row r="45" spans="1:10" ht="15" customHeight="1" x14ac:dyDescent="0.35">
      <c r="A45" s="65" t="s">
        <v>27</v>
      </c>
      <c r="B45" s="32"/>
      <c r="C45" s="32"/>
      <c r="D45" s="32"/>
      <c r="E45" s="44">
        <f t="shared" ref="E45:J45" si="7">SUM(E40:E44)</f>
        <v>784.03899999999999</v>
      </c>
      <c r="F45" s="8">
        <f t="shared" si="7"/>
        <v>703.92399999999998</v>
      </c>
      <c r="G45" s="116">
        <f t="shared" si="7"/>
        <v>796.50699999999995</v>
      </c>
      <c r="H45" s="9">
        <f t="shared" si="7"/>
        <v>691.75</v>
      </c>
      <c r="I45" s="9">
        <f t="shared" si="7"/>
        <v>586.678</v>
      </c>
      <c r="J45" s="9">
        <f t="shared" si="7"/>
        <v>546.50599999999997</v>
      </c>
    </row>
    <row r="46" spans="1:10" ht="15" customHeight="1" x14ac:dyDescent="0.35">
      <c r="A46" s="53" t="s">
        <v>80</v>
      </c>
      <c r="B46" s="33"/>
      <c r="C46" s="33"/>
      <c r="D46" s="33"/>
      <c r="E46" s="35">
        <f t="shared" ref="E46:J46" si="8">E39+E45</f>
        <v>2329.2660000000001</v>
      </c>
      <c r="F46" s="117">
        <f t="shared" si="8"/>
        <v>2222.8020000000001</v>
      </c>
      <c r="G46" s="115">
        <f t="shared" si="8"/>
        <v>2343.0320000000002</v>
      </c>
      <c r="H46" s="3">
        <f t="shared" si="8"/>
        <v>2174.5520000000001</v>
      </c>
      <c r="I46" s="3">
        <f t="shared" si="8"/>
        <v>2066.4089999999997</v>
      </c>
      <c r="J46" s="3">
        <f t="shared" si="8"/>
        <v>2048.9639999999999</v>
      </c>
    </row>
    <row r="47" spans="1:10" ht="15" customHeight="1" x14ac:dyDescent="0.35">
      <c r="A47" s="56" t="s">
        <v>94</v>
      </c>
      <c r="B47" s="17"/>
      <c r="C47" s="17"/>
      <c r="D47" s="17" t="s">
        <v>54</v>
      </c>
      <c r="E47" s="36">
        <v>1058.1680000000001</v>
      </c>
      <c r="F47" s="5">
        <v>1019.7830000000001</v>
      </c>
      <c r="G47" s="5">
        <v>1107.0779999999997</v>
      </c>
      <c r="H47" s="5">
        <v>1013.0119999999999</v>
      </c>
      <c r="I47" s="5">
        <v>914.77500000000032</v>
      </c>
      <c r="J47" s="5">
        <v>1037.0919999999999</v>
      </c>
    </row>
    <row r="48" spans="1:10" ht="15" customHeight="1" x14ac:dyDescent="0.35">
      <c r="A48" s="56" t="s">
        <v>89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28</v>
      </c>
      <c r="B49" s="17"/>
      <c r="C49" s="17"/>
      <c r="D49" s="17"/>
      <c r="E49" s="36">
        <v>60.814999999999998</v>
      </c>
      <c r="F49" s="5">
        <v>47.836000000000006</v>
      </c>
      <c r="G49" s="5">
        <v>59.963999999999999</v>
      </c>
      <c r="H49" s="5">
        <v>47.311</v>
      </c>
      <c r="I49" s="5">
        <v>55.473999999999997</v>
      </c>
      <c r="J49" s="5">
        <v>41.266000000000005</v>
      </c>
    </row>
    <row r="50" spans="1:10" ht="15" customHeight="1" x14ac:dyDescent="0.35">
      <c r="A50" s="56" t="s">
        <v>29</v>
      </c>
      <c r="B50" s="17"/>
      <c r="C50" s="17"/>
      <c r="D50" s="17"/>
      <c r="E50" s="36">
        <v>1.7270000000000001</v>
      </c>
      <c r="F50" s="5">
        <v>16.353999999999999</v>
      </c>
      <c r="G50" s="5">
        <v>1.76</v>
      </c>
      <c r="H50" s="5">
        <v>4.3210000000000006</v>
      </c>
      <c r="I50" s="5">
        <v>25.157</v>
      </c>
      <c r="J50" s="5">
        <v>27.327999999999999</v>
      </c>
    </row>
    <row r="51" spans="1:10" ht="15" customHeight="1" x14ac:dyDescent="0.35">
      <c r="A51" s="56" t="s">
        <v>30</v>
      </c>
      <c r="B51" s="17"/>
      <c r="C51" s="17"/>
      <c r="D51" s="17"/>
      <c r="E51" s="36">
        <v>863.95200000000011</v>
      </c>
      <c r="F51" s="5">
        <v>872.89400000000001</v>
      </c>
      <c r="G51" s="5">
        <v>905.71199999999988</v>
      </c>
      <c r="H51" s="5">
        <v>840.73300000000006</v>
      </c>
      <c r="I51" s="5">
        <v>816.13400000000001</v>
      </c>
      <c r="J51" s="5">
        <v>750.46900000000005</v>
      </c>
    </row>
    <row r="52" spans="1:10" ht="15" customHeight="1" x14ac:dyDescent="0.35">
      <c r="A52" s="56" t="s">
        <v>31</v>
      </c>
      <c r="B52" s="17"/>
      <c r="C52" s="17"/>
      <c r="D52" s="17"/>
      <c r="E52" s="36">
        <v>344.60399999999998</v>
      </c>
      <c r="F52" s="5">
        <v>265.93499999999995</v>
      </c>
      <c r="G52" s="5">
        <v>268.51799999999997</v>
      </c>
      <c r="H52" s="5">
        <v>269.17499999999995</v>
      </c>
      <c r="I52" s="5">
        <v>254.86899999999997</v>
      </c>
      <c r="J52" s="5">
        <v>192.809</v>
      </c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81</v>
      </c>
      <c r="B54" s="33"/>
      <c r="C54" s="33"/>
      <c r="D54" s="33"/>
      <c r="E54" s="35">
        <f t="shared" ref="E54:J54" si="9">SUM(E47:E53)</f>
        <v>2329.2660000000001</v>
      </c>
      <c r="F54" s="1">
        <f t="shared" si="9"/>
        <v>2222.8020000000001</v>
      </c>
      <c r="G54" s="115">
        <f t="shared" si="9"/>
        <v>2343.0319999999997</v>
      </c>
      <c r="H54" s="3">
        <f t="shared" si="9"/>
        <v>2174.5519999999997</v>
      </c>
      <c r="I54" s="3">
        <f t="shared" si="9"/>
        <v>2066.4090000000006</v>
      </c>
      <c r="J54" s="3">
        <f t="shared" si="9"/>
        <v>2048.9639999999999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101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54.457999999999956</v>
      </c>
      <c r="F60" s="5">
        <v>33.826999999999998</v>
      </c>
      <c r="G60" s="5">
        <v>141.75200000000001</v>
      </c>
      <c r="H60" s="5">
        <v>167.488</v>
      </c>
      <c r="I60" s="5">
        <v>20.542999999999999</v>
      </c>
      <c r="J60" s="5">
        <v>-33.07</v>
      </c>
    </row>
    <row r="61" spans="1:10" ht="15" customHeight="1" x14ac:dyDescent="0.35">
      <c r="A61" s="67" t="s">
        <v>33</v>
      </c>
      <c r="B61" s="67"/>
      <c r="C61" s="68"/>
      <c r="D61" s="68"/>
      <c r="E61" s="37">
        <v>-27.001000000000001</v>
      </c>
      <c r="F61" s="7">
        <v>-60.347000000000001</v>
      </c>
      <c r="G61" s="7">
        <v>-59.997</v>
      </c>
      <c r="H61" s="7">
        <v>-107.675</v>
      </c>
      <c r="I61" s="7">
        <v>-45.938000000000002</v>
      </c>
      <c r="J61" s="7">
        <v>2.448</v>
      </c>
    </row>
    <row r="62" spans="1:10" ht="15" customHeight="1" x14ac:dyDescent="0.35">
      <c r="A62" s="104" t="s">
        <v>34</v>
      </c>
      <c r="B62" s="69"/>
      <c r="C62" s="70"/>
      <c r="D62" s="70"/>
      <c r="E62" s="35">
        <f t="shared" ref="E62:J62" si="10">SUM(E60:E61)</f>
        <v>27.456999999999955</v>
      </c>
      <c r="F62" s="2">
        <f t="shared" si="10"/>
        <v>-26.520000000000003</v>
      </c>
      <c r="G62" s="2">
        <f t="shared" si="10"/>
        <v>81.75500000000001</v>
      </c>
      <c r="H62" s="3">
        <f t="shared" si="10"/>
        <v>59.813000000000002</v>
      </c>
      <c r="I62" s="3">
        <f t="shared" si="10"/>
        <v>-25.395000000000003</v>
      </c>
      <c r="J62" s="3">
        <f t="shared" si="10"/>
        <v>-30.622</v>
      </c>
    </row>
    <row r="63" spans="1:10" ht="15" customHeight="1" x14ac:dyDescent="0.35">
      <c r="A63" s="66" t="s">
        <v>85</v>
      </c>
      <c r="B63" s="66"/>
      <c r="C63" s="17"/>
      <c r="D63" s="17"/>
      <c r="E63" s="36">
        <v>-17.317</v>
      </c>
      <c r="F63" s="5">
        <v>-47.564999999999998</v>
      </c>
      <c r="G63" s="5">
        <v>-140.19200000000001</v>
      </c>
      <c r="H63" s="5">
        <v>-82.212000000000003</v>
      </c>
      <c r="I63" s="5">
        <v>-29.869</v>
      </c>
      <c r="J63" s="5">
        <v>-25.055</v>
      </c>
    </row>
    <row r="64" spans="1:10" ht="15" customHeight="1" x14ac:dyDescent="0.35">
      <c r="A64" s="67" t="s">
        <v>86</v>
      </c>
      <c r="B64" s="67"/>
      <c r="C64" s="21"/>
      <c r="D64" s="21"/>
      <c r="E64" s="37">
        <v>2.2869999999999999</v>
      </c>
      <c r="F64" s="7">
        <v>0</v>
      </c>
      <c r="G64" s="7">
        <v>13.006</v>
      </c>
      <c r="H64" s="7">
        <v>0</v>
      </c>
      <c r="I64" s="7">
        <v>0.63500000000000001</v>
      </c>
      <c r="J64" s="7">
        <v>1.0609999999999999</v>
      </c>
    </row>
    <row r="65" spans="1:11" ht="15" customHeight="1" x14ac:dyDescent="0.35">
      <c r="A65" s="71" t="s">
        <v>90</v>
      </c>
      <c r="B65" s="71"/>
      <c r="C65" s="72"/>
      <c r="D65" s="72"/>
      <c r="E65" s="35">
        <f t="shared" ref="E65:J65" si="11">SUM(E62:E64)</f>
        <v>12.426999999999953</v>
      </c>
      <c r="F65" s="2">
        <f t="shared" si="11"/>
        <v>-74.085000000000008</v>
      </c>
      <c r="G65" s="2">
        <f t="shared" si="11"/>
        <v>-45.430999999999997</v>
      </c>
      <c r="H65" s="3">
        <f t="shared" si="11"/>
        <v>-22.399000000000001</v>
      </c>
      <c r="I65" s="3">
        <f t="shared" si="11"/>
        <v>-54.629000000000005</v>
      </c>
      <c r="J65" s="3">
        <f t="shared" si="11"/>
        <v>-54.616</v>
      </c>
    </row>
    <row r="66" spans="1:11" ht="15" customHeight="1" x14ac:dyDescent="0.35">
      <c r="A66" s="67" t="s">
        <v>35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</row>
    <row r="67" spans="1:11" ht="15" customHeight="1" x14ac:dyDescent="0.35">
      <c r="A67" s="104" t="s">
        <v>36</v>
      </c>
      <c r="B67" s="69"/>
      <c r="C67" s="33"/>
      <c r="D67" s="33"/>
      <c r="E67" s="35">
        <f t="shared" ref="E67:J67" si="12">SUM(E65:E66)</f>
        <v>12.426999999999953</v>
      </c>
      <c r="F67" s="2">
        <f t="shared" si="12"/>
        <v>-74.085000000000008</v>
      </c>
      <c r="G67" s="2">
        <f t="shared" si="12"/>
        <v>-45.430999999999997</v>
      </c>
      <c r="H67" s="3">
        <f t="shared" si="12"/>
        <v>-22.399000000000001</v>
      </c>
      <c r="I67" s="3">
        <f t="shared" si="12"/>
        <v>-54.629000000000005</v>
      </c>
      <c r="J67" s="3">
        <f t="shared" si="12"/>
        <v>-54.616</v>
      </c>
    </row>
    <row r="68" spans="1:11" ht="15" customHeight="1" x14ac:dyDescent="0.35">
      <c r="A68" s="66" t="s">
        <v>37</v>
      </c>
      <c r="B68" s="66"/>
      <c r="C68" s="17"/>
      <c r="D68" s="17"/>
      <c r="E68" s="36">
        <v>-50.183999999999997</v>
      </c>
      <c r="F68" s="5">
        <v>37.673000000000002</v>
      </c>
      <c r="G68" s="5">
        <v>26.332999999999998</v>
      </c>
      <c r="H68" s="5">
        <v>39.844999999999999</v>
      </c>
      <c r="I68" s="5">
        <v>13.77</v>
      </c>
      <c r="J68" s="5">
        <v>-25.690999999999999</v>
      </c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>
        <v>94.927000000000007</v>
      </c>
    </row>
    <row r="70" spans="1:11" ht="15" customHeight="1" x14ac:dyDescent="0.35">
      <c r="A70" s="66" t="s">
        <v>39</v>
      </c>
      <c r="B70" s="66"/>
      <c r="C70" s="17"/>
      <c r="D70" s="17"/>
      <c r="E70" s="36">
        <v>0</v>
      </c>
      <c r="F70" s="5">
        <v>-8.5999999999999993E-2</v>
      </c>
      <c r="G70" s="5">
        <v>-8.5999999999999993E-2</v>
      </c>
      <c r="H70" s="5">
        <v>0</v>
      </c>
      <c r="I70" s="5">
        <v>-46.493000000000002</v>
      </c>
      <c r="J70" s="5">
        <v>-109.678</v>
      </c>
    </row>
    <row r="71" spans="1:11" ht="15" customHeight="1" x14ac:dyDescent="0.35">
      <c r="A71" s="67" t="s">
        <v>40</v>
      </c>
      <c r="B71" s="67"/>
      <c r="C71" s="21"/>
      <c r="D71" s="21"/>
      <c r="E71" s="37">
        <v>73.081000000000003</v>
      </c>
      <c r="F71" s="7">
        <v>0.11</v>
      </c>
      <c r="G71" s="7">
        <v>-0.26500000000000001</v>
      </c>
      <c r="H71" s="7">
        <v>0</v>
      </c>
      <c r="I71" s="7">
        <v>90.61</v>
      </c>
      <c r="J71" s="7">
        <v>114.815</v>
      </c>
    </row>
    <row r="72" spans="1:11" ht="15" customHeight="1" x14ac:dyDescent="0.35">
      <c r="A72" s="139" t="s">
        <v>41</v>
      </c>
      <c r="B72" s="140"/>
      <c r="C72" s="74"/>
      <c r="D72" s="74"/>
      <c r="E72" s="44">
        <f t="shared" ref="E72:J72" si="13">SUM(E68:E71)</f>
        <v>22.897000000000006</v>
      </c>
      <c r="F72" s="8">
        <f t="shared" si="13"/>
        <v>37.697000000000003</v>
      </c>
      <c r="G72" s="85">
        <f t="shared" si="13"/>
        <v>25.981999999999999</v>
      </c>
      <c r="H72" s="99">
        <f t="shared" si="13"/>
        <v>39.844999999999999</v>
      </c>
      <c r="I72" s="99">
        <f t="shared" si="13"/>
        <v>57.887</v>
      </c>
      <c r="J72" s="99">
        <f t="shared" si="13"/>
        <v>74.373000000000005</v>
      </c>
    </row>
    <row r="73" spans="1:11" ht="15" customHeight="1" x14ac:dyDescent="0.35">
      <c r="A73" s="69" t="s">
        <v>42</v>
      </c>
      <c r="B73" s="69"/>
      <c r="C73" s="33"/>
      <c r="D73" s="33"/>
      <c r="E73" s="35">
        <f t="shared" ref="E73:J73" si="14">SUM(E72+E67)</f>
        <v>35.323999999999955</v>
      </c>
      <c r="F73" s="2">
        <f t="shared" si="14"/>
        <v>-36.388000000000005</v>
      </c>
      <c r="G73" s="2">
        <f t="shared" si="14"/>
        <v>-19.448999999999998</v>
      </c>
      <c r="H73" s="3">
        <f t="shared" si="14"/>
        <v>17.445999999999998</v>
      </c>
      <c r="I73" s="3">
        <f t="shared" si="14"/>
        <v>3.2579999999999956</v>
      </c>
      <c r="J73" s="3">
        <f t="shared" si="14"/>
        <v>19.757000000000005</v>
      </c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75</v>
      </c>
      <c r="B75" s="72"/>
      <c r="C75" s="33"/>
      <c r="D75" s="33"/>
      <c r="E75" s="35">
        <f t="shared" ref="E75:J75" si="15">SUM(E73:E74)</f>
        <v>35.323999999999955</v>
      </c>
      <c r="F75" s="2">
        <f t="shared" si="15"/>
        <v>-36.388000000000005</v>
      </c>
      <c r="G75" s="2">
        <f t="shared" si="15"/>
        <v>-19.448999999999998</v>
      </c>
      <c r="H75" s="3">
        <f t="shared" si="15"/>
        <v>17.445999999999998</v>
      </c>
      <c r="I75" s="3">
        <f t="shared" si="15"/>
        <v>3.2579999999999956</v>
      </c>
      <c r="J75" s="3">
        <f t="shared" si="15"/>
        <v>19.757000000000005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6.5810029098059886</v>
      </c>
      <c r="F81" s="13">
        <v>5.7382897853000117</v>
      </c>
      <c r="G81" s="13">
        <v>7.2082480267034192</v>
      </c>
      <c r="H81" s="13">
        <v>10.627005898911671</v>
      </c>
      <c r="I81" s="13">
        <v>-0.317129759646747</v>
      </c>
      <c r="J81" s="13">
        <v>-5.7645687942392261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6.5810029098059886</v>
      </c>
      <c r="F82" s="13">
        <v>7.1264961393981352</v>
      </c>
      <c r="G82" s="13">
        <v>7.5381479812432053</v>
      </c>
      <c r="H82" s="13">
        <v>10.075319047402324</v>
      </c>
      <c r="I82" s="13">
        <v>1.7048965007712227</v>
      </c>
      <c r="J82" s="13">
        <v>-1.30954543718821</v>
      </c>
    </row>
    <row r="83" spans="1:10" ht="15" customHeight="1" x14ac:dyDescent="0.35">
      <c r="A83" s="56" t="s">
        <v>44</v>
      </c>
      <c r="B83" s="66"/>
      <c r="C83" s="57"/>
      <c r="D83" s="57"/>
      <c r="E83" s="39">
        <v>4.0887016675234706</v>
      </c>
      <c r="F83" s="13">
        <v>2.9027394864191791</v>
      </c>
      <c r="G83" s="13">
        <v>5.5350614372685509</v>
      </c>
      <c r="H83" s="13">
        <v>7.3055062485432076</v>
      </c>
      <c r="I83" s="13">
        <v>-3.5883189098340429</v>
      </c>
      <c r="J83" s="13">
        <v>-10.87986132727292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4.6134862971524599</v>
      </c>
      <c r="H84" s="13">
        <v>8.3499888732520837</v>
      </c>
      <c r="I84" s="13">
        <v>-6.5898957254771933</v>
      </c>
      <c r="J84" s="13">
        <v>-10.030901534242089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6.1912735303936994</v>
      </c>
      <c r="H85" s="13">
        <v>8.4076780659964871</v>
      </c>
      <c r="I85" s="13">
        <v>0.45358360925091534</v>
      </c>
      <c r="J85" s="13">
        <v>-2.5415091402951067</v>
      </c>
    </row>
    <row r="86" spans="1:10" ht="15" customHeight="1" x14ac:dyDescent="0.35">
      <c r="A86" s="56" t="s">
        <v>47</v>
      </c>
      <c r="B86" s="66"/>
      <c r="C86" s="57"/>
      <c r="D86" s="57"/>
      <c r="E86" s="36">
        <v>45.429246809939258</v>
      </c>
      <c r="F86" s="5">
        <v>45.878265360567433</v>
      </c>
      <c r="G86" s="5">
        <v>47.249802819594443</v>
      </c>
      <c r="H86" s="5">
        <v>46.584859778014035</v>
      </c>
      <c r="I86" s="5">
        <v>44.268825774568363</v>
      </c>
      <c r="J86" s="5">
        <v>50.615432970027797</v>
      </c>
    </row>
    <row r="87" spans="1:10" ht="15" customHeight="1" x14ac:dyDescent="0.35">
      <c r="A87" s="56" t="s">
        <v>48</v>
      </c>
      <c r="B87" s="66"/>
      <c r="C87" s="57"/>
      <c r="D87" s="57"/>
      <c r="E87" s="36">
        <v>812.48400000000004</v>
      </c>
      <c r="F87" s="5">
        <v>864.18899999999985</v>
      </c>
      <c r="G87" s="5">
        <v>889.57099999999991</v>
      </c>
      <c r="H87" s="5">
        <v>796</v>
      </c>
      <c r="I87" s="5">
        <v>800.4079999999999</v>
      </c>
      <c r="J87" s="5">
        <v>731.23400000000004</v>
      </c>
    </row>
    <row r="88" spans="1:10" ht="15" customHeight="1" x14ac:dyDescent="0.35">
      <c r="A88" s="56" t="s">
        <v>49</v>
      </c>
      <c r="B88" s="66"/>
      <c r="C88" s="17"/>
      <c r="D88" s="17"/>
      <c r="E88" s="39">
        <v>0.87393211663932402</v>
      </c>
      <c r="F88" s="13">
        <v>0.90286855144672928</v>
      </c>
      <c r="G88" s="13">
        <v>0.87227458227875554</v>
      </c>
      <c r="H88" s="13">
        <v>0.87663719679529983</v>
      </c>
      <c r="I88" s="13">
        <v>0.95281134705255355</v>
      </c>
      <c r="J88" s="13">
        <v>0.7634182888306924</v>
      </c>
    </row>
    <row r="89" spans="1:10" ht="15" customHeight="1" x14ac:dyDescent="0.35">
      <c r="A89" s="56" t="s">
        <v>124</v>
      </c>
      <c r="B89" s="66"/>
      <c r="C89" s="17"/>
      <c r="D89" s="17"/>
      <c r="E89" s="36">
        <v>13.014999999999954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119</v>
      </c>
      <c r="F90" s="10" t="s">
        <v>119</v>
      </c>
      <c r="G90" s="10">
        <v>1242</v>
      </c>
      <c r="H90" s="5">
        <v>1117</v>
      </c>
      <c r="I90" s="5">
        <v>1110</v>
      </c>
      <c r="J90" s="5">
        <v>1008</v>
      </c>
    </row>
    <row r="91" spans="1:10" ht="15" customHeight="1" x14ac:dyDescent="0.35">
      <c r="A91" s="60" t="s">
        <v>78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122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127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6.5" x14ac:dyDescent="0.35">
      <c r="A95" s="60"/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6.5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57</v>
      </c>
      <c r="B2" s="54"/>
      <c r="C2" s="54"/>
      <c r="D2" s="54"/>
      <c r="E2" s="52"/>
      <c r="F2" s="130"/>
      <c r="G2" s="130"/>
      <c r="H2" s="130"/>
      <c r="I2" s="130"/>
      <c r="J2" s="130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/>
      <c r="G5" s="27"/>
      <c r="H5" s="27"/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8">
        <v>20.725999999999999</v>
      </c>
      <c r="F7" s="12">
        <v>25.353999999999999</v>
      </c>
      <c r="G7" s="12">
        <v>93.677999999999997</v>
      </c>
      <c r="H7" s="12">
        <v>125.59100000000001</v>
      </c>
      <c r="I7" s="12">
        <v>144.57400000000001</v>
      </c>
      <c r="J7" s="12">
        <v>143.01499999999999</v>
      </c>
    </row>
    <row r="8" spans="1:10" ht="15" customHeight="1" x14ac:dyDescent="0.35">
      <c r="A8" s="56" t="s">
        <v>3</v>
      </c>
      <c r="B8" s="17"/>
      <c r="C8" s="17"/>
      <c r="D8" s="17"/>
      <c r="E8" s="39">
        <v>-22.347000000000001</v>
      </c>
      <c r="F8" s="13">
        <v>-27.27</v>
      </c>
      <c r="G8" s="13">
        <v>-107.07400000000001</v>
      </c>
      <c r="H8" s="13">
        <v>-121.858</v>
      </c>
      <c r="I8" s="13">
        <v>-131.43099999999998</v>
      </c>
      <c r="J8" s="13">
        <v>-130.88200000000001</v>
      </c>
    </row>
    <row r="9" spans="1:10" ht="15" customHeight="1" x14ac:dyDescent="0.35">
      <c r="A9" s="56" t="s">
        <v>4</v>
      </c>
      <c r="B9" s="17"/>
      <c r="C9" s="17"/>
      <c r="D9" s="17"/>
      <c r="E9" s="39">
        <v>6.0999999999999999E-2</v>
      </c>
      <c r="F9" s="13">
        <v>2.5999999999999999E-2</v>
      </c>
      <c r="G9" s="13">
        <v>0.185</v>
      </c>
      <c r="H9" s="13">
        <v>0.10100000000000001</v>
      </c>
      <c r="I9" s="13">
        <v>0.19800000000000001</v>
      </c>
      <c r="J9" s="13">
        <v>9.9000000000000005E-2</v>
      </c>
    </row>
    <row r="10" spans="1:10" ht="15" customHeight="1" x14ac:dyDescent="0.35">
      <c r="A10" s="56" t="s">
        <v>5</v>
      </c>
      <c r="B10" s="17"/>
      <c r="C10" s="17"/>
      <c r="D10" s="17"/>
      <c r="E10" s="39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</row>
    <row r="11" spans="1:10" ht="15" customHeight="1" x14ac:dyDescent="0.35">
      <c r="A11" s="58" t="s">
        <v>6</v>
      </c>
      <c r="B11" s="21"/>
      <c r="C11" s="21"/>
      <c r="D11" s="21"/>
      <c r="E11" s="4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</row>
    <row r="12" spans="1:10" ht="15" customHeight="1" x14ac:dyDescent="0.25">
      <c r="A12" s="59" t="s">
        <v>7</v>
      </c>
      <c r="B12" s="59"/>
      <c r="C12" s="59"/>
      <c r="D12" s="59"/>
      <c r="E12" s="38">
        <f t="shared" ref="E12:J12" si="0">SUM(E7:E11)</f>
        <v>-1.5600000000000023</v>
      </c>
      <c r="F12" s="12">
        <f t="shared" si="0"/>
        <v>-1.8900000000000003</v>
      </c>
      <c r="G12" s="12">
        <f t="shared" si="0"/>
        <v>-13.211000000000015</v>
      </c>
      <c r="H12" s="16">
        <f t="shared" si="0"/>
        <v>3.8340000000000041</v>
      </c>
      <c r="I12" s="16">
        <f t="shared" si="0"/>
        <v>13.34100000000003</v>
      </c>
      <c r="J12" s="16">
        <f t="shared" si="0"/>
        <v>12.231999999999982</v>
      </c>
    </row>
    <row r="13" spans="1:10" ht="15" customHeight="1" x14ac:dyDescent="0.35">
      <c r="A13" s="58" t="s">
        <v>59</v>
      </c>
      <c r="B13" s="21"/>
      <c r="C13" s="21"/>
      <c r="D13" s="21"/>
      <c r="E13" s="40">
        <v>-0.60399999999999998</v>
      </c>
      <c r="F13" s="14">
        <v>-0.65499999999999992</v>
      </c>
      <c r="G13" s="14">
        <v>-2.5750000000000002</v>
      </c>
      <c r="H13" s="14">
        <v>-2.5640000000000001</v>
      </c>
      <c r="I13" s="14">
        <v>-2.2999999999999998</v>
      </c>
      <c r="J13" s="14">
        <v>-2.597</v>
      </c>
    </row>
    <row r="14" spans="1:10" ht="15" customHeight="1" x14ac:dyDescent="0.25">
      <c r="A14" s="59" t="s">
        <v>8</v>
      </c>
      <c r="B14" s="59"/>
      <c r="C14" s="59"/>
      <c r="D14" s="59"/>
      <c r="E14" s="38">
        <f t="shared" ref="E14:J14" si="1">SUM(E12:E13)</f>
        <v>-2.1640000000000024</v>
      </c>
      <c r="F14" s="12">
        <f t="shared" si="1"/>
        <v>-2.5450000000000004</v>
      </c>
      <c r="G14" s="12">
        <f t="shared" si="1"/>
        <v>-15.786000000000016</v>
      </c>
      <c r="H14" s="16">
        <f t="shared" si="1"/>
        <v>1.270000000000004</v>
      </c>
      <c r="I14" s="16">
        <f t="shared" si="1"/>
        <v>11.041000000000029</v>
      </c>
      <c r="J14" s="16">
        <f t="shared" si="1"/>
        <v>9.634999999999982</v>
      </c>
    </row>
    <row r="15" spans="1:10" ht="15" customHeight="1" x14ac:dyDescent="0.35">
      <c r="A15" s="56" t="s">
        <v>9</v>
      </c>
      <c r="B15" s="60"/>
      <c r="C15" s="60"/>
      <c r="D15" s="60"/>
      <c r="E15" s="39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1:10" ht="15" customHeight="1" x14ac:dyDescent="0.35">
      <c r="A16" s="58" t="s">
        <v>10</v>
      </c>
      <c r="B16" s="21"/>
      <c r="C16" s="21"/>
      <c r="D16" s="21"/>
      <c r="E16" s="40">
        <v>0</v>
      </c>
      <c r="F16" s="14">
        <v>0</v>
      </c>
      <c r="G16" s="14">
        <v>-13.4</v>
      </c>
      <c r="H16" s="14">
        <v>0</v>
      </c>
      <c r="I16" s="14">
        <v>0</v>
      </c>
      <c r="J16" s="14">
        <v>0</v>
      </c>
    </row>
    <row r="17" spans="1:10" ht="15" customHeight="1" x14ac:dyDescent="0.25">
      <c r="A17" s="59" t="s">
        <v>11</v>
      </c>
      <c r="B17" s="59"/>
      <c r="C17" s="59"/>
      <c r="D17" s="59"/>
      <c r="E17" s="38">
        <f t="shared" ref="E17:J17" si="2">SUM(E14:E16)</f>
        <v>-2.1640000000000024</v>
      </c>
      <c r="F17" s="12">
        <f t="shared" si="2"/>
        <v>-2.5450000000000004</v>
      </c>
      <c r="G17" s="12">
        <f t="shared" si="2"/>
        <v>-29.186000000000014</v>
      </c>
      <c r="H17" s="16">
        <f t="shared" si="2"/>
        <v>1.270000000000004</v>
      </c>
      <c r="I17" s="16">
        <f t="shared" si="2"/>
        <v>11.041000000000029</v>
      </c>
      <c r="J17" s="16">
        <f t="shared" si="2"/>
        <v>9.634999999999982</v>
      </c>
    </row>
    <row r="18" spans="1:10" ht="15" customHeight="1" x14ac:dyDescent="0.35">
      <c r="A18" s="56" t="s">
        <v>12</v>
      </c>
      <c r="B18" s="17"/>
      <c r="C18" s="17"/>
      <c r="D18" s="17"/>
      <c r="E18" s="39">
        <v>2.5000000000000001E-2</v>
      </c>
      <c r="F18" s="13">
        <v>0.10799999999999998</v>
      </c>
      <c r="G18" s="13">
        <v>2.875</v>
      </c>
      <c r="H18" s="13">
        <v>1.8320000000000001</v>
      </c>
      <c r="I18" s="13">
        <v>1.502</v>
      </c>
      <c r="J18" s="13">
        <v>0.40600000000000003</v>
      </c>
    </row>
    <row r="19" spans="1:10" ht="15" customHeight="1" x14ac:dyDescent="0.35">
      <c r="A19" s="58" t="s">
        <v>13</v>
      </c>
      <c r="B19" s="21"/>
      <c r="C19" s="21"/>
      <c r="D19" s="21"/>
      <c r="E19" s="40">
        <v>-0.44100000000000006</v>
      </c>
      <c r="F19" s="14">
        <v>-0.48599999999999999</v>
      </c>
      <c r="G19" s="14">
        <v>-2.8559999999999999</v>
      </c>
      <c r="H19" s="14">
        <v>-1.9430000000000001</v>
      </c>
      <c r="I19" s="14">
        <v>-2.488</v>
      </c>
      <c r="J19" s="14">
        <v>-3.448</v>
      </c>
    </row>
    <row r="20" spans="1:10" ht="15" customHeight="1" x14ac:dyDescent="0.25">
      <c r="A20" s="59" t="s">
        <v>14</v>
      </c>
      <c r="B20" s="59"/>
      <c r="C20" s="59"/>
      <c r="D20" s="59"/>
      <c r="E20" s="38">
        <f t="shared" ref="E20:J20" si="3">SUM(E17:E19)</f>
        <v>-2.5800000000000027</v>
      </c>
      <c r="F20" s="12">
        <f t="shared" si="3"/>
        <v>-2.923</v>
      </c>
      <c r="G20" s="12">
        <f t="shared" si="3"/>
        <v>-29.167000000000016</v>
      </c>
      <c r="H20" s="16">
        <f t="shared" si="3"/>
        <v>1.1590000000000038</v>
      </c>
      <c r="I20" s="16">
        <f t="shared" si="3"/>
        <v>10.05500000000003</v>
      </c>
      <c r="J20" s="16">
        <f t="shared" si="3"/>
        <v>6.5929999999999822</v>
      </c>
    </row>
    <row r="21" spans="1:10" ht="15" customHeight="1" x14ac:dyDescent="0.35">
      <c r="A21" s="56" t="s">
        <v>15</v>
      </c>
      <c r="B21" s="17"/>
      <c r="C21" s="17"/>
      <c r="D21" s="17"/>
      <c r="E21" s="39">
        <v>-0.12</v>
      </c>
      <c r="F21" s="13">
        <v>-0.20099999999999998</v>
      </c>
      <c r="G21" s="13">
        <v>1.7070000000000001</v>
      </c>
      <c r="H21" s="13">
        <v>0.28500000000000014</v>
      </c>
      <c r="I21" s="13">
        <v>-0.66500000000000004</v>
      </c>
      <c r="J21" s="13">
        <v>-1.4569999999999999</v>
      </c>
    </row>
    <row r="22" spans="1:10" ht="15" customHeight="1" x14ac:dyDescent="0.35">
      <c r="A22" s="58" t="s">
        <v>16</v>
      </c>
      <c r="B22" s="61"/>
      <c r="C22" s="61"/>
      <c r="D22" s="61"/>
      <c r="E22" s="4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</row>
    <row r="23" spans="1:10" ht="15" customHeight="1" x14ac:dyDescent="0.35">
      <c r="A23" s="62" t="s">
        <v>82</v>
      </c>
      <c r="B23" s="63"/>
      <c r="C23" s="63"/>
      <c r="D23" s="63"/>
      <c r="E23" s="38">
        <f t="shared" ref="E23:J23" si="4">SUM(E20:E22)</f>
        <v>-2.7000000000000028</v>
      </c>
      <c r="F23" s="12">
        <f t="shared" si="4"/>
        <v>-3.1240000000000001</v>
      </c>
      <c r="G23" s="12">
        <f t="shared" si="4"/>
        <v>-27.460000000000015</v>
      </c>
      <c r="H23" s="16">
        <f t="shared" si="4"/>
        <v>1.4440000000000039</v>
      </c>
      <c r="I23" s="16">
        <f t="shared" si="4"/>
        <v>9.390000000000029</v>
      </c>
      <c r="J23" s="16">
        <f t="shared" si="4"/>
        <v>5.1359999999999824</v>
      </c>
    </row>
    <row r="24" spans="1:10" ht="15" customHeight="1" x14ac:dyDescent="0.35">
      <c r="A24" s="56" t="s">
        <v>93</v>
      </c>
      <c r="B24" s="17"/>
      <c r="C24" s="17"/>
      <c r="D24" s="17"/>
      <c r="E24" s="39">
        <v>-2.7000000000000037</v>
      </c>
      <c r="F24" s="13">
        <v>-3.1239999999999988</v>
      </c>
      <c r="G24" s="13">
        <v>-27.460000000000022</v>
      </c>
      <c r="H24" s="13">
        <v>1.4440000000000319</v>
      </c>
      <c r="I24" s="13">
        <v>9.3900000000000254</v>
      </c>
      <c r="J24" s="13">
        <v>5.1359999999999904</v>
      </c>
    </row>
    <row r="25" spans="1:10" ht="15" customHeight="1" x14ac:dyDescent="0.35">
      <c r="A25" s="56" t="s">
        <v>88</v>
      </c>
      <c r="B25" s="17"/>
      <c r="C25" s="17"/>
      <c r="D25" s="17"/>
      <c r="E25" s="39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</row>
    <row r="26" spans="1:10" ht="15" customHeight="1" x14ac:dyDescent="0.35">
      <c r="A26" s="88"/>
      <c r="B26" s="88"/>
      <c r="C26" s="88"/>
      <c r="D26" s="88"/>
      <c r="E26" s="109"/>
      <c r="F26" s="110"/>
      <c r="G26" s="110"/>
      <c r="H26" s="110"/>
      <c r="I26" s="110"/>
      <c r="J26" s="110"/>
    </row>
    <row r="27" spans="1:10" ht="15" customHeight="1" x14ac:dyDescent="0.35">
      <c r="A27" s="86" t="s">
        <v>60</v>
      </c>
      <c r="B27" s="17"/>
      <c r="C27" s="17"/>
      <c r="D27" s="17"/>
      <c r="E27" s="39">
        <v>0</v>
      </c>
      <c r="F27" s="13">
        <v>-0.16400000000000001</v>
      </c>
      <c r="G27" s="13">
        <v>-4.9779999999999998</v>
      </c>
      <c r="H27" s="13">
        <v>-1.559774</v>
      </c>
      <c r="I27" s="13">
        <v>-0.253</v>
      </c>
      <c r="J27" s="13">
        <v>0</v>
      </c>
    </row>
    <row r="28" spans="1:10" ht="15" customHeight="1" x14ac:dyDescent="0.35">
      <c r="A28" s="87" t="s">
        <v>134</v>
      </c>
      <c r="B28" s="88"/>
      <c r="C28" s="88"/>
      <c r="D28" s="88"/>
      <c r="E28" s="107">
        <f t="shared" ref="E28:J28" si="5">E14-E27</f>
        <v>-2.1640000000000024</v>
      </c>
      <c r="F28" s="108">
        <f t="shared" si="5"/>
        <v>-2.3810000000000002</v>
      </c>
      <c r="G28" s="108">
        <f t="shared" si="5"/>
        <v>-10.808000000000016</v>
      </c>
      <c r="H28" s="108">
        <f t="shared" si="5"/>
        <v>2.829774000000004</v>
      </c>
      <c r="I28" s="108">
        <f t="shared" si="5"/>
        <v>11.294000000000029</v>
      </c>
      <c r="J28" s="108">
        <f t="shared" si="5"/>
        <v>9.634999999999982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9">
        <v>47.040999999999997</v>
      </c>
      <c r="F34" s="13">
        <v>60.774999999999999</v>
      </c>
      <c r="G34" s="13">
        <v>47.040999999999997</v>
      </c>
      <c r="H34" s="13">
        <v>61.173999999999999</v>
      </c>
      <c r="I34" s="13">
        <v>56.116</v>
      </c>
      <c r="J34" s="13">
        <v>56.112000000000002</v>
      </c>
    </row>
    <row r="35" spans="1:10" ht="15" customHeight="1" x14ac:dyDescent="0.35">
      <c r="A35" s="56" t="s">
        <v>18</v>
      </c>
      <c r="B35" s="57"/>
      <c r="C35" s="57"/>
      <c r="D35" s="57"/>
      <c r="E35" s="39">
        <v>0.73</v>
      </c>
      <c r="F35" s="13">
        <v>0.86</v>
      </c>
      <c r="G35" s="13">
        <v>0.70299999999999996</v>
      </c>
      <c r="H35" s="13">
        <v>0.85699999999999998</v>
      </c>
      <c r="I35" s="13">
        <v>0.81</v>
      </c>
      <c r="J35" s="13">
        <v>0.78600000000000003</v>
      </c>
    </row>
    <row r="36" spans="1:10" ht="15" customHeight="1" x14ac:dyDescent="0.35">
      <c r="A36" s="56" t="s">
        <v>87</v>
      </c>
      <c r="B36" s="57"/>
      <c r="C36" s="57"/>
      <c r="D36" s="57"/>
      <c r="E36" s="39">
        <v>7.01</v>
      </c>
      <c r="F36" s="13">
        <v>8.4059999999999988</v>
      </c>
      <c r="G36" s="13">
        <v>7.3050000000000006</v>
      </c>
      <c r="H36" s="13">
        <v>8.83</v>
      </c>
      <c r="I36" s="13">
        <v>8.3669999999999991</v>
      </c>
      <c r="J36" s="13">
        <v>6.8559999999999999</v>
      </c>
    </row>
    <row r="37" spans="1:10" ht="15" customHeight="1" x14ac:dyDescent="0.35">
      <c r="A37" s="56" t="s">
        <v>19</v>
      </c>
      <c r="B37" s="57"/>
      <c r="C37" s="57"/>
      <c r="D37" s="57"/>
      <c r="E37" s="39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1:10" ht="15" customHeight="1" x14ac:dyDescent="0.35">
      <c r="A38" s="58" t="s">
        <v>20</v>
      </c>
      <c r="B38" s="21"/>
      <c r="C38" s="21"/>
      <c r="D38" s="21"/>
      <c r="E38" s="40">
        <v>5.7619999999999996</v>
      </c>
      <c r="F38" s="14">
        <v>3.6380000000000003</v>
      </c>
      <c r="G38" s="14">
        <v>5.75</v>
      </c>
      <c r="H38" s="14">
        <v>3.5920000000000001</v>
      </c>
      <c r="I38" s="14">
        <v>2.46</v>
      </c>
      <c r="J38" s="14">
        <v>5.5679999999999996</v>
      </c>
    </row>
    <row r="39" spans="1:10" ht="15" customHeight="1" x14ac:dyDescent="0.35">
      <c r="A39" s="53" t="s">
        <v>21</v>
      </c>
      <c r="B39" s="59"/>
      <c r="C39" s="59"/>
      <c r="D39" s="59"/>
      <c r="E39" s="38">
        <f t="shared" ref="E39:J39" si="6">SUM(E34:E38)</f>
        <v>60.542999999999992</v>
      </c>
      <c r="F39" s="119">
        <f t="shared" si="6"/>
        <v>73.679000000000002</v>
      </c>
      <c r="G39" s="12">
        <f t="shared" si="6"/>
        <v>60.798999999999999</v>
      </c>
      <c r="H39" s="16">
        <f t="shared" si="6"/>
        <v>74.453000000000003</v>
      </c>
      <c r="I39" s="16">
        <f t="shared" si="6"/>
        <v>67.753</v>
      </c>
      <c r="J39" s="16">
        <f t="shared" si="6"/>
        <v>69.322000000000003</v>
      </c>
    </row>
    <row r="40" spans="1:10" ht="15" customHeight="1" x14ac:dyDescent="0.35">
      <c r="A40" s="56" t="s">
        <v>22</v>
      </c>
      <c r="B40" s="17"/>
      <c r="C40" s="17"/>
      <c r="D40" s="17"/>
      <c r="E40" s="39">
        <v>20.234999999999999</v>
      </c>
      <c r="F40" s="13">
        <v>24.519999999999996</v>
      </c>
      <c r="G40" s="13">
        <v>20.362000000000002</v>
      </c>
      <c r="H40" s="13">
        <v>25.048999999999999</v>
      </c>
      <c r="I40" s="13">
        <v>24.779</v>
      </c>
      <c r="J40" s="13">
        <v>22.660999999999998</v>
      </c>
    </row>
    <row r="41" spans="1:10" ht="15" customHeight="1" x14ac:dyDescent="0.35">
      <c r="A41" s="56" t="s">
        <v>23</v>
      </c>
      <c r="B41" s="17"/>
      <c r="C41" s="17"/>
      <c r="D41" s="17"/>
      <c r="E41" s="39">
        <v>0</v>
      </c>
      <c r="F41" s="13">
        <v>0</v>
      </c>
      <c r="G41" s="13">
        <v>0</v>
      </c>
      <c r="H41" s="13">
        <v>0.28000000000000003</v>
      </c>
      <c r="I41" s="13">
        <v>0</v>
      </c>
      <c r="J41" s="13">
        <v>0</v>
      </c>
    </row>
    <row r="42" spans="1:10" ht="15" customHeight="1" x14ac:dyDescent="0.35">
      <c r="A42" s="56" t="s">
        <v>24</v>
      </c>
      <c r="B42" s="17"/>
      <c r="C42" s="17"/>
      <c r="D42" s="17"/>
      <c r="E42" s="39">
        <v>22.094999999999999</v>
      </c>
      <c r="F42" s="13">
        <v>26.568999999999999</v>
      </c>
      <c r="G42" s="13">
        <v>21.573000000000004</v>
      </c>
      <c r="H42" s="13">
        <v>26.031999999999996</v>
      </c>
      <c r="I42" s="13">
        <v>32.679000000000002</v>
      </c>
      <c r="J42" s="13">
        <v>32.094999999999999</v>
      </c>
    </row>
    <row r="43" spans="1:10" ht="15" customHeight="1" x14ac:dyDescent="0.35">
      <c r="A43" s="56" t="s">
        <v>25</v>
      </c>
      <c r="B43" s="17"/>
      <c r="C43" s="17"/>
      <c r="D43" s="17"/>
      <c r="E43" s="39">
        <v>5.5620000000000003</v>
      </c>
      <c r="F43" s="13">
        <v>5.7770000000000001</v>
      </c>
      <c r="G43" s="13">
        <v>6.0549999999999997</v>
      </c>
      <c r="H43" s="13">
        <v>10.5</v>
      </c>
      <c r="I43" s="13">
        <v>6.9409999999999998</v>
      </c>
      <c r="J43" s="13">
        <v>7.194</v>
      </c>
    </row>
    <row r="44" spans="1:10" ht="15" customHeight="1" x14ac:dyDescent="0.35">
      <c r="A44" s="58" t="s">
        <v>26</v>
      </c>
      <c r="B44" s="21"/>
      <c r="C44" s="21"/>
      <c r="D44" s="21"/>
      <c r="E44" s="40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</row>
    <row r="45" spans="1:10" ht="15" customHeight="1" x14ac:dyDescent="0.35">
      <c r="A45" s="65" t="s">
        <v>27</v>
      </c>
      <c r="B45" s="32"/>
      <c r="C45" s="32"/>
      <c r="D45" s="32"/>
      <c r="E45" s="45">
        <f t="shared" ref="E45:J45" si="7">SUM(E40:E44)</f>
        <v>47.891999999999996</v>
      </c>
      <c r="F45" s="15">
        <f t="shared" si="7"/>
        <v>56.866</v>
      </c>
      <c r="G45" s="114">
        <f t="shared" si="7"/>
        <v>47.99</v>
      </c>
      <c r="H45" s="79">
        <f t="shared" si="7"/>
        <v>61.860999999999997</v>
      </c>
      <c r="I45" s="79">
        <f t="shared" si="7"/>
        <v>64.399000000000001</v>
      </c>
      <c r="J45" s="79">
        <f t="shared" si="7"/>
        <v>61.95</v>
      </c>
    </row>
    <row r="46" spans="1:10" ht="15" customHeight="1" x14ac:dyDescent="0.35">
      <c r="A46" s="53" t="s">
        <v>80</v>
      </c>
      <c r="B46" s="33"/>
      <c r="C46" s="33"/>
      <c r="D46" s="33"/>
      <c r="E46" s="38">
        <f t="shared" ref="E46:J46" si="8">E39+E45</f>
        <v>108.43499999999999</v>
      </c>
      <c r="F46" s="119">
        <f t="shared" si="8"/>
        <v>130.54500000000002</v>
      </c>
      <c r="G46" s="12">
        <f t="shared" si="8"/>
        <v>108.789</v>
      </c>
      <c r="H46" s="16">
        <f t="shared" si="8"/>
        <v>136.31399999999999</v>
      </c>
      <c r="I46" s="16">
        <f t="shared" si="8"/>
        <v>132.15199999999999</v>
      </c>
      <c r="J46" s="16">
        <f t="shared" si="8"/>
        <v>131.27199999999999</v>
      </c>
    </row>
    <row r="47" spans="1:10" ht="15" customHeight="1" x14ac:dyDescent="0.35">
      <c r="A47" s="56" t="s">
        <v>94</v>
      </c>
      <c r="B47" s="17"/>
      <c r="C47" s="17"/>
      <c r="D47" s="17"/>
      <c r="E47" s="39">
        <v>42.140999999999998</v>
      </c>
      <c r="F47" s="13">
        <v>56.868000000000002</v>
      </c>
      <c r="G47" s="13">
        <v>44.585000000000001</v>
      </c>
      <c r="H47" s="13">
        <v>60.993000000000002</v>
      </c>
      <c r="I47" s="13">
        <v>53.363999999999997</v>
      </c>
      <c r="J47" s="13">
        <v>46.287999999999997</v>
      </c>
    </row>
    <row r="48" spans="1:10" ht="15" customHeight="1" x14ac:dyDescent="0.35">
      <c r="A48" s="56" t="s">
        <v>89</v>
      </c>
      <c r="B48" s="17"/>
      <c r="C48" s="17"/>
      <c r="D48" s="17"/>
      <c r="E48" s="39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</row>
    <row r="49" spans="1:10" ht="15" customHeight="1" x14ac:dyDescent="0.35">
      <c r="A49" s="56" t="s">
        <v>28</v>
      </c>
      <c r="B49" s="17"/>
      <c r="C49" s="17"/>
      <c r="D49" s="17"/>
      <c r="E49" s="39">
        <v>0</v>
      </c>
      <c r="F49" s="13">
        <v>0</v>
      </c>
      <c r="G49" s="13">
        <v>0.19500000000000001</v>
      </c>
      <c r="H49" s="13">
        <v>0.185</v>
      </c>
      <c r="I49" s="13">
        <v>0.19600000000000001</v>
      </c>
      <c r="J49" s="13">
        <v>0.21199999999999999</v>
      </c>
    </row>
    <row r="50" spans="1:10" ht="15" customHeight="1" x14ac:dyDescent="0.35">
      <c r="A50" s="56" t="s">
        <v>29</v>
      </c>
      <c r="B50" s="17"/>
      <c r="C50" s="17"/>
      <c r="D50" s="17"/>
      <c r="E50" s="39">
        <v>1.462</v>
      </c>
      <c r="F50" s="13">
        <v>1.696</v>
      </c>
      <c r="G50" s="13">
        <v>1.2510000000000001</v>
      </c>
      <c r="H50" s="13">
        <v>1.3960000000000001</v>
      </c>
      <c r="I50" s="13">
        <v>1.2589999999999999</v>
      </c>
      <c r="J50" s="13">
        <v>1.8320000000000001</v>
      </c>
    </row>
    <row r="51" spans="1:10" ht="15" customHeight="1" x14ac:dyDescent="0.35">
      <c r="A51" s="56" t="s">
        <v>30</v>
      </c>
      <c r="B51" s="17"/>
      <c r="C51" s="17"/>
      <c r="D51" s="17"/>
      <c r="E51" s="39">
        <v>46.125000000000007</v>
      </c>
      <c r="F51" s="13">
        <v>48.774000000000001</v>
      </c>
      <c r="G51" s="13">
        <v>44.351999999999997</v>
      </c>
      <c r="H51" s="13">
        <v>49.036999999999999</v>
      </c>
      <c r="I51" s="13">
        <v>49.285000000000004</v>
      </c>
      <c r="J51" s="13">
        <v>55.400999999999996</v>
      </c>
    </row>
    <row r="52" spans="1:10" ht="15" customHeight="1" x14ac:dyDescent="0.35">
      <c r="A52" s="56" t="s">
        <v>31</v>
      </c>
      <c r="B52" s="17"/>
      <c r="C52" s="17"/>
      <c r="D52" s="17"/>
      <c r="E52" s="39">
        <v>18.706999999999997</v>
      </c>
      <c r="F52" s="13">
        <v>23.207000000000001</v>
      </c>
      <c r="G52" s="13">
        <v>18.405999999999999</v>
      </c>
      <c r="H52" s="13">
        <v>24.703000000000003</v>
      </c>
      <c r="I52" s="13">
        <v>28.048000000000002</v>
      </c>
      <c r="J52" s="13">
        <v>27.539000000000001</v>
      </c>
    </row>
    <row r="53" spans="1:10" ht="15" customHeight="1" x14ac:dyDescent="0.35">
      <c r="A53" s="58" t="s">
        <v>92</v>
      </c>
      <c r="B53" s="21"/>
      <c r="C53" s="21"/>
      <c r="D53" s="21"/>
      <c r="E53" s="40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</row>
    <row r="54" spans="1:10" ht="15" customHeight="1" x14ac:dyDescent="0.35">
      <c r="A54" s="53" t="s">
        <v>81</v>
      </c>
      <c r="B54" s="33"/>
      <c r="C54" s="33"/>
      <c r="D54" s="33"/>
      <c r="E54" s="38">
        <f t="shared" ref="E54:J54" si="9">SUM(E47:E53)</f>
        <v>108.435</v>
      </c>
      <c r="F54" s="11">
        <f t="shared" si="9"/>
        <v>130.54499999999999</v>
      </c>
      <c r="G54" s="12">
        <f t="shared" si="9"/>
        <v>108.78899999999999</v>
      </c>
      <c r="H54" s="16">
        <f t="shared" si="9"/>
        <v>136.31400000000002</v>
      </c>
      <c r="I54" s="16">
        <f t="shared" si="9"/>
        <v>132.15199999999999</v>
      </c>
      <c r="J54" s="16">
        <f t="shared" si="9"/>
        <v>131.27199999999999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52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9">
        <v>-1.6070000000000026</v>
      </c>
      <c r="F60" s="13">
        <v>-1.9690000000000001</v>
      </c>
      <c r="G60" s="13">
        <v>-16.462</v>
      </c>
      <c r="H60" s="13">
        <v>-0.10299999999999999</v>
      </c>
      <c r="I60" s="13">
        <v>9.141</v>
      </c>
      <c r="J60" s="13">
        <v>7.5469999999999997</v>
      </c>
    </row>
    <row r="61" spans="1:10" ht="15" customHeight="1" x14ac:dyDescent="0.35">
      <c r="A61" s="67" t="s">
        <v>33</v>
      </c>
      <c r="B61" s="67"/>
      <c r="C61" s="68"/>
      <c r="D61" s="68"/>
      <c r="E61" s="40">
        <v>-4.8999999999999877E-2</v>
      </c>
      <c r="F61" s="14">
        <v>-2.3650000000000002</v>
      </c>
      <c r="G61" s="14">
        <v>5.798</v>
      </c>
      <c r="H61" s="14">
        <v>7.508</v>
      </c>
      <c r="I61" s="14">
        <v>-0.39700000000000002</v>
      </c>
      <c r="J61" s="14">
        <v>-0.16400000000000001</v>
      </c>
    </row>
    <row r="62" spans="1:10" ht="15" customHeight="1" x14ac:dyDescent="0.35">
      <c r="A62" s="104" t="s">
        <v>34</v>
      </c>
      <c r="B62" s="69"/>
      <c r="C62" s="70"/>
      <c r="D62" s="70"/>
      <c r="E62" s="38">
        <f t="shared" ref="E62:J62" si="10">SUM(E60:E61)</f>
        <v>-1.6560000000000026</v>
      </c>
      <c r="F62" s="119">
        <f t="shared" si="10"/>
        <v>-4.3340000000000005</v>
      </c>
      <c r="G62" s="12">
        <f t="shared" si="10"/>
        <v>-10.664</v>
      </c>
      <c r="H62" s="16">
        <f t="shared" si="10"/>
        <v>7.4050000000000002</v>
      </c>
      <c r="I62" s="16">
        <f t="shared" si="10"/>
        <v>8.7439999999999998</v>
      </c>
      <c r="J62" s="16">
        <f t="shared" si="10"/>
        <v>7.383</v>
      </c>
    </row>
    <row r="63" spans="1:10" ht="15" customHeight="1" x14ac:dyDescent="0.35">
      <c r="A63" s="66" t="s">
        <v>85</v>
      </c>
      <c r="B63" s="66"/>
      <c r="C63" s="17"/>
      <c r="D63" s="17"/>
      <c r="E63" s="39">
        <v>-0.29299999999999998</v>
      </c>
      <c r="F63" s="13">
        <v>-0.39900000000000002</v>
      </c>
      <c r="G63" s="13">
        <v>-1.095</v>
      </c>
      <c r="H63" s="13">
        <v>-2.6179999999999999</v>
      </c>
      <c r="I63" s="13">
        <v>-3.6840000000000002</v>
      </c>
      <c r="J63" s="13">
        <v>-2.9750000000000001</v>
      </c>
    </row>
    <row r="64" spans="1:10" ht="15" customHeight="1" x14ac:dyDescent="0.35">
      <c r="A64" s="67" t="s">
        <v>86</v>
      </c>
      <c r="B64" s="67"/>
      <c r="C64" s="21"/>
      <c r="D64" s="21"/>
      <c r="E64" s="40">
        <v>2.1999999999999999E-2</v>
      </c>
      <c r="F64" s="14">
        <v>5.0000000000000001E-3</v>
      </c>
      <c r="G64" s="14">
        <v>0.14399999999999999</v>
      </c>
      <c r="H64" s="14">
        <v>0.156</v>
      </c>
      <c r="I64" s="14">
        <v>9.4E-2</v>
      </c>
      <c r="J64" s="14">
        <v>6.5000000000000002E-2</v>
      </c>
    </row>
    <row r="65" spans="1:11" ht="15" customHeight="1" x14ac:dyDescent="0.35">
      <c r="A65" s="71" t="s">
        <v>90</v>
      </c>
      <c r="B65" s="71"/>
      <c r="C65" s="72"/>
      <c r="D65" s="72"/>
      <c r="E65" s="38">
        <f t="shared" ref="E65:J65" si="11">SUM(E62:E64)</f>
        <v>-1.9270000000000025</v>
      </c>
      <c r="F65" s="119">
        <f t="shared" si="11"/>
        <v>-4.7280000000000006</v>
      </c>
      <c r="G65" s="12">
        <f t="shared" si="11"/>
        <v>-11.615</v>
      </c>
      <c r="H65" s="16">
        <f t="shared" si="11"/>
        <v>4.9430000000000005</v>
      </c>
      <c r="I65" s="16">
        <f t="shared" si="11"/>
        <v>5.1539999999999999</v>
      </c>
      <c r="J65" s="16">
        <f t="shared" si="11"/>
        <v>4.4729999999999999</v>
      </c>
    </row>
    <row r="66" spans="1:11" ht="15" customHeight="1" x14ac:dyDescent="0.35">
      <c r="A66" s="67" t="s">
        <v>35</v>
      </c>
      <c r="B66" s="67"/>
      <c r="C66" s="73"/>
      <c r="D66" s="73"/>
      <c r="E66" s="40">
        <v>0</v>
      </c>
      <c r="F66" s="14"/>
      <c r="G66" s="14"/>
      <c r="H66" s="14">
        <v>-6.3390000000000004</v>
      </c>
      <c r="I66" s="14"/>
      <c r="J66" s="14"/>
    </row>
    <row r="67" spans="1:11" ht="15" customHeight="1" x14ac:dyDescent="0.35">
      <c r="A67" s="104" t="s">
        <v>36</v>
      </c>
      <c r="B67" s="69"/>
      <c r="C67" s="33"/>
      <c r="D67" s="33"/>
      <c r="E67" s="38">
        <f t="shared" ref="E67:J67" si="12">SUM(E65:E66)</f>
        <v>-1.9270000000000025</v>
      </c>
      <c r="F67" s="119">
        <f t="shared" si="12"/>
        <v>-4.7280000000000006</v>
      </c>
      <c r="G67" s="12">
        <f t="shared" si="12"/>
        <v>-11.615</v>
      </c>
      <c r="H67" s="16">
        <f t="shared" si="12"/>
        <v>-1.3959999999999999</v>
      </c>
      <c r="I67" s="16">
        <f t="shared" si="12"/>
        <v>5.1539999999999999</v>
      </c>
      <c r="J67" s="16">
        <f t="shared" si="12"/>
        <v>4.4729999999999999</v>
      </c>
    </row>
    <row r="68" spans="1:11" ht="15" customHeight="1" x14ac:dyDescent="0.35">
      <c r="A68" s="66" t="s">
        <v>37</v>
      </c>
      <c r="B68" s="66"/>
      <c r="C68" s="17"/>
      <c r="D68" s="17"/>
      <c r="E68" s="39">
        <v>1.4039999999999999</v>
      </c>
      <c r="F68" s="13">
        <v>-0.17799999999999999</v>
      </c>
      <c r="G68" s="13">
        <v>-4.8209999999999997</v>
      </c>
      <c r="H68" s="13">
        <v>-1.23</v>
      </c>
      <c r="I68" s="13">
        <v>-6.5119999999999996</v>
      </c>
      <c r="J68" s="13">
        <v>-8.3719999999999999</v>
      </c>
    </row>
    <row r="69" spans="1:11" ht="15" customHeight="1" x14ac:dyDescent="0.35">
      <c r="A69" s="66" t="s">
        <v>38</v>
      </c>
      <c r="B69" s="66"/>
      <c r="C69" s="17"/>
      <c r="D69" s="17"/>
      <c r="E69" s="39">
        <v>0</v>
      </c>
      <c r="F69" s="13"/>
      <c r="G69" s="13"/>
      <c r="H69" s="13"/>
      <c r="I69" s="13"/>
      <c r="J69" s="13"/>
    </row>
    <row r="70" spans="1:11" ht="15" customHeight="1" x14ac:dyDescent="0.35">
      <c r="A70" s="66" t="s">
        <v>39</v>
      </c>
      <c r="B70" s="66"/>
      <c r="C70" s="17"/>
      <c r="D70" s="17"/>
      <c r="E70" s="39">
        <v>0</v>
      </c>
      <c r="F70" s="13"/>
      <c r="G70" s="13"/>
      <c r="H70" s="13"/>
      <c r="I70" s="13">
        <v>-2.6989999999999998</v>
      </c>
      <c r="J70" s="13"/>
    </row>
    <row r="71" spans="1:11" ht="15" customHeight="1" x14ac:dyDescent="0.35">
      <c r="A71" s="67" t="s">
        <v>40</v>
      </c>
      <c r="B71" s="67"/>
      <c r="C71" s="21"/>
      <c r="D71" s="21"/>
      <c r="E71" s="40">
        <v>-5.8999999999999997E-2</v>
      </c>
      <c r="F71" s="14">
        <v>0.28000000000000003</v>
      </c>
      <c r="G71" s="14">
        <v>11.93</v>
      </c>
      <c r="H71" s="14">
        <v>6.226</v>
      </c>
      <c r="I71" s="14">
        <v>3.5350000000000001</v>
      </c>
      <c r="J71" s="14">
        <v>-3.9E-2</v>
      </c>
    </row>
    <row r="72" spans="1:11" ht="15" customHeight="1" x14ac:dyDescent="0.35">
      <c r="A72" s="139" t="s">
        <v>41</v>
      </c>
      <c r="B72" s="140"/>
      <c r="C72" s="74"/>
      <c r="D72" s="74"/>
      <c r="E72" s="45">
        <f t="shared" ref="E72:J72" si="13">SUM(E68:E71)</f>
        <v>1.345</v>
      </c>
      <c r="F72" s="121">
        <f t="shared" si="13"/>
        <v>0.10200000000000004</v>
      </c>
      <c r="G72" s="114">
        <f t="shared" si="13"/>
        <v>7.109</v>
      </c>
      <c r="H72" s="100">
        <f t="shared" si="13"/>
        <v>4.9960000000000004</v>
      </c>
      <c r="I72" s="100">
        <f t="shared" si="13"/>
        <v>-5.6759999999999984</v>
      </c>
      <c r="J72" s="100">
        <f t="shared" si="13"/>
        <v>-8.4109999999999996</v>
      </c>
    </row>
    <row r="73" spans="1:11" ht="15" customHeight="1" x14ac:dyDescent="0.35">
      <c r="A73" s="69" t="s">
        <v>42</v>
      </c>
      <c r="B73" s="69"/>
      <c r="C73" s="33"/>
      <c r="D73" s="33"/>
      <c r="E73" s="38">
        <f t="shared" ref="E73:J73" si="14">SUM(E72+E67)</f>
        <v>-0.58200000000000252</v>
      </c>
      <c r="F73" s="119">
        <f t="shared" si="14"/>
        <v>-4.6260000000000003</v>
      </c>
      <c r="G73" s="12">
        <f t="shared" si="14"/>
        <v>-4.5060000000000002</v>
      </c>
      <c r="H73" s="16">
        <f t="shared" si="14"/>
        <v>3.6000000000000005</v>
      </c>
      <c r="I73" s="16">
        <f t="shared" si="14"/>
        <v>-0.52199999999999847</v>
      </c>
      <c r="J73" s="16">
        <f t="shared" si="14"/>
        <v>-3.9379999999999997</v>
      </c>
    </row>
    <row r="74" spans="1:11" ht="15" customHeight="1" x14ac:dyDescent="0.35">
      <c r="A74" s="67" t="s">
        <v>74</v>
      </c>
      <c r="B74" s="67"/>
      <c r="C74" s="21"/>
      <c r="D74" s="21"/>
      <c r="E74" s="40">
        <v>0</v>
      </c>
      <c r="F74" s="14"/>
      <c r="G74" s="14"/>
      <c r="H74" s="14"/>
      <c r="I74" s="14"/>
      <c r="J74" s="14"/>
      <c r="K74" s="101"/>
    </row>
    <row r="75" spans="1:11" ht="15" customHeight="1" x14ac:dyDescent="0.35">
      <c r="A75" s="104" t="s">
        <v>75</v>
      </c>
      <c r="B75" s="72"/>
      <c r="C75" s="33"/>
      <c r="D75" s="33"/>
      <c r="E75" s="38">
        <f t="shared" ref="E75:J75" si="15">SUM(E73:E74)</f>
        <v>-0.58200000000000252</v>
      </c>
      <c r="F75" s="119">
        <f t="shared" si="15"/>
        <v>-4.6260000000000003</v>
      </c>
      <c r="G75" s="12">
        <f t="shared" si="15"/>
        <v>-4.5060000000000002</v>
      </c>
      <c r="H75" s="16">
        <f t="shared" si="15"/>
        <v>3.6000000000000005</v>
      </c>
      <c r="I75" s="16">
        <f t="shared" si="15"/>
        <v>-0.52199999999999847</v>
      </c>
      <c r="J75" s="16">
        <f t="shared" si="15"/>
        <v>-3.9379999999999997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-10.440991990736281</v>
      </c>
      <c r="F81" s="13">
        <v>-10.037863847913538</v>
      </c>
      <c r="G81" s="13">
        <v>-16.851341830525854</v>
      </c>
      <c r="H81" s="13">
        <v>1.0112189567723777</v>
      </c>
      <c r="I81" s="13">
        <v>7.636919501431799</v>
      </c>
      <c r="J81" s="13">
        <v>6.737055553613251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-10.440991990736281</v>
      </c>
      <c r="F82" s="13">
        <v>-9.3910231127238184</v>
      </c>
      <c r="G82" s="13">
        <v>-11.537394051965256</v>
      </c>
      <c r="H82" s="13">
        <v>2.2531662300642572</v>
      </c>
      <c r="I82" s="13">
        <v>7.8119163888389407</v>
      </c>
      <c r="J82" s="13">
        <v>6.737055553613251</v>
      </c>
    </row>
    <row r="83" spans="1:10" ht="15" customHeight="1" x14ac:dyDescent="0.35">
      <c r="A83" s="56" t="s">
        <v>44</v>
      </c>
      <c r="B83" s="66"/>
      <c r="C83" s="57"/>
      <c r="D83" s="57"/>
      <c r="E83" s="39">
        <v>-12.448132780083002</v>
      </c>
      <c r="F83" s="13">
        <v>-11.528752859509341</v>
      </c>
      <c r="G83" s="13">
        <v>-31.135378637460239</v>
      </c>
      <c r="H83" s="13">
        <v>0.92283682747968165</v>
      </c>
      <c r="I83" s="13">
        <v>6.9549158216553568</v>
      </c>
      <c r="J83" s="13">
        <v>4.6100059434325038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-47.649207437163248</v>
      </c>
      <c r="H84" s="13">
        <v>2.5254247663020246</v>
      </c>
      <c r="I84" s="13">
        <v>18.845582627543898</v>
      </c>
      <c r="J84" s="13">
        <v>11.791987142693147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-24.847248585809943</v>
      </c>
      <c r="H85" s="13">
        <v>2.9118558152633112</v>
      </c>
      <c r="I85" s="13">
        <v>12.252254012288404</v>
      </c>
      <c r="J85" s="13">
        <v>9.7222087742910102</v>
      </c>
    </row>
    <row r="86" spans="1:10" ht="15" customHeight="1" x14ac:dyDescent="0.35">
      <c r="A86" s="56" t="s">
        <v>47</v>
      </c>
      <c r="B86" s="66"/>
      <c r="C86" s="57"/>
      <c r="D86" s="57"/>
      <c r="E86" s="39">
        <v>38.862913266011901</v>
      </c>
      <c r="F86" s="13">
        <v>43.561990118349989</v>
      </c>
      <c r="G86" s="13">
        <v>40.983003796339709</v>
      </c>
      <c r="H86" s="13">
        <v>44.744486993265546</v>
      </c>
      <c r="I86" s="13">
        <v>40.380773654579585</v>
      </c>
      <c r="J86" s="13">
        <v>35.261137180815403</v>
      </c>
    </row>
    <row r="87" spans="1:10" ht="15" customHeight="1" x14ac:dyDescent="0.35">
      <c r="A87" s="56" t="s">
        <v>48</v>
      </c>
      <c r="B87" s="66"/>
      <c r="C87" s="57"/>
      <c r="D87" s="57"/>
      <c r="E87" s="39">
        <v>40.563000000000002</v>
      </c>
      <c r="F87" s="13">
        <v>42.997000000000007</v>
      </c>
      <c r="G87" s="13">
        <v>38.491999999999997</v>
      </c>
      <c r="H87" s="13">
        <v>38.442</v>
      </c>
      <c r="I87" s="13">
        <v>42.54</v>
      </c>
      <c r="J87" s="13">
        <v>48.418999999999997</v>
      </c>
    </row>
    <row r="88" spans="1:10" ht="15" customHeight="1" x14ac:dyDescent="0.35">
      <c r="A88" s="56" t="s">
        <v>49</v>
      </c>
      <c r="B88" s="66"/>
      <c r="C88" s="17"/>
      <c r="D88" s="17"/>
      <c r="E88" s="39">
        <v>1.094539759379227</v>
      </c>
      <c r="F88" s="13">
        <v>0.85767039459801675</v>
      </c>
      <c r="G88" s="13">
        <v>0.99914769541325554</v>
      </c>
      <c r="H88" s="13">
        <v>0.80701064056531069</v>
      </c>
      <c r="I88" s="13">
        <v>0.92723558953601637</v>
      </c>
      <c r="J88" s="13">
        <v>1.2014561009332874</v>
      </c>
    </row>
    <row r="89" spans="1:10" ht="15" customHeight="1" x14ac:dyDescent="0.35">
      <c r="A89" s="56" t="s">
        <v>124</v>
      </c>
      <c r="B89" s="66"/>
      <c r="C89" s="17"/>
      <c r="D89" s="17"/>
      <c r="E89" s="39">
        <v>-1.917000000000002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10" t="s">
        <v>53</v>
      </c>
      <c r="G90" s="10">
        <v>686</v>
      </c>
      <c r="H90" s="5">
        <v>694</v>
      </c>
      <c r="I90" s="5">
        <v>693</v>
      </c>
      <c r="J90" s="5">
        <v>673</v>
      </c>
    </row>
    <row r="91" spans="1:10" ht="15" customHeight="1" x14ac:dyDescent="0.35">
      <c r="A91" s="60" t="s">
        <v>130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127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6.5" x14ac:dyDescent="0.35">
      <c r="A93" s="60"/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6.5" x14ac:dyDescent="0.35">
      <c r="A94" s="76"/>
      <c r="B94" s="76"/>
      <c r="C94" s="76"/>
      <c r="D94" s="76"/>
      <c r="E94" s="76"/>
      <c r="F94" s="76"/>
      <c r="G94" s="76"/>
      <c r="H94" s="76"/>
      <c r="I94" s="76"/>
      <c r="J94" s="76"/>
    </row>
    <row r="95" spans="1:10" ht="16.5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108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0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98">
        <v>2015</v>
      </c>
      <c r="I3" s="98" t="s">
        <v>110</v>
      </c>
      <c r="J3" s="98" t="s">
        <v>109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 t="s">
        <v>52</v>
      </c>
      <c r="G5" s="27" t="s">
        <v>52</v>
      </c>
      <c r="H5" s="27" t="s">
        <v>52</v>
      </c>
      <c r="I5" s="27" t="s">
        <v>54</v>
      </c>
      <c r="J5" s="27" t="s">
        <v>54</v>
      </c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191.423</v>
      </c>
      <c r="F7" s="2">
        <v>172.01400000000001</v>
      </c>
      <c r="G7" s="2">
        <v>711.8199601</v>
      </c>
      <c r="H7" s="2">
        <v>710.52599999999995</v>
      </c>
      <c r="I7" s="2">
        <v>391.23500000000001</v>
      </c>
      <c r="J7" s="2">
        <v>324.07799999999997</v>
      </c>
    </row>
    <row r="8" spans="1:10" ht="15" customHeight="1" x14ac:dyDescent="0.35">
      <c r="A8" s="56" t="s">
        <v>3</v>
      </c>
      <c r="B8" s="17"/>
      <c r="C8" s="17"/>
      <c r="D8" s="17"/>
      <c r="E8" s="36">
        <v>-183.89299999999997</v>
      </c>
      <c r="F8" s="5">
        <v>-163.166</v>
      </c>
      <c r="G8" s="5">
        <v>-634.86730609999995</v>
      </c>
      <c r="H8" s="5">
        <v>-634.63</v>
      </c>
      <c r="I8" s="5">
        <v>-347.84000000000003</v>
      </c>
      <c r="J8" s="5">
        <v>-298.19</v>
      </c>
    </row>
    <row r="9" spans="1:10" ht="15" customHeight="1" x14ac:dyDescent="0.35">
      <c r="A9" s="56" t="s">
        <v>4</v>
      </c>
      <c r="B9" s="17"/>
      <c r="C9" s="17"/>
      <c r="D9" s="17"/>
      <c r="E9" s="36">
        <v>-0.80799999999999994</v>
      </c>
      <c r="F9" s="5">
        <v>1.107</v>
      </c>
      <c r="G9" s="5">
        <v>0.91034749999999987</v>
      </c>
      <c r="H9" s="5">
        <v>5.48</v>
      </c>
      <c r="I9" s="5">
        <v>3.3450000000000002</v>
      </c>
      <c r="J9" s="5">
        <v>1.7809999999999999</v>
      </c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13.785</v>
      </c>
      <c r="J10" s="5">
        <v>16.977</v>
      </c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7</v>
      </c>
      <c r="B12" s="59"/>
      <c r="C12" s="59"/>
      <c r="D12" s="59"/>
      <c r="E12" s="35">
        <f t="shared" ref="E12:J12" si="0">SUM(E7:E11)</f>
        <v>6.7220000000000297</v>
      </c>
      <c r="F12" s="2">
        <f t="shared" si="0"/>
        <v>9.9550000000000125</v>
      </c>
      <c r="G12" s="2">
        <f t="shared" si="0"/>
        <v>77.863001500000053</v>
      </c>
      <c r="H12" s="2">
        <f t="shared" si="0"/>
        <v>81.375999999999962</v>
      </c>
      <c r="I12" s="2">
        <f t="shared" si="0"/>
        <v>60.524999999999977</v>
      </c>
      <c r="J12" s="2">
        <f t="shared" si="0"/>
        <v>44.645999999999972</v>
      </c>
    </row>
    <row r="13" spans="1:10" ht="15" customHeight="1" x14ac:dyDescent="0.35">
      <c r="A13" s="58" t="s">
        <v>59</v>
      </c>
      <c r="B13" s="21"/>
      <c r="C13" s="21"/>
      <c r="D13" s="21"/>
      <c r="E13" s="37">
        <v>-2.1469999999999998</v>
      </c>
      <c r="F13" s="7">
        <v>-1.8440000000000001</v>
      </c>
      <c r="G13" s="7">
        <v>-7.7110038999999997</v>
      </c>
      <c r="H13" s="7">
        <v>-7.1289999999999996</v>
      </c>
      <c r="I13" s="7">
        <v>-2.351</v>
      </c>
      <c r="J13" s="7">
        <v>-1.9359999999999999</v>
      </c>
    </row>
    <row r="14" spans="1:10" ht="15" customHeight="1" x14ac:dyDescent="0.25">
      <c r="A14" s="59" t="s">
        <v>8</v>
      </c>
      <c r="B14" s="59"/>
      <c r="C14" s="59"/>
      <c r="D14" s="59"/>
      <c r="E14" s="35">
        <f t="shared" ref="E14:J14" si="1">SUM(E12:E13)</f>
        <v>4.5750000000000295</v>
      </c>
      <c r="F14" s="2">
        <f t="shared" si="1"/>
        <v>8.1110000000000131</v>
      </c>
      <c r="G14" s="2">
        <f t="shared" si="1"/>
        <v>70.151997600000058</v>
      </c>
      <c r="H14" s="2">
        <f t="shared" si="1"/>
        <v>74.246999999999957</v>
      </c>
      <c r="I14" s="2">
        <f t="shared" si="1"/>
        <v>58.173999999999978</v>
      </c>
      <c r="J14" s="2">
        <f t="shared" si="1"/>
        <v>42.709999999999972</v>
      </c>
    </row>
    <row r="15" spans="1:10" ht="15" customHeight="1" x14ac:dyDescent="0.35">
      <c r="A15" s="56" t="s">
        <v>9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11</v>
      </c>
      <c r="B17" s="59"/>
      <c r="C17" s="59"/>
      <c r="D17" s="59"/>
      <c r="E17" s="35">
        <f t="shared" ref="E17:J17" si="2">SUM(E14:E16)</f>
        <v>4.5750000000000295</v>
      </c>
      <c r="F17" s="2">
        <f t="shared" si="2"/>
        <v>8.1110000000000131</v>
      </c>
      <c r="G17" s="2">
        <f t="shared" si="2"/>
        <v>70.151997600000058</v>
      </c>
      <c r="H17" s="2">
        <f t="shared" si="2"/>
        <v>74.246999999999957</v>
      </c>
      <c r="I17" s="2">
        <f t="shared" si="2"/>
        <v>58.173999999999978</v>
      </c>
      <c r="J17" s="2">
        <f t="shared" si="2"/>
        <v>42.709999999999972</v>
      </c>
    </row>
    <row r="18" spans="1:10" ht="15" customHeight="1" x14ac:dyDescent="0.35">
      <c r="A18" s="56" t="s">
        <v>12</v>
      </c>
      <c r="B18" s="17"/>
      <c r="C18" s="17"/>
      <c r="D18" s="17"/>
      <c r="E18" s="36">
        <v>0.104</v>
      </c>
      <c r="F18" s="5">
        <v>8.6999999999999994E-2</v>
      </c>
      <c r="G18" s="5">
        <v>0.32300000000000001</v>
      </c>
      <c r="H18" s="5">
        <v>1.3240000000000001</v>
      </c>
      <c r="I18" s="5">
        <v>0.82199999999999995</v>
      </c>
      <c r="J18" s="5">
        <v>0.90100000000000002</v>
      </c>
    </row>
    <row r="19" spans="1:10" ht="15" customHeight="1" x14ac:dyDescent="0.35">
      <c r="A19" s="58" t="s">
        <v>13</v>
      </c>
      <c r="B19" s="21"/>
      <c r="C19" s="21"/>
      <c r="D19" s="21"/>
      <c r="E19" s="37">
        <v>-1.6759999999999999</v>
      </c>
      <c r="F19" s="7">
        <v>-1.774</v>
      </c>
      <c r="G19" s="7">
        <v>-7.8940000000000001</v>
      </c>
      <c r="H19" s="7">
        <v>-3.9239999999999999</v>
      </c>
      <c r="I19" s="7">
        <v>-2.2890000000000001</v>
      </c>
      <c r="J19" s="7">
        <v>-1.772</v>
      </c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3">SUM(E17:E19)</f>
        <v>3.0030000000000294</v>
      </c>
      <c r="F20" s="2">
        <f t="shared" si="3"/>
        <v>6.4240000000000128</v>
      </c>
      <c r="G20" s="2">
        <f t="shared" si="3"/>
        <v>62.580997600000053</v>
      </c>
      <c r="H20" s="2">
        <f t="shared" si="3"/>
        <v>71.646999999999949</v>
      </c>
      <c r="I20" s="2">
        <f t="shared" si="3"/>
        <v>56.706999999999979</v>
      </c>
      <c r="J20" s="2">
        <f t="shared" si="3"/>
        <v>41.838999999999977</v>
      </c>
    </row>
    <row r="21" spans="1:10" ht="15" customHeight="1" x14ac:dyDescent="0.35">
      <c r="A21" s="56" t="s">
        <v>15</v>
      </c>
      <c r="B21" s="17"/>
      <c r="C21" s="17"/>
      <c r="D21" s="17"/>
      <c r="E21" s="36">
        <v>-1.8399999999999999</v>
      </c>
      <c r="F21" s="5">
        <v>-2.431</v>
      </c>
      <c r="G21" s="5">
        <v>-17.361379899999999</v>
      </c>
      <c r="H21" s="5">
        <v>-22.803000000000001</v>
      </c>
      <c r="I21" s="5">
        <v>-9.8529999999999998</v>
      </c>
      <c r="J21" s="5">
        <v>-10.324999999999999</v>
      </c>
    </row>
    <row r="22" spans="1:10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82</v>
      </c>
      <c r="B23" s="63"/>
      <c r="C23" s="63"/>
      <c r="D23" s="63"/>
      <c r="E23" s="35">
        <f t="shared" ref="E23:J23" si="4">SUM(E20:E22)</f>
        <v>1.1630000000000296</v>
      </c>
      <c r="F23" s="2">
        <f t="shared" si="4"/>
        <v>3.9930000000000128</v>
      </c>
      <c r="G23" s="2">
        <f t="shared" si="4"/>
        <v>45.219617700000057</v>
      </c>
      <c r="H23" s="2">
        <f t="shared" si="4"/>
        <v>48.843999999999951</v>
      </c>
      <c r="I23" s="2">
        <f t="shared" si="4"/>
        <v>46.853999999999978</v>
      </c>
      <c r="J23" s="2">
        <f t="shared" si="4"/>
        <v>31.513999999999978</v>
      </c>
    </row>
    <row r="24" spans="1:10" ht="15" customHeight="1" x14ac:dyDescent="0.35">
      <c r="A24" s="56" t="s">
        <v>93</v>
      </c>
      <c r="B24" s="17"/>
      <c r="C24" s="17"/>
      <c r="D24" s="17"/>
      <c r="E24" s="36">
        <v>1.1629999999999951</v>
      </c>
      <c r="F24" s="5">
        <v>3.9929999999999932</v>
      </c>
      <c r="G24" s="5">
        <v>45.219617700000043</v>
      </c>
      <c r="H24" s="5">
        <v>48.843999999999923</v>
      </c>
      <c r="I24" s="5">
        <v>46.854000000000042</v>
      </c>
      <c r="J24" s="5">
        <v>31.514000000000003</v>
      </c>
    </row>
    <row r="25" spans="1:10" ht="15" customHeight="1" x14ac:dyDescent="0.35">
      <c r="A25" s="56" t="s">
        <v>88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15" customHeight="1" x14ac:dyDescent="0.35">
      <c r="A28" s="87" t="s">
        <v>134</v>
      </c>
      <c r="B28" s="88"/>
      <c r="C28" s="88"/>
      <c r="D28" s="88"/>
      <c r="E28" s="94">
        <f t="shared" ref="E28:J28" si="5">E14-E27</f>
        <v>4.5750000000000295</v>
      </c>
      <c r="F28" s="95">
        <f t="shared" si="5"/>
        <v>8.1110000000000131</v>
      </c>
      <c r="G28" s="95">
        <f t="shared" si="5"/>
        <v>70.151997600000058</v>
      </c>
      <c r="H28" s="95">
        <f t="shared" si="5"/>
        <v>74.246999999999957</v>
      </c>
      <c r="I28" s="95">
        <f t="shared" si="5"/>
        <v>58.173999999999978</v>
      </c>
      <c r="J28" s="95">
        <f t="shared" si="5"/>
        <v>42.709999999999972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 t="str">
        <f>I3</f>
        <v>2014/2015</v>
      </c>
      <c r="J30" s="25" t="str">
        <f>J3</f>
        <v>2013/2014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6">
        <v>222.04599999999999</v>
      </c>
      <c r="F34" s="5">
        <v>0</v>
      </c>
      <c r="G34" s="5">
        <v>222.04599999999999</v>
      </c>
      <c r="H34" s="5">
        <v>0</v>
      </c>
      <c r="I34" s="5">
        <v>0</v>
      </c>
      <c r="J34" s="5">
        <v>0</v>
      </c>
    </row>
    <row r="35" spans="1:10" ht="15" customHeight="1" x14ac:dyDescent="0.35">
      <c r="A35" s="56" t="s">
        <v>18</v>
      </c>
      <c r="B35" s="57"/>
      <c r="C35" s="57"/>
      <c r="D35" s="57"/>
      <c r="E35" s="36">
        <v>3.1230000000000002</v>
      </c>
      <c r="F35" s="5">
        <v>0</v>
      </c>
      <c r="G35" s="5">
        <v>2.8919999999999999</v>
      </c>
      <c r="H35" s="5">
        <v>0</v>
      </c>
      <c r="I35" s="5">
        <v>2.4E-2</v>
      </c>
      <c r="J35" s="5">
        <v>7.0999999999999994E-2</v>
      </c>
    </row>
    <row r="36" spans="1:10" ht="15" customHeight="1" x14ac:dyDescent="0.35">
      <c r="A36" s="56" t="s">
        <v>87</v>
      </c>
      <c r="B36" s="57"/>
      <c r="C36" s="57"/>
      <c r="D36" s="57"/>
      <c r="E36" s="36">
        <v>25.455000000000002</v>
      </c>
      <c r="F36" s="5">
        <v>0</v>
      </c>
      <c r="G36" s="5">
        <v>27.47</v>
      </c>
      <c r="H36" s="5">
        <v>0</v>
      </c>
      <c r="I36" s="5">
        <v>13.638</v>
      </c>
      <c r="J36" s="5">
        <v>10.502000000000001</v>
      </c>
    </row>
    <row r="37" spans="1:10" ht="15" customHeight="1" x14ac:dyDescent="0.35">
      <c r="A37" s="56" t="s">
        <v>19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15" customHeight="1" x14ac:dyDescent="0.35">
      <c r="A38" s="58" t="s">
        <v>20</v>
      </c>
      <c r="B38" s="21"/>
      <c r="C38" s="21"/>
      <c r="D38" s="21"/>
      <c r="E38" s="37">
        <v>0</v>
      </c>
      <c r="F38" s="7">
        <v>0</v>
      </c>
      <c r="G38" s="7">
        <v>0</v>
      </c>
      <c r="H38" s="7">
        <v>0</v>
      </c>
      <c r="I38" s="7">
        <v>32.707999999999998</v>
      </c>
      <c r="J38" s="7">
        <v>28.347000000000001</v>
      </c>
    </row>
    <row r="39" spans="1:10" ht="15" customHeight="1" x14ac:dyDescent="0.35">
      <c r="A39" s="53" t="s">
        <v>21</v>
      </c>
      <c r="B39" s="59"/>
      <c r="C39" s="59"/>
      <c r="D39" s="59"/>
      <c r="E39" s="41">
        <f>SUM(E34:E38)</f>
        <v>250.624</v>
      </c>
      <c r="F39" s="117" t="s">
        <v>53</v>
      </c>
      <c r="G39" s="115">
        <f>SUM(G34:G38)</f>
        <v>252.40799999999999</v>
      </c>
      <c r="H39" s="3" t="s">
        <v>53</v>
      </c>
      <c r="I39" s="3">
        <f>SUM(I34:I38)</f>
        <v>46.37</v>
      </c>
      <c r="J39" s="3">
        <f>SUM(J34:J38)</f>
        <v>38.92</v>
      </c>
    </row>
    <row r="40" spans="1:10" ht="15" customHeight="1" x14ac:dyDescent="0.35">
      <c r="A40" s="56" t="s">
        <v>22</v>
      </c>
      <c r="B40" s="17"/>
      <c r="C40" s="17"/>
      <c r="D40" s="17"/>
      <c r="E40" s="36">
        <v>67.822000000000003</v>
      </c>
      <c r="F40" s="5">
        <v>0</v>
      </c>
      <c r="G40" s="5">
        <v>82.037999999999997</v>
      </c>
      <c r="H40" s="5">
        <v>0</v>
      </c>
      <c r="I40" s="5">
        <v>32.606999999999999</v>
      </c>
      <c r="J40" s="5">
        <v>24.47</v>
      </c>
    </row>
    <row r="41" spans="1:10" ht="15" customHeight="1" x14ac:dyDescent="0.35">
      <c r="A41" s="56" t="s">
        <v>23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24</v>
      </c>
      <c r="B42" s="17"/>
      <c r="C42" s="17"/>
      <c r="D42" s="17"/>
      <c r="E42" s="36">
        <v>61.097000000000001</v>
      </c>
      <c r="F42" s="5">
        <v>0</v>
      </c>
      <c r="G42" s="5">
        <v>40.672999999999995</v>
      </c>
      <c r="H42" s="5">
        <v>0</v>
      </c>
      <c r="I42" s="5">
        <v>17.875</v>
      </c>
      <c r="J42" s="5">
        <v>25.291999999999998</v>
      </c>
    </row>
    <row r="43" spans="1:10" ht="15" customHeight="1" x14ac:dyDescent="0.35">
      <c r="A43" s="56" t="s">
        <v>25</v>
      </c>
      <c r="B43" s="17"/>
      <c r="C43" s="17"/>
      <c r="D43" s="17"/>
      <c r="E43" s="36">
        <v>70.856999999999999</v>
      </c>
      <c r="F43" s="5">
        <v>0</v>
      </c>
      <c r="G43" s="5">
        <v>78.921000000000006</v>
      </c>
      <c r="H43" s="5">
        <v>0</v>
      </c>
      <c r="I43" s="5">
        <v>180.83600000000001</v>
      </c>
      <c r="J43" s="5">
        <v>136.142</v>
      </c>
    </row>
    <row r="44" spans="1:10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0" ht="15" customHeight="1" x14ac:dyDescent="0.35">
      <c r="A45" s="65" t="s">
        <v>27</v>
      </c>
      <c r="B45" s="32"/>
      <c r="C45" s="32"/>
      <c r="D45" s="32"/>
      <c r="E45" s="42">
        <f>SUM(E40:E44)</f>
        <v>199.77600000000001</v>
      </c>
      <c r="F45" s="8" t="s">
        <v>53</v>
      </c>
      <c r="G45" s="116">
        <f>SUM(G40:G44)</f>
        <v>201.63200000000001</v>
      </c>
      <c r="H45" s="9" t="s">
        <v>53</v>
      </c>
      <c r="I45" s="9">
        <f>SUM(I40:I44)</f>
        <v>231.31800000000001</v>
      </c>
      <c r="J45" s="9">
        <f>SUM(J40:J44)</f>
        <v>185.904</v>
      </c>
    </row>
    <row r="46" spans="1:10" ht="15" customHeight="1" x14ac:dyDescent="0.35">
      <c r="A46" s="53" t="s">
        <v>80</v>
      </c>
      <c r="B46" s="33"/>
      <c r="C46" s="33"/>
      <c r="D46" s="33"/>
      <c r="E46" s="41">
        <f>E39+E45</f>
        <v>450.4</v>
      </c>
      <c r="F46" s="117" t="s">
        <v>53</v>
      </c>
      <c r="G46" s="115">
        <f>G39+G45</f>
        <v>454.03999999999996</v>
      </c>
      <c r="H46" s="3" t="s">
        <v>53</v>
      </c>
      <c r="I46" s="3">
        <f>I39+I45</f>
        <v>277.68799999999999</v>
      </c>
      <c r="J46" s="3">
        <f>J39+J45</f>
        <v>224.82400000000001</v>
      </c>
    </row>
    <row r="47" spans="1:10" ht="15" customHeight="1" x14ac:dyDescent="0.35">
      <c r="A47" s="56" t="s">
        <v>94</v>
      </c>
      <c r="B47" s="17"/>
      <c r="C47" s="17"/>
      <c r="D47" s="17"/>
      <c r="E47" s="36">
        <v>288.36807709999994</v>
      </c>
      <c r="F47" s="5"/>
      <c r="G47" s="5">
        <v>287.56261770000003</v>
      </c>
      <c r="H47" s="5"/>
      <c r="I47" s="5">
        <v>136.68900000000002</v>
      </c>
      <c r="J47" s="5">
        <v>138.57599999999996</v>
      </c>
    </row>
    <row r="48" spans="1:10" ht="15" customHeight="1" x14ac:dyDescent="0.35">
      <c r="A48" s="56" t="s">
        <v>89</v>
      </c>
      <c r="B48" s="17"/>
      <c r="C48" s="17"/>
      <c r="D48" s="17"/>
      <c r="E48" s="36">
        <v>0</v>
      </c>
      <c r="F48" s="5"/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28</v>
      </c>
      <c r="B49" s="17"/>
      <c r="C49" s="17"/>
      <c r="D49" s="17"/>
      <c r="E49" s="36">
        <v>0.17499999999999999</v>
      </c>
      <c r="F49" s="5">
        <v>0</v>
      </c>
      <c r="G49" s="5">
        <v>0.17499999999999999</v>
      </c>
      <c r="H49" s="5">
        <v>0</v>
      </c>
      <c r="I49" s="5">
        <v>0</v>
      </c>
      <c r="J49" s="5">
        <v>0</v>
      </c>
    </row>
    <row r="50" spans="1:10" ht="15" customHeight="1" x14ac:dyDescent="0.35">
      <c r="A50" s="56" t="s">
        <v>29</v>
      </c>
      <c r="B50" s="17"/>
      <c r="C50" s="17"/>
      <c r="D50" s="17"/>
      <c r="E50" s="36">
        <v>5.9279999999999999</v>
      </c>
      <c r="F50" s="5">
        <v>0</v>
      </c>
      <c r="G50" s="5">
        <v>7.6849999999999996</v>
      </c>
      <c r="H50" s="5">
        <v>0</v>
      </c>
      <c r="I50" s="5">
        <v>5.9009999999999998</v>
      </c>
      <c r="J50" s="5">
        <v>3.823</v>
      </c>
    </row>
    <row r="51" spans="1:10" ht="15" customHeight="1" x14ac:dyDescent="0.35">
      <c r="A51" s="56" t="s">
        <v>30</v>
      </c>
      <c r="B51" s="17"/>
      <c r="C51" s="17"/>
      <c r="D51" s="17"/>
      <c r="E51" s="36">
        <v>65.066999999999993</v>
      </c>
      <c r="F51" s="5">
        <v>0</v>
      </c>
      <c r="G51" s="5">
        <v>72.300999999999988</v>
      </c>
      <c r="H51" s="5">
        <v>0</v>
      </c>
      <c r="I51" s="5">
        <v>72.423000000000002</v>
      </c>
      <c r="J51" s="5">
        <v>31.253</v>
      </c>
    </row>
    <row r="52" spans="1:10" ht="15" customHeight="1" x14ac:dyDescent="0.35">
      <c r="A52" s="56" t="s">
        <v>31</v>
      </c>
      <c r="B52" s="17"/>
      <c r="C52" s="17"/>
      <c r="D52" s="17"/>
      <c r="E52" s="36">
        <v>90.862000000000009</v>
      </c>
      <c r="F52" s="5">
        <v>0</v>
      </c>
      <c r="G52" s="5">
        <v>86.315999999999988</v>
      </c>
      <c r="H52" s="5">
        <v>0</v>
      </c>
      <c r="I52" s="5">
        <v>62.674999999999997</v>
      </c>
      <c r="J52" s="5">
        <v>51.172000000000004</v>
      </c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81</v>
      </c>
      <c r="B54" s="33"/>
      <c r="C54" s="33"/>
      <c r="D54" s="33"/>
      <c r="E54" s="41">
        <f>SUM(E47:E53)</f>
        <v>450.40007709999998</v>
      </c>
      <c r="F54" s="1" t="s">
        <v>53</v>
      </c>
      <c r="G54" s="115">
        <f>SUM(G47:G53)</f>
        <v>454.03961770000001</v>
      </c>
      <c r="H54" s="3" t="s">
        <v>53</v>
      </c>
      <c r="I54" s="3">
        <f>SUM(I47:I53)</f>
        <v>277.68800000000005</v>
      </c>
      <c r="J54" s="3">
        <f>SUM(J47:J53)</f>
        <v>224.82399999999998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 t="str">
        <f>I30</f>
        <v>2014/2015</v>
      </c>
      <c r="J56" s="25" t="str">
        <f>J30</f>
        <v>2013/2014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52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9.5859999999999967</v>
      </c>
      <c r="F60" s="5"/>
      <c r="G60" s="5"/>
      <c r="H60" s="5"/>
      <c r="I60" s="5">
        <v>47.771999999999998</v>
      </c>
      <c r="J60" s="5">
        <v>28.173999999999999</v>
      </c>
    </row>
    <row r="61" spans="1:10" ht="15" customHeight="1" x14ac:dyDescent="0.35">
      <c r="A61" s="67" t="s">
        <v>33</v>
      </c>
      <c r="B61" s="67"/>
      <c r="C61" s="68"/>
      <c r="D61" s="68"/>
      <c r="E61" s="37">
        <v>-15.645000000000001</v>
      </c>
      <c r="F61" s="7">
        <v>0</v>
      </c>
      <c r="G61" s="7">
        <v>0</v>
      </c>
      <c r="H61" s="7">
        <v>0</v>
      </c>
      <c r="I61" s="7">
        <v>10.401999999999999</v>
      </c>
      <c r="J61" s="7">
        <v>8.9030000000000005</v>
      </c>
    </row>
    <row r="62" spans="1:10" ht="15" customHeight="1" x14ac:dyDescent="0.35">
      <c r="A62" s="104" t="s">
        <v>34</v>
      </c>
      <c r="B62" s="69"/>
      <c r="C62" s="70"/>
      <c r="D62" s="70"/>
      <c r="E62" s="35">
        <f>SUM(E60:E61)</f>
        <v>-6.0590000000000046</v>
      </c>
      <c r="F62" s="2" t="s">
        <v>53</v>
      </c>
      <c r="G62" s="2" t="s">
        <v>53</v>
      </c>
      <c r="H62" s="2" t="s">
        <v>53</v>
      </c>
      <c r="I62" s="2">
        <f>SUM(I60:I61)</f>
        <v>58.173999999999999</v>
      </c>
      <c r="J62" s="2">
        <f>SUM(J60:J61)</f>
        <v>37.076999999999998</v>
      </c>
    </row>
    <row r="63" spans="1:10" ht="15" customHeight="1" x14ac:dyDescent="0.35">
      <c r="A63" s="66" t="s">
        <v>85</v>
      </c>
      <c r="B63" s="66"/>
      <c r="C63" s="17"/>
      <c r="D63" s="17"/>
      <c r="E63" s="36">
        <v>-0.26</v>
      </c>
      <c r="F63" s="5">
        <v>0</v>
      </c>
      <c r="G63" s="5">
        <v>0</v>
      </c>
      <c r="H63" s="5">
        <v>0</v>
      </c>
      <c r="I63" s="5">
        <v>-4.5309999999999997</v>
      </c>
      <c r="J63" s="5">
        <v>-2.452</v>
      </c>
    </row>
    <row r="64" spans="1:10" ht="15" customHeight="1" x14ac:dyDescent="0.35">
      <c r="A64" s="67" t="s">
        <v>86</v>
      </c>
      <c r="B64" s="67"/>
      <c r="C64" s="21"/>
      <c r="D64" s="21"/>
      <c r="E64" s="37">
        <v>0</v>
      </c>
      <c r="F64" s="7">
        <v>0</v>
      </c>
      <c r="G64" s="7">
        <v>0</v>
      </c>
      <c r="H64" s="7">
        <v>0</v>
      </c>
      <c r="I64" s="7">
        <v>-20</v>
      </c>
      <c r="J64" s="7">
        <v>20</v>
      </c>
    </row>
    <row r="65" spans="1:11" ht="15" customHeight="1" x14ac:dyDescent="0.35">
      <c r="A65" s="71" t="s">
        <v>90</v>
      </c>
      <c r="B65" s="71"/>
      <c r="C65" s="72"/>
      <c r="D65" s="72"/>
      <c r="E65" s="35">
        <f>SUM(E62:E64)</f>
        <v>-6.3190000000000044</v>
      </c>
      <c r="F65" s="2">
        <f>SUM(F62:F64)</f>
        <v>0</v>
      </c>
      <c r="G65" s="2" t="s">
        <v>53</v>
      </c>
      <c r="H65" s="2" t="s">
        <v>53</v>
      </c>
      <c r="I65" s="2">
        <f>SUM(I62:I64)</f>
        <v>33.643000000000001</v>
      </c>
      <c r="J65" s="2">
        <f>SUM(J62:J64)</f>
        <v>54.625</v>
      </c>
    </row>
    <row r="66" spans="1:11" ht="15" customHeight="1" x14ac:dyDescent="0.35">
      <c r="A66" s="67" t="s">
        <v>35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-0.11899999999999999</v>
      </c>
      <c r="J66" s="7">
        <v>2.1999999999999999E-2</v>
      </c>
    </row>
    <row r="67" spans="1:11" ht="15" customHeight="1" x14ac:dyDescent="0.35">
      <c r="A67" s="104" t="s">
        <v>36</v>
      </c>
      <c r="B67" s="69"/>
      <c r="C67" s="33"/>
      <c r="D67" s="33"/>
      <c r="E67" s="35">
        <f>SUM(E65:E66)</f>
        <v>-6.3190000000000044</v>
      </c>
      <c r="F67" s="2" t="s">
        <v>53</v>
      </c>
      <c r="G67" s="2" t="s">
        <v>53</v>
      </c>
      <c r="H67" s="2" t="s">
        <v>53</v>
      </c>
      <c r="I67" s="2">
        <f>SUM(I65:I66)</f>
        <v>33.524000000000001</v>
      </c>
      <c r="J67" s="2">
        <f>SUM(J65:J66)</f>
        <v>54.646999999999998</v>
      </c>
    </row>
    <row r="68" spans="1:11" ht="15" customHeight="1" x14ac:dyDescent="0.35">
      <c r="A68" s="66" t="s">
        <v>37</v>
      </c>
      <c r="B68" s="66"/>
      <c r="C68" s="17"/>
      <c r="D68" s="17"/>
      <c r="E68" s="36">
        <v>-1.677</v>
      </c>
      <c r="F68" s="5">
        <v>0</v>
      </c>
      <c r="G68" s="5">
        <v>0</v>
      </c>
      <c r="H68" s="5">
        <v>0</v>
      </c>
      <c r="I68" s="5">
        <v>41.17</v>
      </c>
      <c r="J68" s="5">
        <v>1.101</v>
      </c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</row>
    <row r="70" spans="1:11" ht="15" customHeight="1" x14ac:dyDescent="0.35">
      <c r="A70" s="66" t="s">
        <v>39</v>
      </c>
      <c r="B70" s="66"/>
      <c r="C70" s="17"/>
      <c r="D70" s="17"/>
      <c r="E70" s="36">
        <v>0</v>
      </c>
      <c r="F70" s="5">
        <v>0</v>
      </c>
      <c r="G70" s="5">
        <v>0</v>
      </c>
      <c r="H70" s="5">
        <v>0</v>
      </c>
      <c r="I70" s="5">
        <v>-50</v>
      </c>
      <c r="J70" s="5">
        <v>0</v>
      </c>
    </row>
    <row r="71" spans="1:11" ht="15" customHeight="1" x14ac:dyDescent="0.35">
      <c r="A71" s="67" t="s">
        <v>40</v>
      </c>
      <c r="B71" s="67"/>
      <c r="C71" s="21"/>
      <c r="D71" s="21"/>
      <c r="E71" s="3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</row>
    <row r="72" spans="1:11" ht="15" customHeight="1" x14ac:dyDescent="0.35">
      <c r="A72" s="139" t="s">
        <v>41</v>
      </c>
      <c r="B72" s="140"/>
      <c r="C72" s="74"/>
      <c r="D72" s="74"/>
      <c r="E72" s="44">
        <f>SUM(E68:E71)</f>
        <v>-1.677</v>
      </c>
      <c r="F72" s="85" t="s">
        <v>53</v>
      </c>
      <c r="G72" s="85" t="s">
        <v>53</v>
      </c>
      <c r="H72" s="85" t="s">
        <v>53</v>
      </c>
      <c r="I72" s="85">
        <f>SUM(I68:I71)</f>
        <v>-8.8299999999999983</v>
      </c>
      <c r="J72" s="85">
        <f>SUM(J68:J71)</f>
        <v>1.101</v>
      </c>
    </row>
    <row r="73" spans="1:11" ht="15" customHeight="1" x14ac:dyDescent="0.35">
      <c r="A73" s="69" t="s">
        <v>42</v>
      </c>
      <c r="B73" s="69"/>
      <c r="C73" s="33"/>
      <c r="D73" s="33"/>
      <c r="E73" s="35">
        <f>SUM(E72+E67)</f>
        <v>-7.996000000000004</v>
      </c>
      <c r="F73" s="2" t="s">
        <v>53</v>
      </c>
      <c r="G73" s="2" t="s">
        <v>53</v>
      </c>
      <c r="H73" s="2" t="s">
        <v>53</v>
      </c>
      <c r="I73" s="2">
        <f>SUM(I72+I67)</f>
        <v>24.694000000000003</v>
      </c>
      <c r="J73" s="2">
        <f>SUM(J72+J67)</f>
        <v>55.747999999999998</v>
      </c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75</v>
      </c>
      <c r="B75" s="72"/>
      <c r="C75" s="33"/>
      <c r="D75" s="33"/>
      <c r="E75" s="35">
        <f>SUM(E73:E74)</f>
        <v>-7.996000000000004</v>
      </c>
      <c r="F75" s="2" t="s">
        <v>53</v>
      </c>
      <c r="G75" s="2" t="s">
        <v>53</v>
      </c>
      <c r="H75" s="2" t="s">
        <v>53</v>
      </c>
      <c r="I75" s="2">
        <f>SUM(I73:I74)</f>
        <v>24.694000000000003</v>
      </c>
      <c r="J75" s="2">
        <f>SUM(J73:J74)</f>
        <v>55.747999999999998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 t="str">
        <f>I56</f>
        <v>2014/2015</v>
      </c>
      <c r="J77" s="25" t="str">
        <f>J56</f>
        <v>2013/2014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2.3899949326883347</v>
      </c>
      <c r="F81" s="13">
        <v>4.7153138698013057</v>
      </c>
      <c r="G81" s="13">
        <v>9.8553007125769074</v>
      </c>
      <c r="H81" s="13">
        <v>10.449582422036624</v>
      </c>
      <c r="I81" s="13">
        <v>14.869324063542374</v>
      </c>
      <c r="J81" s="13">
        <v>13.178926061009999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2.3899949326883347</v>
      </c>
      <c r="F82" s="13">
        <v>4.7153138698013057</v>
      </c>
      <c r="G82" s="13">
        <v>9.8553007125769074</v>
      </c>
      <c r="H82" s="13">
        <v>10.449582422036624</v>
      </c>
      <c r="I82" s="13">
        <v>14.869324063542374</v>
      </c>
      <c r="J82" s="13">
        <v>13.178926061009999</v>
      </c>
    </row>
    <row r="83" spans="1:10" ht="15" customHeight="1" x14ac:dyDescent="0.35">
      <c r="A83" s="56" t="s">
        <v>44</v>
      </c>
      <c r="B83" s="66"/>
      <c r="C83" s="57"/>
      <c r="D83" s="57"/>
      <c r="E83" s="39">
        <v>1.5687770017187093</v>
      </c>
      <c r="F83" s="13">
        <v>3.7345797435092534</v>
      </c>
      <c r="G83" s="13">
        <v>8.7916890657587441</v>
      </c>
      <c r="H83" s="13">
        <v>10.083656333476894</v>
      </c>
      <c r="I83" s="13">
        <v>14.494357611154424</v>
      </c>
      <c r="J83" s="13">
        <v>12.910163602589501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 t="s">
        <v>53</v>
      </c>
      <c r="H84" s="13" t="s">
        <v>53</v>
      </c>
      <c r="I84" s="13">
        <v>34.042831453326819</v>
      </c>
      <c r="J84" s="13">
        <v>25.650751273828327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 t="s">
        <v>53</v>
      </c>
      <c r="H85" s="13" t="s">
        <v>53</v>
      </c>
      <c r="I85" s="13">
        <v>31.137301057420551</v>
      </c>
      <c r="J85" s="13">
        <v>28.397847256815222</v>
      </c>
    </row>
    <row r="86" spans="1:10" ht="15" customHeight="1" x14ac:dyDescent="0.35">
      <c r="A86" s="56" t="s">
        <v>47</v>
      </c>
      <c r="B86" s="66"/>
      <c r="C86" s="57"/>
      <c r="D86" s="57"/>
      <c r="E86" s="36">
        <v>64.024872943344363</v>
      </c>
      <c r="F86" s="5" t="s">
        <v>53</v>
      </c>
      <c r="G86" s="5">
        <v>63.334256855533432</v>
      </c>
      <c r="H86" s="5" t="s">
        <v>53</v>
      </c>
      <c r="I86" s="5">
        <v>49.223949180375101</v>
      </c>
      <c r="J86" s="5">
        <v>61.637547592783683</v>
      </c>
    </row>
    <row r="87" spans="1:10" ht="15" customHeight="1" x14ac:dyDescent="0.35">
      <c r="A87" s="56" t="s">
        <v>48</v>
      </c>
      <c r="B87" s="66"/>
      <c r="C87" s="57"/>
      <c r="D87" s="57"/>
      <c r="E87" s="46">
        <v>-5.6150000000000091</v>
      </c>
      <c r="F87" s="5" t="s">
        <v>53</v>
      </c>
      <c r="G87" s="5">
        <v>-6.4450000000000118</v>
      </c>
      <c r="H87" s="5" t="s">
        <v>53</v>
      </c>
      <c r="I87" s="5">
        <v>-108.41300000000001</v>
      </c>
      <c r="J87" s="5">
        <v>-104.889</v>
      </c>
    </row>
    <row r="88" spans="1:10" ht="15" customHeight="1" x14ac:dyDescent="0.35">
      <c r="A88" s="56" t="s">
        <v>49</v>
      </c>
      <c r="B88" s="66"/>
      <c r="C88" s="17"/>
      <c r="D88" s="17"/>
      <c r="E88" s="47">
        <v>0.2262455700926127</v>
      </c>
      <c r="F88" s="13" t="s">
        <v>53</v>
      </c>
      <c r="G88" s="13">
        <v>0.25203554126639172</v>
      </c>
      <c r="H88" s="13" t="s">
        <v>53</v>
      </c>
      <c r="I88" s="13">
        <v>0.52983780699251581</v>
      </c>
      <c r="J88" s="13">
        <v>0.22552967324789286</v>
      </c>
    </row>
    <row r="89" spans="1:10" ht="15" customHeight="1" x14ac:dyDescent="0.35">
      <c r="A89" s="56" t="s">
        <v>124</v>
      </c>
      <c r="B89" s="66"/>
      <c r="C89" s="17"/>
      <c r="D89" s="17"/>
      <c r="E89" s="46">
        <v>-10.153999999999995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5" t="s">
        <v>53</v>
      </c>
      <c r="G90" s="10">
        <v>328</v>
      </c>
      <c r="H90" s="10" t="s">
        <v>53</v>
      </c>
      <c r="I90" s="10">
        <v>137</v>
      </c>
      <c r="J90" s="10">
        <v>134</v>
      </c>
    </row>
    <row r="91" spans="1:10" ht="15" customHeight="1" x14ac:dyDescent="0.35">
      <c r="A91" s="60" t="s">
        <v>99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131</v>
      </c>
      <c r="B92" s="124"/>
      <c r="C92" s="124"/>
      <c r="D92" s="124"/>
      <c r="E92" s="124"/>
      <c r="F92" s="124"/>
      <c r="G92" s="124"/>
      <c r="H92" s="124"/>
      <c r="I92" s="124"/>
      <c r="J92" s="124"/>
    </row>
    <row r="93" spans="1:10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127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6.5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ht="16.5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  <rowBreaks count="1" manualBreakCount="1">
    <brk id="9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1" width="9.7109375" style="50" hidden="1" customWidth="1"/>
    <col min="12" max="12" width="9.140625" style="50"/>
    <col min="13" max="13" width="9.5703125" style="50" bestFit="1" customWidth="1"/>
    <col min="14" max="16384" width="9.140625" style="50"/>
  </cols>
  <sheetData>
    <row r="1" spans="1:13" ht="21.75" x14ac:dyDescent="0.25">
      <c r="A1" s="138" t="s">
        <v>63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3" ht="16.5" x14ac:dyDescent="0.35">
      <c r="A2" s="53" t="s">
        <v>56</v>
      </c>
      <c r="B2" s="54"/>
      <c r="C2" s="54"/>
      <c r="D2" s="54"/>
      <c r="E2" s="52"/>
      <c r="F2" s="130"/>
      <c r="G2" s="130"/>
      <c r="H2" s="130"/>
      <c r="I2" s="130"/>
      <c r="J2" s="130"/>
      <c r="K2" s="52"/>
    </row>
    <row r="3" spans="1:13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  <c r="K3" s="25">
        <v>2012</v>
      </c>
      <c r="M3" s="91"/>
    </row>
    <row r="4" spans="1:13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  <c r="K4" s="25"/>
      <c r="M4" s="51"/>
    </row>
    <row r="5" spans="1:13" ht="16.5" x14ac:dyDescent="0.35">
      <c r="A5" s="23" t="s">
        <v>1</v>
      </c>
      <c r="B5" s="26"/>
      <c r="C5" s="23"/>
      <c r="D5" s="23" t="s">
        <v>69</v>
      </c>
      <c r="E5" s="27"/>
      <c r="F5" s="27"/>
      <c r="G5" s="27"/>
      <c r="H5" s="27" t="s">
        <v>52</v>
      </c>
      <c r="I5" s="27" t="s">
        <v>52</v>
      </c>
      <c r="J5" s="27" t="s">
        <v>54</v>
      </c>
      <c r="K5" s="27"/>
      <c r="M5" s="51"/>
    </row>
    <row r="6" spans="1:13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M6" s="51" t="s">
        <v>72</v>
      </c>
    </row>
    <row r="7" spans="1:13" ht="15" customHeight="1" x14ac:dyDescent="0.35">
      <c r="A7" s="56" t="s">
        <v>2</v>
      </c>
      <c r="B7" s="57"/>
      <c r="C7" s="57"/>
      <c r="D7" s="57"/>
      <c r="E7" s="35">
        <v>1651.059</v>
      </c>
      <c r="F7" s="2">
        <v>1871.1780000000001</v>
      </c>
      <c r="G7" s="2">
        <v>7834.4120000000003</v>
      </c>
      <c r="H7" s="2">
        <v>5461.7420000000002</v>
      </c>
      <c r="I7" s="2">
        <v>4466.1109999999999</v>
      </c>
      <c r="J7" s="2">
        <v>3797.154</v>
      </c>
      <c r="K7" s="2">
        <v>2886.0439999999999</v>
      </c>
    </row>
    <row r="8" spans="1:13" ht="15" customHeight="1" x14ac:dyDescent="0.35">
      <c r="A8" s="56" t="s">
        <v>3</v>
      </c>
      <c r="B8" s="17"/>
      <c r="C8" s="17"/>
      <c r="D8" s="17"/>
      <c r="E8" s="36">
        <v>-1559.884</v>
      </c>
      <c r="F8" s="5">
        <v>-1776.8539999999998</v>
      </c>
      <c r="G8" s="5">
        <v>-7501.1629999999996</v>
      </c>
      <c r="H8" s="5">
        <v>-5196.8240000000005</v>
      </c>
      <c r="I8" s="5">
        <v>-4260.2940000000008</v>
      </c>
      <c r="J8" s="5">
        <v>-3623.4250000000002</v>
      </c>
      <c r="K8" s="5">
        <v>-2731.259</v>
      </c>
    </row>
    <row r="9" spans="1:13" ht="15" customHeight="1" x14ac:dyDescent="0.35">
      <c r="A9" s="56" t="s">
        <v>4</v>
      </c>
      <c r="B9" s="17"/>
      <c r="C9" s="17"/>
      <c r="D9" s="17"/>
      <c r="E9" s="36">
        <v>-26.945</v>
      </c>
      <c r="F9" s="5">
        <v>-22.140999999999998</v>
      </c>
      <c r="G9" s="5">
        <v>-91.763999999999996</v>
      </c>
      <c r="H9" s="5">
        <v>-79.272000000000006</v>
      </c>
      <c r="I9" s="5">
        <v>-65.22</v>
      </c>
      <c r="J9" s="5">
        <v>-61.86</v>
      </c>
      <c r="K9" s="5">
        <v>-53.204999999999998</v>
      </c>
    </row>
    <row r="10" spans="1:13" ht="15" customHeight="1" x14ac:dyDescent="0.35">
      <c r="A10" s="56" t="s">
        <v>5</v>
      </c>
      <c r="B10" s="17"/>
      <c r="C10" s="17"/>
      <c r="D10" s="17"/>
      <c r="E10" s="36">
        <v>-1E-3</v>
      </c>
      <c r="F10" s="5">
        <v>0</v>
      </c>
      <c r="G10" s="5">
        <v>-5.8000000000000003E-2</v>
      </c>
      <c r="H10" s="5">
        <v>7.0000000000000007E-2</v>
      </c>
      <c r="I10" s="5">
        <v>-3.5999999999999997E-2</v>
      </c>
      <c r="J10" s="5">
        <v>0.153</v>
      </c>
      <c r="K10" s="5">
        <v>-0.183</v>
      </c>
    </row>
    <row r="11" spans="1:13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9.9979999999999993</v>
      </c>
      <c r="J11" s="7">
        <v>0</v>
      </c>
      <c r="K11" s="7">
        <v>0</v>
      </c>
    </row>
    <row r="12" spans="1:13" ht="15" customHeight="1" x14ac:dyDescent="0.25">
      <c r="A12" s="59" t="s">
        <v>7</v>
      </c>
      <c r="B12" s="59"/>
      <c r="C12" s="59"/>
      <c r="D12" s="59"/>
      <c r="E12" s="35">
        <f t="shared" ref="E12:K12" si="0">SUM(E7:E11)</f>
        <v>64.228999999999957</v>
      </c>
      <c r="F12" s="2">
        <f t="shared" si="0"/>
        <v>72.183000000000305</v>
      </c>
      <c r="G12" s="2">
        <f t="shared" si="0"/>
        <v>241.4270000000007</v>
      </c>
      <c r="H12" s="3">
        <f t="shared" si="0"/>
        <v>185.71599999999967</v>
      </c>
      <c r="I12" s="3">
        <f t="shared" si="0"/>
        <v>150.55899999999909</v>
      </c>
      <c r="J12" s="3">
        <f t="shared" si="0"/>
        <v>112.02199999999982</v>
      </c>
      <c r="K12" s="3">
        <f t="shared" si="0"/>
        <v>101.39699999999985</v>
      </c>
    </row>
    <row r="13" spans="1:13" ht="15" customHeight="1" x14ac:dyDescent="0.35">
      <c r="A13" s="58" t="s">
        <v>59</v>
      </c>
      <c r="B13" s="21"/>
      <c r="C13" s="21"/>
      <c r="D13" s="21"/>
      <c r="E13" s="37">
        <v>-1.9909999999999999</v>
      </c>
      <c r="F13" s="7">
        <v>-1.7189999999999999</v>
      </c>
      <c r="G13" s="7">
        <v>-7.1989999999999998</v>
      </c>
      <c r="H13" s="7">
        <v>-5.2969999999999997</v>
      </c>
      <c r="I13" s="7">
        <v>-4.2930000000000001</v>
      </c>
      <c r="J13" s="7">
        <v>-4.1459999999999999</v>
      </c>
      <c r="K13" s="7">
        <v>-4.0739999999999998</v>
      </c>
    </row>
    <row r="14" spans="1:13" ht="15" customHeight="1" x14ac:dyDescent="0.25">
      <c r="A14" s="59" t="s">
        <v>8</v>
      </c>
      <c r="B14" s="59"/>
      <c r="C14" s="59"/>
      <c r="D14" s="59"/>
      <c r="E14" s="35">
        <f t="shared" ref="E14:K14" si="1">SUM(E12:E13)</f>
        <v>62.237999999999957</v>
      </c>
      <c r="F14" s="2">
        <f t="shared" si="1"/>
        <v>70.464000000000311</v>
      </c>
      <c r="G14" s="2">
        <f t="shared" si="1"/>
        <v>234.22800000000069</v>
      </c>
      <c r="H14" s="3">
        <f t="shared" si="1"/>
        <v>180.41899999999967</v>
      </c>
      <c r="I14" s="3">
        <f t="shared" si="1"/>
        <v>146.26599999999908</v>
      </c>
      <c r="J14" s="3">
        <f t="shared" si="1"/>
        <v>107.87599999999982</v>
      </c>
      <c r="K14" s="3">
        <f t="shared" si="1"/>
        <v>97.322999999999851</v>
      </c>
    </row>
    <row r="15" spans="1:13" ht="15" customHeight="1" x14ac:dyDescent="0.35">
      <c r="A15" s="56" t="s">
        <v>9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3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ht="15" customHeight="1" x14ac:dyDescent="0.25">
      <c r="A17" s="59" t="s">
        <v>11</v>
      </c>
      <c r="B17" s="59"/>
      <c r="C17" s="59"/>
      <c r="D17" s="59"/>
      <c r="E17" s="35">
        <f t="shared" ref="E17:K17" si="2">SUM(E14:E16)</f>
        <v>62.237999999999957</v>
      </c>
      <c r="F17" s="2">
        <f t="shared" si="2"/>
        <v>70.464000000000311</v>
      </c>
      <c r="G17" s="2">
        <f t="shared" si="2"/>
        <v>234.22800000000069</v>
      </c>
      <c r="H17" s="3">
        <f t="shared" si="2"/>
        <v>180.41899999999967</v>
      </c>
      <c r="I17" s="3">
        <f t="shared" si="2"/>
        <v>146.26599999999908</v>
      </c>
      <c r="J17" s="3">
        <f t="shared" si="2"/>
        <v>107.87599999999982</v>
      </c>
      <c r="K17" s="3">
        <f t="shared" si="2"/>
        <v>97.322999999999851</v>
      </c>
    </row>
    <row r="18" spans="1:11" ht="15" customHeight="1" x14ac:dyDescent="0.35">
      <c r="A18" s="56" t="s">
        <v>12</v>
      </c>
      <c r="B18" s="17"/>
      <c r="C18" s="17"/>
      <c r="D18" s="17"/>
      <c r="E18" s="36">
        <v>1.171</v>
      </c>
      <c r="F18" s="5">
        <v>1.3740000000000001</v>
      </c>
      <c r="G18" s="5">
        <v>4.3860000000000001</v>
      </c>
      <c r="H18" s="5">
        <v>17.178999999999998</v>
      </c>
      <c r="I18" s="5">
        <v>13.465999999999999</v>
      </c>
      <c r="J18" s="5">
        <v>22.048000000000002</v>
      </c>
      <c r="K18" s="5">
        <v>9.64</v>
      </c>
    </row>
    <row r="19" spans="1:11" ht="15" customHeight="1" x14ac:dyDescent="0.35">
      <c r="A19" s="58" t="s">
        <v>13</v>
      </c>
      <c r="B19" s="21"/>
      <c r="C19" s="21"/>
      <c r="D19" s="21"/>
      <c r="E19" s="37">
        <v>-2.5259999999999998</v>
      </c>
      <c r="F19" s="7">
        <v>-6.093</v>
      </c>
      <c r="G19" s="7">
        <v>-51.634</v>
      </c>
      <c r="H19" s="7">
        <v>-11.518999999999998</v>
      </c>
      <c r="I19" s="7">
        <v>-31.531000000000002</v>
      </c>
      <c r="J19" s="7">
        <v>-31.477</v>
      </c>
      <c r="K19" s="7">
        <v>-12.417</v>
      </c>
    </row>
    <row r="20" spans="1:11" ht="15" customHeight="1" x14ac:dyDescent="0.25">
      <c r="A20" s="59" t="s">
        <v>14</v>
      </c>
      <c r="B20" s="59"/>
      <c r="C20" s="59"/>
      <c r="D20" s="59"/>
      <c r="E20" s="35">
        <f t="shared" ref="E20:K20" si="3">SUM(E17:E19)</f>
        <v>60.882999999999953</v>
      </c>
      <c r="F20" s="2">
        <f t="shared" si="3"/>
        <v>65.745000000000303</v>
      </c>
      <c r="G20" s="2">
        <f t="shared" si="3"/>
        <v>186.9800000000007</v>
      </c>
      <c r="H20" s="3">
        <f t="shared" si="3"/>
        <v>186.07899999999967</v>
      </c>
      <c r="I20" s="3">
        <f t="shared" si="3"/>
        <v>128.20099999999908</v>
      </c>
      <c r="J20" s="3">
        <f t="shared" si="3"/>
        <v>98.446999999999804</v>
      </c>
      <c r="K20" s="3">
        <f t="shared" si="3"/>
        <v>94.54599999999985</v>
      </c>
    </row>
    <row r="21" spans="1:11" ht="15" customHeight="1" x14ac:dyDescent="0.35">
      <c r="A21" s="56" t="s">
        <v>15</v>
      </c>
      <c r="B21" s="17"/>
      <c r="C21" s="17"/>
      <c r="D21" s="17"/>
      <c r="E21" s="36">
        <v>-14.612</v>
      </c>
      <c r="F21" s="5">
        <v>-16.849</v>
      </c>
      <c r="G21" s="5">
        <v>-58.828000000000003</v>
      </c>
      <c r="H21" s="5">
        <v>-41.442999999999998</v>
      </c>
      <c r="I21" s="5">
        <v>-31.679000000000002</v>
      </c>
      <c r="J21" s="5">
        <v>-25.265000000000001</v>
      </c>
      <c r="K21" s="5">
        <v>-26.935000000000002</v>
      </c>
    </row>
    <row r="22" spans="1:11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ht="15" customHeight="1" x14ac:dyDescent="0.35">
      <c r="A23" s="62" t="s">
        <v>82</v>
      </c>
      <c r="B23" s="63"/>
      <c r="C23" s="63"/>
      <c r="D23" s="63"/>
      <c r="E23" s="35">
        <f t="shared" ref="E23:K23" si="4">SUM(E20:E22)</f>
        <v>46.270999999999951</v>
      </c>
      <c r="F23" s="2">
        <f t="shared" si="4"/>
        <v>48.896000000000299</v>
      </c>
      <c r="G23" s="2">
        <f t="shared" si="4"/>
        <v>128.1520000000007</v>
      </c>
      <c r="H23" s="3">
        <f t="shared" si="4"/>
        <v>144.63599999999968</v>
      </c>
      <c r="I23" s="3">
        <f t="shared" si="4"/>
        <v>96.521999999999082</v>
      </c>
      <c r="J23" s="3">
        <f t="shared" si="4"/>
        <v>73.181999999999803</v>
      </c>
      <c r="K23" s="3">
        <f t="shared" si="4"/>
        <v>67.610999999999848</v>
      </c>
    </row>
    <row r="24" spans="1:11" ht="15" customHeight="1" x14ac:dyDescent="0.35">
      <c r="A24" s="56" t="s">
        <v>93</v>
      </c>
      <c r="B24" s="17"/>
      <c r="C24" s="17"/>
      <c r="D24" s="17"/>
      <c r="E24" s="36">
        <v>46.211999999999811</v>
      </c>
      <c r="F24" s="5">
        <v>48.853000000000293</v>
      </c>
      <c r="G24" s="5">
        <v>128.02600000000015</v>
      </c>
      <c r="H24" s="5">
        <v>144.4980000000005</v>
      </c>
      <c r="I24" s="5">
        <v>96.454000000000477</v>
      </c>
      <c r="J24" s="5">
        <v>73.205000000000027</v>
      </c>
      <c r="K24" s="5">
        <v>67.550999999999576</v>
      </c>
    </row>
    <row r="25" spans="1:11" ht="15" customHeight="1" x14ac:dyDescent="0.35">
      <c r="A25" s="56" t="s">
        <v>88</v>
      </c>
      <c r="B25" s="17"/>
      <c r="C25" s="17"/>
      <c r="D25" s="17"/>
      <c r="E25" s="36">
        <v>5.8999999999999997E-2</v>
      </c>
      <c r="F25" s="5">
        <v>4.2999999999999997E-2</v>
      </c>
      <c r="G25" s="5">
        <v>0.126</v>
      </c>
      <c r="H25" s="5">
        <v>0.13800000000000001</v>
      </c>
      <c r="I25" s="5">
        <v>6.8000000000000005E-2</v>
      </c>
      <c r="J25" s="5">
        <v>-2.3E-2</v>
      </c>
      <c r="K25" s="5">
        <v>0.06</v>
      </c>
    </row>
    <row r="26" spans="1:11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  <c r="K26" s="90"/>
    </row>
    <row r="27" spans="1:11" ht="15" customHeight="1" x14ac:dyDescent="0.35">
      <c r="A27" s="86" t="s">
        <v>60</v>
      </c>
      <c r="B27" s="17"/>
      <c r="C27" s="17"/>
      <c r="D27" s="17"/>
      <c r="E27" s="36">
        <v>0</v>
      </c>
      <c r="F27" s="5">
        <v>-0.24</v>
      </c>
      <c r="G27" s="5">
        <v>-0.58099999999999996</v>
      </c>
      <c r="H27" s="5">
        <v>-0.71130730000000009</v>
      </c>
      <c r="I27" s="5">
        <v>9.1280000000000001</v>
      </c>
      <c r="J27" s="5">
        <v>-13.05</v>
      </c>
      <c r="K27" s="5">
        <v>0</v>
      </c>
    </row>
    <row r="28" spans="1:11" ht="15" customHeight="1" x14ac:dyDescent="0.35">
      <c r="A28" s="87" t="s">
        <v>134</v>
      </c>
      <c r="B28" s="88"/>
      <c r="C28" s="88"/>
      <c r="D28" s="88"/>
      <c r="E28" s="94">
        <f t="shared" ref="E28:K28" si="5">E14-E27</f>
        <v>62.237999999999957</v>
      </c>
      <c r="F28" s="95">
        <f t="shared" si="5"/>
        <v>70.704000000000306</v>
      </c>
      <c r="G28" s="95">
        <f t="shared" si="5"/>
        <v>234.80900000000068</v>
      </c>
      <c r="H28" s="95">
        <f t="shared" si="5"/>
        <v>181.13030729999966</v>
      </c>
      <c r="I28" s="95">
        <f t="shared" si="5"/>
        <v>137.13799999999907</v>
      </c>
      <c r="J28" s="95">
        <f t="shared" si="5"/>
        <v>120.92599999999982</v>
      </c>
      <c r="K28" s="95">
        <f t="shared" si="5"/>
        <v>97.322999999999851</v>
      </c>
    </row>
    <row r="29" spans="1:11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  <c r="K29" s="6"/>
    </row>
    <row r="30" spans="1:11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  <c r="K30" s="25">
        <v>2012</v>
      </c>
    </row>
    <row r="31" spans="1:11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  <c r="K31" s="28"/>
    </row>
    <row r="32" spans="1:11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  <c r="K32" s="30"/>
    </row>
    <row r="33" spans="1:11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  <c r="K33" s="18"/>
    </row>
    <row r="34" spans="1:11" ht="15" customHeight="1" x14ac:dyDescent="0.35">
      <c r="A34" s="56" t="s">
        <v>17</v>
      </c>
      <c r="B34" s="64"/>
      <c r="C34" s="64"/>
      <c r="D34" s="64"/>
      <c r="E34" s="36">
        <v>870.27</v>
      </c>
      <c r="F34" s="5">
        <v>870.27</v>
      </c>
      <c r="G34" s="5">
        <v>870.27</v>
      </c>
      <c r="H34" s="5">
        <v>870.27</v>
      </c>
      <c r="I34" s="5">
        <v>870.27</v>
      </c>
      <c r="J34" s="5">
        <v>870.27</v>
      </c>
      <c r="K34" s="5">
        <v>486.22699999999998</v>
      </c>
    </row>
    <row r="35" spans="1:11" ht="15" customHeight="1" x14ac:dyDescent="0.35">
      <c r="A35" s="56" t="s">
        <v>18</v>
      </c>
      <c r="B35" s="57"/>
      <c r="C35" s="57"/>
      <c r="D35" s="57"/>
      <c r="E35" s="36">
        <v>1.7170000000000001</v>
      </c>
      <c r="F35" s="5">
        <v>2.3140000000000001</v>
      </c>
      <c r="G35" s="5">
        <v>1.4510000000000001</v>
      </c>
      <c r="H35" s="5">
        <v>2.2330000000000001</v>
      </c>
      <c r="I35" s="5">
        <v>2.5459999999999998</v>
      </c>
      <c r="J35" s="5">
        <v>2.7</v>
      </c>
      <c r="K35" s="5">
        <v>1.214</v>
      </c>
    </row>
    <row r="36" spans="1:11" ht="15" customHeight="1" x14ac:dyDescent="0.35">
      <c r="A36" s="56" t="s">
        <v>87</v>
      </c>
      <c r="B36" s="57"/>
      <c r="C36" s="57"/>
      <c r="D36" s="57"/>
      <c r="E36" s="36">
        <v>19.332000000000001</v>
      </c>
      <c r="F36" s="5">
        <v>18.047999999999998</v>
      </c>
      <c r="G36" s="5">
        <v>19.073</v>
      </c>
      <c r="H36" s="5">
        <v>18.245999999999999</v>
      </c>
      <c r="I36" s="5">
        <v>10.266</v>
      </c>
      <c r="J36" s="5">
        <v>32.095999999999997</v>
      </c>
      <c r="K36" s="5">
        <v>19.871000000000002</v>
      </c>
    </row>
    <row r="37" spans="1:11" ht="15" customHeight="1" x14ac:dyDescent="0.35">
      <c r="A37" s="56" t="s">
        <v>19</v>
      </c>
      <c r="B37" s="57"/>
      <c r="C37" s="57"/>
      <c r="D37" s="57"/>
      <c r="E37" s="36">
        <v>9.0779999999999994</v>
      </c>
      <c r="F37" s="5">
        <v>2.5430000000000001</v>
      </c>
      <c r="G37" s="5">
        <v>4.7279999999999998</v>
      </c>
      <c r="H37" s="5">
        <v>14.42</v>
      </c>
      <c r="I37" s="5">
        <v>27.187000000000001</v>
      </c>
      <c r="J37" s="5">
        <v>14.114000000000001</v>
      </c>
      <c r="K37" s="5">
        <v>11.259</v>
      </c>
    </row>
    <row r="38" spans="1:11" ht="15" customHeight="1" x14ac:dyDescent="0.35">
      <c r="A38" s="58" t="s">
        <v>20</v>
      </c>
      <c r="B38" s="21"/>
      <c r="C38" s="21"/>
      <c r="D38" s="21"/>
      <c r="E38" s="37">
        <v>23.038</v>
      </c>
      <c r="F38" s="7">
        <v>41.185000000000002</v>
      </c>
      <c r="G38" s="7">
        <v>7.5010000000000012</v>
      </c>
      <c r="H38" s="7">
        <v>41.185000000000002</v>
      </c>
      <c r="I38" s="7">
        <v>28.055</v>
      </c>
      <c r="J38" s="7">
        <v>2.524</v>
      </c>
      <c r="K38" s="7">
        <v>7.4379999999999997</v>
      </c>
    </row>
    <row r="39" spans="1:11" ht="15" customHeight="1" x14ac:dyDescent="0.35">
      <c r="A39" s="53" t="s">
        <v>21</v>
      </c>
      <c r="B39" s="59"/>
      <c r="C39" s="59"/>
      <c r="D39" s="59"/>
      <c r="E39" s="41">
        <f t="shared" ref="E39:K39" si="6">SUM(E34:E38)</f>
        <v>923.43499999999995</v>
      </c>
      <c r="F39" s="117">
        <f t="shared" si="6"/>
        <v>934.3599999999999</v>
      </c>
      <c r="G39" s="115">
        <f t="shared" si="6"/>
        <v>903.02299999999991</v>
      </c>
      <c r="H39" s="3">
        <f t="shared" si="6"/>
        <v>946.35399999999981</v>
      </c>
      <c r="I39" s="3">
        <f t="shared" si="6"/>
        <v>938.32399999999996</v>
      </c>
      <c r="J39" s="3">
        <f t="shared" si="6"/>
        <v>921.70400000000006</v>
      </c>
      <c r="K39" s="3">
        <f t="shared" si="6"/>
        <v>526.0089999999999</v>
      </c>
    </row>
    <row r="40" spans="1:11" ht="15" customHeight="1" x14ac:dyDescent="0.35">
      <c r="A40" s="56" t="s">
        <v>22</v>
      </c>
      <c r="B40" s="17"/>
      <c r="C40" s="17"/>
      <c r="D40" s="17"/>
      <c r="E40" s="36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15" customHeight="1" x14ac:dyDescent="0.35">
      <c r="A41" s="56" t="s">
        <v>23</v>
      </c>
      <c r="B41" s="17"/>
      <c r="C41" s="17"/>
      <c r="D41" s="17"/>
      <c r="E41" s="36">
        <v>6.2350000000000003</v>
      </c>
      <c r="F41" s="5">
        <v>0</v>
      </c>
      <c r="G41" s="5">
        <v>0</v>
      </c>
      <c r="H41" s="5">
        <v>0</v>
      </c>
      <c r="I41" s="5">
        <v>8.2000000000000003E-2</v>
      </c>
      <c r="J41" s="5">
        <v>20.408999999999999</v>
      </c>
      <c r="K41" s="5">
        <v>119.012</v>
      </c>
    </row>
    <row r="42" spans="1:11" ht="15" customHeight="1" x14ac:dyDescent="0.35">
      <c r="A42" s="56" t="s">
        <v>24</v>
      </c>
      <c r="B42" s="17"/>
      <c r="C42" s="17"/>
      <c r="D42" s="17"/>
      <c r="E42" s="36">
        <v>981.76499999999987</v>
      </c>
      <c r="F42" s="5">
        <v>687.48399999999992</v>
      </c>
      <c r="G42" s="5">
        <v>1141.693</v>
      </c>
      <c r="H42" s="5">
        <v>823.31999999999994</v>
      </c>
      <c r="I42" s="5">
        <v>463.84999999999997</v>
      </c>
      <c r="J42" s="5">
        <v>340.52</v>
      </c>
      <c r="K42" s="5">
        <v>432.70100000000002</v>
      </c>
    </row>
    <row r="43" spans="1:11" ht="15" customHeight="1" x14ac:dyDescent="0.35">
      <c r="A43" s="56" t="s">
        <v>25</v>
      </c>
      <c r="B43" s="17"/>
      <c r="C43" s="17"/>
      <c r="D43" s="17"/>
      <c r="E43" s="36">
        <v>923.66600000000005</v>
      </c>
      <c r="F43" s="5">
        <v>1042.848</v>
      </c>
      <c r="G43" s="5">
        <v>892.73800000000006</v>
      </c>
      <c r="H43" s="5">
        <v>756.25599999999997</v>
      </c>
      <c r="I43" s="5">
        <v>689.4</v>
      </c>
      <c r="J43" s="5">
        <v>665.11199999999997</v>
      </c>
      <c r="K43" s="5">
        <v>331.82400000000001</v>
      </c>
    </row>
    <row r="44" spans="1:11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ht="15" customHeight="1" x14ac:dyDescent="0.35">
      <c r="A45" s="65" t="s">
        <v>27</v>
      </c>
      <c r="B45" s="32"/>
      <c r="C45" s="32"/>
      <c r="D45" s="32"/>
      <c r="E45" s="42">
        <f t="shared" ref="E45:K45" si="7">SUM(E40:E44)</f>
        <v>1911.6659999999999</v>
      </c>
      <c r="F45" s="8">
        <f t="shared" si="7"/>
        <v>1730.3319999999999</v>
      </c>
      <c r="G45" s="116">
        <f t="shared" si="7"/>
        <v>2034.431</v>
      </c>
      <c r="H45" s="9">
        <f t="shared" si="7"/>
        <v>1579.576</v>
      </c>
      <c r="I45" s="9">
        <f t="shared" si="7"/>
        <v>1153.3319999999999</v>
      </c>
      <c r="J45" s="9">
        <f t="shared" si="7"/>
        <v>1026.0409999999999</v>
      </c>
      <c r="K45" s="9">
        <f t="shared" si="7"/>
        <v>883.53700000000003</v>
      </c>
    </row>
    <row r="46" spans="1:11" ht="15" customHeight="1" x14ac:dyDescent="0.35">
      <c r="A46" s="53" t="s">
        <v>80</v>
      </c>
      <c r="B46" s="33"/>
      <c r="C46" s="33"/>
      <c r="D46" s="33"/>
      <c r="E46" s="41">
        <f t="shared" ref="E46:K46" si="8">E39+E45</f>
        <v>2835.1009999999997</v>
      </c>
      <c r="F46" s="117">
        <f t="shared" si="8"/>
        <v>2664.692</v>
      </c>
      <c r="G46" s="115">
        <f t="shared" si="8"/>
        <v>2937.4539999999997</v>
      </c>
      <c r="H46" s="3">
        <f t="shared" si="8"/>
        <v>2525.9299999999998</v>
      </c>
      <c r="I46" s="3">
        <f t="shared" si="8"/>
        <v>2091.6559999999999</v>
      </c>
      <c r="J46" s="3">
        <f t="shared" si="8"/>
        <v>1947.7449999999999</v>
      </c>
      <c r="K46" s="3">
        <f t="shared" si="8"/>
        <v>1409.5459999999998</v>
      </c>
    </row>
    <row r="47" spans="1:11" ht="15" customHeight="1" x14ac:dyDescent="0.35">
      <c r="A47" s="56" t="s">
        <v>94</v>
      </c>
      <c r="B47" s="17"/>
      <c r="C47" s="17"/>
      <c r="D47" s="17"/>
      <c r="E47" s="36">
        <v>434.58800000000002</v>
      </c>
      <c r="F47" s="5">
        <v>308.06400000000002</v>
      </c>
      <c r="G47" s="5">
        <v>387.58499999999998</v>
      </c>
      <c r="H47" s="5">
        <v>259.66000000000003</v>
      </c>
      <c r="I47" s="5">
        <v>524.57500000000005</v>
      </c>
      <c r="J47" s="5">
        <v>428.34100000000001</v>
      </c>
      <c r="K47" s="4">
        <v>435.267</v>
      </c>
    </row>
    <row r="48" spans="1:11" ht="15" customHeight="1" x14ac:dyDescent="0.35">
      <c r="A48" s="56" t="s">
        <v>89</v>
      </c>
      <c r="B48" s="17"/>
      <c r="C48" s="17"/>
      <c r="D48" s="17"/>
      <c r="E48" s="36">
        <v>0.38200000000000001</v>
      </c>
      <c r="F48" s="5">
        <v>0.307</v>
      </c>
      <c r="G48" s="5">
        <v>0.32300000000000001</v>
      </c>
      <c r="H48" s="5">
        <v>0.26400000000000007</v>
      </c>
      <c r="I48" s="5">
        <v>0.442</v>
      </c>
      <c r="J48" s="5">
        <v>0.374</v>
      </c>
      <c r="K48" s="13">
        <v>0.62999999999999989</v>
      </c>
    </row>
    <row r="49" spans="1:11" ht="15" customHeight="1" x14ac:dyDescent="0.35">
      <c r="A49" s="56" t="s">
        <v>28</v>
      </c>
      <c r="B49" s="17"/>
      <c r="C49" s="17"/>
      <c r="D49" s="17"/>
      <c r="E49" s="36">
        <v>0.04</v>
      </c>
      <c r="F49" s="5">
        <v>7.4999999999999997E-2</v>
      </c>
      <c r="G49" s="5">
        <v>0.41199999999999998</v>
      </c>
      <c r="H49" s="5">
        <v>0</v>
      </c>
      <c r="I49" s="5">
        <v>0.72599999999999998</v>
      </c>
      <c r="J49" s="5">
        <v>0.49299999999999999</v>
      </c>
      <c r="K49" s="13">
        <v>1.847</v>
      </c>
    </row>
    <row r="50" spans="1:11" ht="15" customHeight="1" x14ac:dyDescent="0.35">
      <c r="A50" s="56" t="s">
        <v>29</v>
      </c>
      <c r="B50" s="17"/>
      <c r="C50" s="17"/>
      <c r="D50" s="17"/>
      <c r="E50" s="36">
        <v>541.72400000000005</v>
      </c>
      <c r="F50" s="5">
        <v>470.99599999999998</v>
      </c>
      <c r="G50" s="5">
        <v>508.18099999999998</v>
      </c>
      <c r="H50" s="5">
        <v>433.63</v>
      </c>
      <c r="I50" s="5">
        <v>311.40899999999993</v>
      </c>
      <c r="J50" s="5">
        <v>260.31200000000001</v>
      </c>
      <c r="K50" s="5">
        <v>166.809</v>
      </c>
    </row>
    <row r="51" spans="1:11" ht="15" customHeight="1" x14ac:dyDescent="0.35">
      <c r="A51" s="56" t="s">
        <v>30</v>
      </c>
      <c r="B51" s="17"/>
      <c r="C51" s="17"/>
      <c r="D51" s="17"/>
      <c r="E51" s="36">
        <v>271.774</v>
      </c>
      <c r="F51" s="5">
        <v>267.82900000000001</v>
      </c>
      <c r="G51" s="5">
        <v>201.81</v>
      </c>
      <c r="H51" s="5">
        <v>266.82</v>
      </c>
      <c r="I51" s="5">
        <v>252.435</v>
      </c>
      <c r="J51" s="5">
        <v>302.09500000000003</v>
      </c>
      <c r="K51" s="5">
        <v>13.456</v>
      </c>
    </row>
    <row r="52" spans="1:11" ht="15" customHeight="1" x14ac:dyDescent="0.35">
      <c r="A52" s="56" t="s">
        <v>31</v>
      </c>
      <c r="B52" s="17"/>
      <c r="C52" s="17"/>
      <c r="D52" s="17"/>
      <c r="E52" s="36">
        <v>1586.5930000000001</v>
      </c>
      <c r="F52" s="5">
        <v>1617.4209999999998</v>
      </c>
      <c r="G52" s="5">
        <v>1839.1429999999998</v>
      </c>
      <c r="H52" s="5">
        <v>1565.556</v>
      </c>
      <c r="I52" s="5">
        <v>1002.0690000000001</v>
      </c>
      <c r="J52" s="5">
        <v>956.13</v>
      </c>
      <c r="K52" s="5">
        <v>791.53699999999992</v>
      </c>
    </row>
    <row r="53" spans="1:11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ht="15" customHeight="1" x14ac:dyDescent="0.35">
      <c r="A54" s="53" t="s">
        <v>81</v>
      </c>
      <c r="B54" s="33"/>
      <c r="C54" s="33"/>
      <c r="D54" s="33"/>
      <c r="E54" s="41">
        <f t="shared" ref="E54:K54" si="9">SUM(E47:E53)</f>
        <v>2835.1010000000006</v>
      </c>
      <c r="F54" s="1">
        <f t="shared" si="9"/>
        <v>2664.692</v>
      </c>
      <c r="G54" s="115">
        <f t="shared" si="9"/>
        <v>2937.4539999999997</v>
      </c>
      <c r="H54" s="3">
        <f t="shared" si="9"/>
        <v>2525.9300000000003</v>
      </c>
      <c r="I54" s="3">
        <f t="shared" si="9"/>
        <v>2091.6559999999999</v>
      </c>
      <c r="J54" s="3">
        <f t="shared" si="9"/>
        <v>1947.7449999999999</v>
      </c>
      <c r="K54" s="3">
        <f t="shared" si="9"/>
        <v>1409.5459999999998</v>
      </c>
    </row>
    <row r="55" spans="1:11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  <c r="K55" s="6"/>
    </row>
    <row r="56" spans="1:11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  <c r="K56" s="25">
        <v>2012</v>
      </c>
    </row>
    <row r="57" spans="1:11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  <c r="K57" s="28"/>
    </row>
    <row r="58" spans="1:11" ht="16.5" x14ac:dyDescent="0.35">
      <c r="A58" s="23" t="s">
        <v>91</v>
      </c>
      <c r="B58" s="29"/>
      <c r="C58" s="23"/>
      <c r="D58" s="23"/>
      <c r="E58" s="30" t="s">
        <v>101</v>
      </c>
      <c r="F58" s="30"/>
      <c r="G58" s="30"/>
      <c r="H58" s="30"/>
      <c r="I58" s="30"/>
      <c r="J58" s="30"/>
      <c r="K58" s="30"/>
    </row>
    <row r="59" spans="1:11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  <c r="K59" s="18"/>
    </row>
    <row r="60" spans="1:11" ht="34.9" customHeight="1" x14ac:dyDescent="0.35">
      <c r="A60" s="66" t="s">
        <v>32</v>
      </c>
      <c r="B60" s="66"/>
      <c r="C60" s="66"/>
      <c r="D60" s="66"/>
      <c r="E60" s="36">
        <v>64.22999999999972</v>
      </c>
      <c r="F60" s="5">
        <v>87.774000000000001</v>
      </c>
      <c r="G60" s="5">
        <v>343.56200000000001</v>
      </c>
      <c r="H60" s="5">
        <v>252.17500000000001</v>
      </c>
      <c r="I60" s="5">
        <v>163.41</v>
      </c>
      <c r="J60" s="5"/>
      <c r="K60" s="5"/>
    </row>
    <row r="61" spans="1:11" ht="15" customHeight="1" x14ac:dyDescent="0.35">
      <c r="A61" s="67" t="s">
        <v>33</v>
      </c>
      <c r="B61" s="67"/>
      <c r="C61" s="68"/>
      <c r="D61" s="68"/>
      <c r="E61" s="37">
        <v>-14.995999999999992</v>
      </c>
      <c r="F61" s="7">
        <v>200.52600000000001</v>
      </c>
      <c r="G61" s="7">
        <v>-171.99299999999999</v>
      </c>
      <c r="H61" s="7">
        <v>221.172</v>
      </c>
      <c r="I61" s="7">
        <v>-73.227000000000004</v>
      </c>
      <c r="J61" s="7">
        <v>0</v>
      </c>
      <c r="K61" s="7">
        <v>0</v>
      </c>
    </row>
    <row r="62" spans="1:11" ht="15" customHeight="1" x14ac:dyDescent="0.35">
      <c r="A62" s="105" t="s">
        <v>34</v>
      </c>
      <c r="B62" s="69"/>
      <c r="C62" s="70"/>
      <c r="D62" s="70"/>
      <c r="E62" s="35">
        <f>SUM(E60:E61)</f>
        <v>49.233999999999725</v>
      </c>
      <c r="F62" s="2">
        <f>SUM(F60:F61)</f>
        <v>288.3</v>
      </c>
      <c r="G62" s="2">
        <f>SUM(G60:G61)</f>
        <v>171.56900000000002</v>
      </c>
      <c r="H62" s="2">
        <f>SUM(H60:H61)</f>
        <v>473.34699999999998</v>
      </c>
      <c r="I62" s="2">
        <f>SUM(I60:I61)</f>
        <v>90.182999999999993</v>
      </c>
      <c r="J62" s="3" t="s">
        <v>53</v>
      </c>
      <c r="K62" s="3" t="s">
        <v>53</v>
      </c>
    </row>
    <row r="63" spans="1:11" ht="15" customHeight="1" x14ac:dyDescent="0.35">
      <c r="A63" s="66" t="s">
        <v>85</v>
      </c>
      <c r="B63" s="66"/>
      <c r="C63" s="17"/>
      <c r="D63" s="17"/>
      <c r="E63" s="36">
        <v>-2.0980000000000003</v>
      </c>
      <c r="F63" s="5">
        <v>-1.6040000000000001</v>
      </c>
      <c r="G63" s="5">
        <v>-7.4729999999999999</v>
      </c>
      <c r="H63" s="5">
        <v>-12.984999999999999</v>
      </c>
      <c r="I63" s="5">
        <v>-4.4189999999999996</v>
      </c>
      <c r="J63" s="5">
        <v>0</v>
      </c>
      <c r="K63" s="5">
        <v>0</v>
      </c>
    </row>
    <row r="64" spans="1:11" ht="15" customHeight="1" x14ac:dyDescent="0.35">
      <c r="A64" s="67" t="s">
        <v>86</v>
      </c>
      <c r="B64" s="67"/>
      <c r="C64" s="21"/>
      <c r="D64" s="21"/>
      <c r="E64" s="37">
        <v>0</v>
      </c>
      <c r="F64" s="7">
        <v>0</v>
      </c>
      <c r="G64" s="7">
        <v>0.98399999999999999</v>
      </c>
      <c r="H64" s="7">
        <v>0.48699999999999999</v>
      </c>
      <c r="I64" s="7">
        <v>1.0249999999999999</v>
      </c>
      <c r="J64" s="7">
        <v>0</v>
      </c>
      <c r="K64" s="7">
        <v>0</v>
      </c>
    </row>
    <row r="65" spans="1:11" ht="15" customHeight="1" x14ac:dyDescent="0.35">
      <c r="A65" s="71" t="s">
        <v>90</v>
      </c>
      <c r="B65" s="71"/>
      <c r="C65" s="72"/>
      <c r="D65" s="72"/>
      <c r="E65" s="35">
        <f>SUM(E62:E64)</f>
        <v>47.135999999999726</v>
      </c>
      <c r="F65" s="2">
        <f>SUM(F62:F64)</f>
        <v>286.69600000000003</v>
      </c>
      <c r="G65" s="2">
        <f>SUM(G62:G64)</f>
        <v>165.08</v>
      </c>
      <c r="H65" s="2">
        <f>SUM(H62:H64)</f>
        <v>460.84899999999999</v>
      </c>
      <c r="I65" s="2">
        <f>SUM(I62:I64)</f>
        <v>86.789000000000001</v>
      </c>
      <c r="J65" s="3" t="s">
        <v>53</v>
      </c>
      <c r="K65" s="3" t="s">
        <v>53</v>
      </c>
    </row>
    <row r="66" spans="1:11" ht="15" customHeight="1" x14ac:dyDescent="0.35">
      <c r="A66" s="67" t="s">
        <v>35</v>
      </c>
      <c r="B66" s="67"/>
      <c r="C66" s="73"/>
      <c r="D66" s="73"/>
      <c r="E66" s="37">
        <v>-15.538</v>
      </c>
      <c r="F66" s="7">
        <v>0</v>
      </c>
      <c r="G66" s="7">
        <v>0</v>
      </c>
      <c r="H66" s="7">
        <v>0</v>
      </c>
      <c r="I66" s="7">
        <v>-0.81399999999999995</v>
      </c>
      <c r="J66" s="7">
        <v>0</v>
      </c>
      <c r="K66" s="7">
        <v>0</v>
      </c>
    </row>
    <row r="67" spans="1:11" ht="15" customHeight="1" x14ac:dyDescent="0.35">
      <c r="A67" s="105" t="s">
        <v>36</v>
      </c>
      <c r="B67" s="69"/>
      <c r="C67" s="33"/>
      <c r="D67" s="33"/>
      <c r="E67" s="35">
        <f>SUM(E65:E66)</f>
        <v>31.597999999999725</v>
      </c>
      <c r="F67" s="2">
        <f>SUM(F65:F66)</f>
        <v>286.69600000000003</v>
      </c>
      <c r="G67" s="2">
        <f>SUM(G65:G66)</f>
        <v>165.08</v>
      </c>
      <c r="H67" s="2">
        <f>SUM(H65:H66)</f>
        <v>460.84899999999999</v>
      </c>
      <c r="I67" s="2">
        <f>SUM(I65:I66)</f>
        <v>85.975000000000009</v>
      </c>
      <c r="J67" s="3" t="s">
        <v>53</v>
      </c>
      <c r="K67" s="3" t="s">
        <v>53</v>
      </c>
    </row>
    <row r="68" spans="1:11" ht="15" customHeight="1" x14ac:dyDescent="0.35">
      <c r="A68" s="66" t="s">
        <v>37</v>
      </c>
      <c r="B68" s="66"/>
      <c r="C68" s="17"/>
      <c r="D68" s="17"/>
      <c r="E68" s="36">
        <v>-1.825</v>
      </c>
      <c r="F68" s="5">
        <v>0</v>
      </c>
      <c r="G68" s="5">
        <v>-68.75</v>
      </c>
      <c r="H68" s="5">
        <v>-29.747</v>
      </c>
      <c r="I68" s="5">
        <v>-61.558</v>
      </c>
      <c r="J68" s="5">
        <v>0</v>
      </c>
      <c r="K68" s="5">
        <v>0</v>
      </c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</row>
    <row r="70" spans="1:11" ht="15" customHeight="1" x14ac:dyDescent="0.35">
      <c r="A70" s="66" t="s">
        <v>39</v>
      </c>
      <c r="B70" s="66"/>
      <c r="C70" s="17"/>
      <c r="D70" s="17"/>
      <c r="E70" s="36">
        <v>0</v>
      </c>
      <c r="F70" s="5">
        <v>0</v>
      </c>
      <c r="G70" s="5">
        <v>-6.7000000000000004E-2</v>
      </c>
      <c r="H70" s="5">
        <v>-365.755</v>
      </c>
      <c r="I70" s="5">
        <v>0</v>
      </c>
      <c r="J70" s="5">
        <v>0</v>
      </c>
      <c r="K70" s="5">
        <v>0</v>
      </c>
    </row>
    <row r="71" spans="1:11" ht="15" customHeight="1" x14ac:dyDescent="0.35">
      <c r="A71" s="67" t="s">
        <v>40</v>
      </c>
      <c r="B71" s="67"/>
      <c r="C71" s="21"/>
      <c r="D71" s="21"/>
      <c r="E71" s="37">
        <v>0</v>
      </c>
      <c r="F71" s="7">
        <v>0</v>
      </c>
      <c r="G71" s="7">
        <v>40.433999999999997</v>
      </c>
      <c r="H71" s="7">
        <v>0</v>
      </c>
      <c r="I71" s="7">
        <v>-0.129</v>
      </c>
      <c r="J71" s="7">
        <v>0</v>
      </c>
      <c r="K71" s="7">
        <v>0</v>
      </c>
    </row>
    <row r="72" spans="1:11" ht="15" customHeight="1" x14ac:dyDescent="0.35">
      <c r="A72" s="139" t="s">
        <v>41</v>
      </c>
      <c r="B72" s="140"/>
      <c r="C72" s="74"/>
      <c r="D72" s="74"/>
      <c r="E72" s="44">
        <f>SUM(E68:E71)</f>
        <v>-1.825</v>
      </c>
      <c r="F72" s="8">
        <f>SUM(F68:F71)</f>
        <v>0</v>
      </c>
      <c r="G72" s="85">
        <f>SUM(G68:G71)</f>
        <v>-28.382999999999996</v>
      </c>
      <c r="H72" s="85">
        <f>SUM(H68:H71)</f>
        <v>-395.50200000000001</v>
      </c>
      <c r="I72" s="85">
        <f>SUM(I68:I71)</f>
        <v>-61.686999999999998</v>
      </c>
      <c r="J72" s="99" t="s">
        <v>53</v>
      </c>
      <c r="K72" s="9" t="s">
        <v>53</v>
      </c>
    </row>
    <row r="73" spans="1:11" ht="15" customHeight="1" x14ac:dyDescent="0.35">
      <c r="A73" s="69" t="s">
        <v>42</v>
      </c>
      <c r="B73" s="69"/>
      <c r="C73" s="33"/>
      <c r="D73" s="33"/>
      <c r="E73" s="35">
        <f>SUM(E72+E67)</f>
        <v>29.772999999999726</v>
      </c>
      <c r="F73" s="2">
        <f>SUM(F72+F67)</f>
        <v>286.69600000000003</v>
      </c>
      <c r="G73" s="2">
        <f>SUM(G72+G67)</f>
        <v>136.697</v>
      </c>
      <c r="H73" s="2">
        <f>SUM(H72+H67)</f>
        <v>65.34699999999998</v>
      </c>
      <c r="I73" s="2">
        <f>SUM(I72+I67)</f>
        <v>24.288000000000011</v>
      </c>
      <c r="J73" s="3" t="s">
        <v>53</v>
      </c>
      <c r="K73" s="3" t="s">
        <v>53</v>
      </c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/>
    </row>
    <row r="75" spans="1:11" ht="15" customHeight="1" x14ac:dyDescent="0.35">
      <c r="A75" s="105" t="s">
        <v>75</v>
      </c>
      <c r="B75" s="72"/>
      <c r="C75" s="33"/>
      <c r="D75" s="33"/>
      <c r="E75" s="35">
        <f>SUM(E73:E74)</f>
        <v>29.772999999999726</v>
      </c>
      <c r="F75" s="2">
        <f>SUM(F73:F74)</f>
        <v>286.69600000000003</v>
      </c>
      <c r="G75" s="2">
        <f>SUM(G73:G74)</f>
        <v>136.697</v>
      </c>
      <c r="H75" s="2">
        <f>SUM(H73:H74)</f>
        <v>65.34699999999998</v>
      </c>
      <c r="I75" s="2">
        <f>SUM(I73:I74)</f>
        <v>24.288000000000011</v>
      </c>
      <c r="J75" s="3" t="s">
        <v>53</v>
      </c>
      <c r="K75" s="3" t="s">
        <v>53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  <c r="K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  <c r="K77" s="25">
        <v>2012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  <c r="K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  <c r="K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1" ht="15" customHeight="1" x14ac:dyDescent="0.35">
      <c r="A81" s="86" t="s">
        <v>43</v>
      </c>
      <c r="B81" s="66"/>
      <c r="C81" s="57"/>
      <c r="D81" s="57"/>
      <c r="E81" s="39">
        <v>3.7695806146237043</v>
      </c>
      <c r="F81" s="13">
        <v>3.7657561172694511</v>
      </c>
      <c r="G81" s="13">
        <v>2.9897329882574475</v>
      </c>
      <c r="H81" s="13">
        <v>3.3033233719205315</v>
      </c>
      <c r="I81" s="13">
        <v>3.2750193624833508</v>
      </c>
      <c r="J81" s="13">
        <v>2.8409698421502041</v>
      </c>
      <c r="K81" s="13">
        <v>3.3721939097255551</v>
      </c>
    </row>
    <row r="82" spans="1:11" ht="15" customHeight="1" x14ac:dyDescent="0.35">
      <c r="A82" s="56" t="s">
        <v>135</v>
      </c>
      <c r="B82" s="66"/>
      <c r="C82" s="57"/>
      <c r="D82" s="57"/>
      <c r="E82" s="39">
        <v>3.7695806146237043</v>
      </c>
      <c r="F82" s="13">
        <v>3.7785822620830389</v>
      </c>
      <c r="G82" s="13">
        <v>2.9971489883350557</v>
      </c>
      <c r="H82" s="13">
        <v>3.3163468230465649</v>
      </c>
      <c r="I82" s="13">
        <v>3.0706357275938467</v>
      </c>
      <c r="J82" s="13">
        <v>3.1846482918522745</v>
      </c>
      <c r="K82" s="13">
        <v>3.3721939097255551</v>
      </c>
    </row>
    <row r="83" spans="1:11" ht="15" customHeight="1" x14ac:dyDescent="0.35">
      <c r="A83" s="56" t="s">
        <v>44</v>
      </c>
      <c r="B83" s="66"/>
      <c r="C83" s="57"/>
      <c r="D83" s="57"/>
      <c r="E83" s="39">
        <v>3.6875120755829971</v>
      </c>
      <c r="F83" s="13">
        <v>3.5135620448722857</v>
      </c>
      <c r="G83" s="13">
        <v>2.3866500766107213</v>
      </c>
      <c r="H83" s="13">
        <v>3.4069533126976652</v>
      </c>
      <c r="I83" s="13">
        <v>2.87052874413556</v>
      </c>
      <c r="J83" s="13">
        <v>2.5926522864229482</v>
      </c>
      <c r="K83" s="13">
        <v>3.2759722304995957</v>
      </c>
    </row>
    <row r="84" spans="1:11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39.721509483135598</v>
      </c>
      <c r="H84" s="13">
        <v>36.850688887896972</v>
      </c>
      <c r="I84" s="13">
        <v>20.243966939373415</v>
      </c>
      <c r="J84" s="13" t="s">
        <v>53</v>
      </c>
      <c r="K84" s="13">
        <v>15.959561833231483</v>
      </c>
    </row>
    <row r="85" spans="1:11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41.580597324429704</v>
      </c>
      <c r="H85" s="13">
        <v>30.28502853044084</v>
      </c>
      <c r="I85" s="13">
        <v>21.163830482132472</v>
      </c>
      <c r="J85" s="13" t="s">
        <v>53</v>
      </c>
      <c r="K85" s="13">
        <v>23.943384527223134</v>
      </c>
    </row>
    <row r="86" spans="1:11" ht="15" customHeight="1" x14ac:dyDescent="0.35">
      <c r="A86" s="56" t="s">
        <v>47</v>
      </c>
      <c r="B86" s="66"/>
      <c r="C86" s="57"/>
      <c r="D86" s="57"/>
      <c r="E86" s="36">
        <v>15.34231055613186</v>
      </c>
      <c r="F86" s="5">
        <v>11.572481922863883</v>
      </c>
      <c r="G86" s="5">
        <v>13.205585517254049</v>
      </c>
      <c r="H86" s="5">
        <v>10.290229737166142</v>
      </c>
      <c r="I86" s="5">
        <v>25.100542345395262</v>
      </c>
      <c r="J86" s="5">
        <v>22.010838174401677</v>
      </c>
      <c r="K86" s="5">
        <v>30.924638145899436</v>
      </c>
    </row>
    <row r="87" spans="1:11" ht="15" customHeight="1" x14ac:dyDescent="0.35">
      <c r="A87" s="56" t="s">
        <v>48</v>
      </c>
      <c r="B87" s="66"/>
      <c r="C87" s="57"/>
      <c r="D87" s="57"/>
      <c r="E87" s="36">
        <v>-667.16500000000019</v>
      </c>
      <c r="F87" s="5">
        <v>-777.48699999999997</v>
      </c>
      <c r="G87" s="5">
        <v>-695.24399999999991</v>
      </c>
      <c r="H87" s="5">
        <v>-503.85599999999999</v>
      </c>
      <c r="I87" s="5">
        <v>-463.50800000000004</v>
      </c>
      <c r="J87" s="5">
        <v>-397.04699999999997</v>
      </c>
      <c r="K87" s="5">
        <v>-446.79200000000003</v>
      </c>
    </row>
    <row r="88" spans="1:11" ht="15" customHeight="1" x14ac:dyDescent="0.35">
      <c r="A88" s="56" t="s">
        <v>49</v>
      </c>
      <c r="B88" s="66"/>
      <c r="C88" s="17"/>
      <c r="D88" s="17"/>
      <c r="E88" s="39">
        <v>0.62490286686438179</v>
      </c>
      <c r="F88" s="13">
        <v>0.86877170680770865</v>
      </c>
      <c r="G88" s="13">
        <v>0.52131433226435153</v>
      </c>
      <c r="H88" s="13">
        <v>1.0265308320893769</v>
      </c>
      <c r="I88" s="13">
        <v>0.48219581461171684</v>
      </c>
      <c r="J88" s="13">
        <v>0.70580222292198824</v>
      </c>
      <c r="K88" s="13">
        <v>3.5106917459858666E-2</v>
      </c>
    </row>
    <row r="89" spans="1:11" ht="15" customHeight="1" x14ac:dyDescent="0.35">
      <c r="A89" s="56" t="s">
        <v>124</v>
      </c>
      <c r="B89" s="66"/>
      <c r="C89" s="17"/>
      <c r="D89" s="17"/>
      <c r="E89" s="36">
        <v>46.678999999999789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  <c r="K89" s="13"/>
    </row>
    <row r="90" spans="1:11" ht="15" customHeight="1" x14ac:dyDescent="0.35">
      <c r="A90" s="58" t="s">
        <v>50</v>
      </c>
      <c r="B90" s="67"/>
      <c r="C90" s="21"/>
      <c r="D90" s="21"/>
      <c r="E90" s="49" t="s">
        <v>53</v>
      </c>
      <c r="F90" s="10" t="s">
        <v>53</v>
      </c>
      <c r="G90" s="10">
        <v>773</v>
      </c>
      <c r="H90" s="10">
        <v>637</v>
      </c>
      <c r="I90" s="5">
        <v>528</v>
      </c>
      <c r="J90" s="5">
        <v>468</v>
      </c>
      <c r="K90" s="5">
        <v>397</v>
      </c>
    </row>
    <row r="91" spans="1:11" ht="15" customHeight="1" x14ac:dyDescent="0.35">
      <c r="A91" s="60" t="s">
        <v>78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11" ht="15" customHeight="1" x14ac:dyDescent="0.35">
      <c r="A92" s="60" t="s">
        <v>120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 ht="15" customHeight="1" x14ac:dyDescent="0.35">
      <c r="A94" s="60" t="s">
        <v>127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7" spans="1:11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</row>
    <row r="98" spans="1:11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</row>
    <row r="99" spans="1:11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</row>
    <row r="100" spans="1:11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1:11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1:11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</row>
    <row r="110" spans="1:11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</row>
  </sheetData>
  <mergeCells count="2">
    <mergeCell ref="A1:K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  <rowBreaks count="1" manualBreakCount="1">
    <brk id="9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51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0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/>
      <c r="F5" s="27"/>
      <c r="G5" s="27"/>
      <c r="H5" s="27"/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369.82605150000001</v>
      </c>
      <c r="F7" s="2">
        <v>348.7679144</v>
      </c>
      <c r="G7" s="2">
        <v>1417.2852476999999</v>
      </c>
      <c r="H7" s="2">
        <v>1488.364</v>
      </c>
      <c r="I7" s="2">
        <v>1509.173</v>
      </c>
      <c r="J7" s="2">
        <v>1595.847</v>
      </c>
    </row>
    <row r="8" spans="1:10" ht="15" customHeight="1" x14ac:dyDescent="0.35">
      <c r="A8" s="56" t="s">
        <v>3</v>
      </c>
      <c r="B8" s="17"/>
      <c r="C8" s="17"/>
      <c r="D8" s="17"/>
      <c r="E8" s="36">
        <v>-345.75465829999996</v>
      </c>
      <c r="F8" s="5">
        <v>-321.59715130000001</v>
      </c>
      <c r="G8" s="5">
        <v>-1324.8756486000002</v>
      </c>
      <c r="H8" s="5">
        <v>-1433.9649999999999</v>
      </c>
      <c r="I8" s="5">
        <v>-1395.8420000000001</v>
      </c>
      <c r="J8" s="5">
        <v>-1421.7419999999997</v>
      </c>
    </row>
    <row r="9" spans="1:10" ht="15" customHeight="1" x14ac:dyDescent="0.35">
      <c r="A9" s="56" t="s">
        <v>4</v>
      </c>
      <c r="B9" s="17"/>
      <c r="C9" s="17"/>
      <c r="D9" s="17"/>
      <c r="E9" s="36">
        <v>-1.0429606999999999</v>
      </c>
      <c r="F9" s="5">
        <v>-0.93312339999999994</v>
      </c>
      <c r="G9" s="5">
        <v>10.0390373</v>
      </c>
      <c r="H9" s="5">
        <v>-7.5779999999999994</v>
      </c>
      <c r="I9" s="5">
        <v>-13.950000000000001</v>
      </c>
      <c r="J9" s="5">
        <v>-8.36</v>
      </c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0.18699199999999999</v>
      </c>
      <c r="G11" s="7">
        <v>-0.16600000000000001</v>
      </c>
      <c r="H11" s="7">
        <v>-0.02</v>
      </c>
      <c r="I11" s="7">
        <v>0</v>
      </c>
      <c r="J11" s="7">
        <v>0</v>
      </c>
    </row>
    <row r="12" spans="1:10" ht="15" customHeight="1" x14ac:dyDescent="0.25">
      <c r="A12" s="59" t="s">
        <v>7</v>
      </c>
      <c r="B12" s="59"/>
      <c r="C12" s="59"/>
      <c r="D12" s="59"/>
      <c r="E12" s="35">
        <f t="shared" ref="E12:J12" si="0">SUM(E7:E11)</f>
        <v>23.028432500000047</v>
      </c>
      <c r="F12" s="2">
        <f t="shared" si="0"/>
        <v>26.424631699999988</v>
      </c>
      <c r="G12" s="2">
        <f t="shared" si="0"/>
        <v>102.2826363999997</v>
      </c>
      <c r="H12" s="3">
        <f t="shared" si="0"/>
        <v>46.801000000000109</v>
      </c>
      <c r="I12" s="3">
        <f t="shared" si="0"/>
        <v>99.380999999999901</v>
      </c>
      <c r="J12" s="3">
        <f t="shared" si="0"/>
        <v>165.74500000000023</v>
      </c>
    </row>
    <row r="13" spans="1:10" ht="15" customHeight="1" x14ac:dyDescent="0.35">
      <c r="A13" s="58" t="s">
        <v>59</v>
      </c>
      <c r="B13" s="21"/>
      <c r="C13" s="21"/>
      <c r="D13" s="21"/>
      <c r="E13" s="37">
        <v>-8.9002701000000002</v>
      </c>
      <c r="F13" s="7">
        <v>-8.3562589999999997</v>
      </c>
      <c r="G13" s="7">
        <v>-35.431639000000004</v>
      </c>
      <c r="H13" s="7">
        <v>-39.204000000000001</v>
      </c>
      <c r="I13" s="7">
        <v>-39.746000000000002</v>
      </c>
      <c r="J13" s="7">
        <v>-38.055999999999997</v>
      </c>
    </row>
    <row r="14" spans="1:10" ht="15" customHeight="1" x14ac:dyDescent="0.25">
      <c r="A14" s="59" t="s">
        <v>8</v>
      </c>
      <c r="B14" s="59"/>
      <c r="C14" s="59"/>
      <c r="D14" s="59"/>
      <c r="E14" s="35">
        <f t="shared" ref="E14:J14" si="1">SUM(E12:E13)</f>
        <v>14.128162400000047</v>
      </c>
      <c r="F14" s="2">
        <f t="shared" si="1"/>
        <v>18.068372699999991</v>
      </c>
      <c r="G14" s="2">
        <f t="shared" si="1"/>
        <v>66.850997399999699</v>
      </c>
      <c r="H14" s="3">
        <f t="shared" si="1"/>
        <v>7.5970000000001079</v>
      </c>
      <c r="I14" s="3">
        <f t="shared" si="1"/>
        <v>59.634999999999899</v>
      </c>
      <c r="J14" s="3">
        <f t="shared" si="1"/>
        <v>127.68900000000023</v>
      </c>
    </row>
    <row r="15" spans="1:10" ht="15" customHeight="1" x14ac:dyDescent="0.35">
      <c r="A15" s="56" t="s">
        <v>9</v>
      </c>
      <c r="B15" s="60"/>
      <c r="C15" s="60"/>
      <c r="D15" s="60"/>
      <c r="E15" s="36">
        <v>-8.25153E-2</v>
      </c>
      <c r="F15" s="5">
        <v>-7.11363E-2</v>
      </c>
      <c r="G15" s="5">
        <v>-0.31917820000000002</v>
      </c>
      <c r="H15" s="5">
        <v>-0.28699999999999998</v>
      </c>
      <c r="I15" s="5">
        <v>-0.377</v>
      </c>
      <c r="J15" s="5">
        <v>-1.3009999999999999</v>
      </c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11</v>
      </c>
      <c r="B17" s="59"/>
      <c r="C17" s="59"/>
      <c r="D17" s="59"/>
      <c r="E17" s="35">
        <f t="shared" ref="E17:J17" si="2">SUM(E14:E16)</f>
        <v>14.045647100000046</v>
      </c>
      <c r="F17" s="2">
        <f t="shared" si="2"/>
        <v>17.997236399999991</v>
      </c>
      <c r="G17" s="2">
        <f t="shared" si="2"/>
        <v>66.531819199999703</v>
      </c>
      <c r="H17" s="3">
        <f t="shared" si="2"/>
        <v>7.310000000000108</v>
      </c>
      <c r="I17" s="3">
        <f t="shared" si="2"/>
        <v>59.257999999999896</v>
      </c>
      <c r="J17" s="3">
        <f t="shared" si="2"/>
        <v>126.38800000000023</v>
      </c>
    </row>
    <row r="18" spans="1:10" ht="15" customHeight="1" x14ac:dyDescent="0.35">
      <c r="A18" s="56" t="s">
        <v>12</v>
      </c>
      <c r="B18" s="17"/>
      <c r="C18" s="17"/>
      <c r="D18" s="17"/>
      <c r="E18" s="36">
        <v>2.8213422000000001</v>
      </c>
      <c r="F18" s="5">
        <v>5.249822</v>
      </c>
      <c r="G18" s="5">
        <v>9.2416902000000007</v>
      </c>
      <c r="H18" s="5">
        <v>6.2683999999999997</v>
      </c>
      <c r="I18" s="5">
        <v>0.67</v>
      </c>
      <c r="J18" s="5">
        <v>4.532</v>
      </c>
    </row>
    <row r="19" spans="1:10" ht="15" customHeight="1" x14ac:dyDescent="0.35">
      <c r="A19" s="58" t="s">
        <v>13</v>
      </c>
      <c r="B19" s="21"/>
      <c r="C19" s="21"/>
      <c r="D19" s="21"/>
      <c r="E19" s="37">
        <v>-8.1577839999999995</v>
      </c>
      <c r="F19" s="7">
        <v>-9.6209006000000006</v>
      </c>
      <c r="G19" s="7">
        <v>-32.804785900000006</v>
      </c>
      <c r="H19" s="7">
        <v>-41.792000000000002</v>
      </c>
      <c r="I19" s="7">
        <v>-56.857999999999997</v>
      </c>
      <c r="J19" s="7">
        <v>-24.933999999999997</v>
      </c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3">SUM(E17:E19)</f>
        <v>8.7092053000000469</v>
      </c>
      <c r="F20" s="2">
        <f t="shared" si="3"/>
        <v>13.626157799999993</v>
      </c>
      <c r="G20" s="2">
        <f t="shared" si="3"/>
        <v>42.968723499999705</v>
      </c>
      <c r="H20" s="3">
        <f t="shared" si="3"/>
        <v>-28.213599999999893</v>
      </c>
      <c r="I20" s="3">
        <f t="shared" si="3"/>
        <v>3.0699999999999008</v>
      </c>
      <c r="J20" s="3">
        <f t="shared" si="3"/>
        <v>105.98600000000025</v>
      </c>
    </row>
    <row r="21" spans="1:10" ht="15" customHeight="1" x14ac:dyDescent="0.35">
      <c r="A21" s="56" t="s">
        <v>15</v>
      </c>
      <c r="B21" s="17"/>
      <c r="C21" s="17"/>
      <c r="D21" s="17"/>
      <c r="E21" s="36">
        <v>-2.7377601</v>
      </c>
      <c r="F21" s="5">
        <v>-0.15051510000000001</v>
      </c>
      <c r="G21" s="5">
        <v>-4.4870210999999989</v>
      </c>
      <c r="H21" s="5">
        <v>-3.3820000000000014</v>
      </c>
      <c r="I21" s="5">
        <v>7.229000000000001</v>
      </c>
      <c r="J21" s="5">
        <v>-27.627000000000002</v>
      </c>
    </row>
    <row r="22" spans="1:10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82</v>
      </c>
      <c r="B23" s="63"/>
      <c r="C23" s="63"/>
      <c r="D23" s="63"/>
      <c r="E23" s="35">
        <f t="shared" ref="E23:J23" si="4">SUM(E20:E22)</f>
        <v>5.9714452000000469</v>
      </c>
      <c r="F23" s="2">
        <f t="shared" si="4"/>
        <v>13.475642699999993</v>
      </c>
      <c r="G23" s="2">
        <f t="shared" si="4"/>
        <v>38.481702399999705</v>
      </c>
      <c r="H23" s="3">
        <f t="shared" si="4"/>
        <v>-31.595599999999894</v>
      </c>
      <c r="I23" s="3">
        <f t="shared" si="4"/>
        <v>10.298999999999902</v>
      </c>
      <c r="J23" s="3">
        <f t="shared" si="4"/>
        <v>78.359000000000236</v>
      </c>
    </row>
    <row r="24" spans="1:10" ht="15" customHeight="1" x14ac:dyDescent="0.35">
      <c r="A24" s="56" t="s">
        <v>93</v>
      </c>
      <c r="B24" s="17"/>
      <c r="C24" s="17"/>
      <c r="D24" s="17"/>
      <c r="E24" s="36">
        <v>5.9714451999999456</v>
      </c>
      <c r="F24" s="5">
        <v>13.47564269999995</v>
      </c>
      <c r="G24" s="5">
        <v>38.481702400000145</v>
      </c>
      <c r="H24" s="5">
        <v>-31.595599999999941</v>
      </c>
      <c r="I24" s="5">
        <v>10.299000000000262</v>
      </c>
      <c r="J24" s="5">
        <v>78.358999999999938</v>
      </c>
    </row>
    <row r="25" spans="1:10" ht="15" customHeight="1" x14ac:dyDescent="0.35">
      <c r="A25" s="56" t="s">
        <v>88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-0.41799999999999998</v>
      </c>
      <c r="F27" s="5">
        <v>0</v>
      </c>
      <c r="G27" s="5">
        <v>-18.478999999999999</v>
      </c>
      <c r="H27" s="5">
        <v>-58.7</v>
      </c>
      <c r="I27" s="5">
        <v>-17.599999999999998</v>
      </c>
      <c r="J27" s="5">
        <v>-11.954000000000001</v>
      </c>
    </row>
    <row r="28" spans="1:10" ht="15" customHeight="1" x14ac:dyDescent="0.35">
      <c r="A28" s="87" t="s">
        <v>134</v>
      </c>
      <c r="B28" s="88"/>
      <c r="C28" s="88"/>
      <c r="D28" s="88"/>
      <c r="E28" s="94">
        <f t="shared" ref="E28:J28" si="5">E14-E27</f>
        <v>14.546162400000046</v>
      </c>
      <c r="F28" s="95">
        <f t="shared" si="5"/>
        <v>18.068372699999991</v>
      </c>
      <c r="G28" s="95">
        <f t="shared" si="5"/>
        <v>85.329997399999698</v>
      </c>
      <c r="H28" s="95">
        <f t="shared" si="5"/>
        <v>66.297000000000111</v>
      </c>
      <c r="I28" s="95">
        <f t="shared" si="5"/>
        <v>77.2349999999999</v>
      </c>
      <c r="J28" s="95">
        <f t="shared" si="5"/>
        <v>139.64300000000023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17</v>
      </c>
      <c r="B34" s="64"/>
      <c r="C34" s="64"/>
      <c r="D34" s="64"/>
      <c r="E34" s="36">
        <v>1164.6794582</v>
      </c>
      <c r="F34" s="5">
        <v>1172.0262205000001</v>
      </c>
      <c r="G34" s="5">
        <v>1165.4627442000001</v>
      </c>
      <c r="H34" s="5">
        <v>1181.7829999999999</v>
      </c>
      <c r="I34" s="5">
        <v>1179.1559999999999</v>
      </c>
      <c r="J34" s="5">
        <v>1157.711</v>
      </c>
    </row>
    <row r="35" spans="1:10" ht="15" customHeight="1" x14ac:dyDescent="0.35">
      <c r="A35" s="56" t="s">
        <v>18</v>
      </c>
      <c r="B35" s="57"/>
      <c r="C35" s="57"/>
      <c r="D35" s="57"/>
      <c r="E35" s="36">
        <v>38.4877526</v>
      </c>
      <c r="F35" s="5">
        <v>44.708167299999999</v>
      </c>
      <c r="G35" s="5">
        <v>39.625588299999997</v>
      </c>
      <c r="H35" s="5">
        <v>46.531999999999996</v>
      </c>
      <c r="I35" s="5">
        <v>51.113999999999997</v>
      </c>
      <c r="J35" s="5">
        <v>55.242000000000004</v>
      </c>
    </row>
    <row r="36" spans="1:10" ht="15" customHeight="1" x14ac:dyDescent="0.35">
      <c r="A36" s="56" t="s">
        <v>87</v>
      </c>
      <c r="B36" s="57"/>
      <c r="C36" s="57"/>
      <c r="D36" s="57"/>
      <c r="E36" s="36">
        <v>170.10903419999997</v>
      </c>
      <c r="F36" s="5">
        <v>179.00283660000002</v>
      </c>
      <c r="G36" s="5">
        <v>171.75732290000002</v>
      </c>
      <c r="H36" s="5">
        <v>184.82799999999997</v>
      </c>
      <c r="I36" s="5">
        <v>196.52500000000001</v>
      </c>
      <c r="J36" s="5">
        <v>187.76300000000001</v>
      </c>
    </row>
    <row r="37" spans="1:10" ht="15" customHeight="1" x14ac:dyDescent="0.35">
      <c r="A37" s="56" t="s">
        <v>19</v>
      </c>
      <c r="B37" s="57"/>
      <c r="C37" s="57"/>
      <c r="D37" s="57"/>
      <c r="E37" s="36">
        <v>1.5764558</v>
      </c>
      <c r="F37" s="5">
        <v>2.1154570000000001</v>
      </c>
      <c r="G37" s="5">
        <v>0.67924990000000007</v>
      </c>
      <c r="H37" s="5">
        <v>2.093</v>
      </c>
      <c r="I37" s="5">
        <v>2.3460000000000001</v>
      </c>
      <c r="J37" s="5">
        <v>2.1840000000000002</v>
      </c>
    </row>
    <row r="38" spans="1:10" ht="15" customHeight="1" x14ac:dyDescent="0.35">
      <c r="A38" s="58" t="s">
        <v>20</v>
      </c>
      <c r="B38" s="21"/>
      <c r="C38" s="21"/>
      <c r="D38" s="21"/>
      <c r="E38" s="37">
        <v>37.9221881</v>
      </c>
      <c r="F38" s="7">
        <v>34.878165899999999</v>
      </c>
      <c r="G38" s="7">
        <v>36.926438699999999</v>
      </c>
      <c r="H38" s="7">
        <v>33.194000000000003</v>
      </c>
      <c r="I38" s="7">
        <v>26.027000000000001</v>
      </c>
      <c r="J38" s="7">
        <v>12.608000000000001</v>
      </c>
    </row>
    <row r="39" spans="1:10" ht="15" customHeight="1" x14ac:dyDescent="0.35">
      <c r="A39" s="53" t="s">
        <v>21</v>
      </c>
      <c r="B39" s="59"/>
      <c r="C39" s="59"/>
      <c r="D39" s="59"/>
      <c r="E39" s="35">
        <f t="shared" ref="E39:J39" si="6">SUM(E34:E38)</f>
        <v>1412.7748889000002</v>
      </c>
      <c r="F39" s="117">
        <f t="shared" si="6"/>
        <v>1432.7308473000003</v>
      </c>
      <c r="G39" s="2">
        <f t="shared" si="6"/>
        <v>1414.4513440000001</v>
      </c>
      <c r="H39" s="3">
        <f t="shared" si="6"/>
        <v>1448.4299999999998</v>
      </c>
      <c r="I39" s="3">
        <f t="shared" si="6"/>
        <v>1455.1680000000001</v>
      </c>
      <c r="J39" s="3">
        <f t="shared" si="6"/>
        <v>1415.5079999999998</v>
      </c>
    </row>
    <row r="40" spans="1:10" ht="15" customHeight="1" x14ac:dyDescent="0.35">
      <c r="A40" s="56" t="s">
        <v>22</v>
      </c>
      <c r="B40" s="17"/>
      <c r="C40" s="17"/>
      <c r="D40" s="17"/>
      <c r="E40" s="36">
        <v>153.18309490000001</v>
      </c>
      <c r="F40" s="5">
        <v>148.87170650000002</v>
      </c>
      <c r="G40" s="5">
        <v>147.5949233</v>
      </c>
      <c r="H40" s="5">
        <v>163.55900000000003</v>
      </c>
      <c r="I40" s="5">
        <v>164.26599999999999</v>
      </c>
      <c r="J40" s="5">
        <v>170.26599999999999</v>
      </c>
    </row>
    <row r="41" spans="1:10" ht="15" customHeight="1" x14ac:dyDescent="0.35">
      <c r="A41" s="56" t="s">
        <v>23</v>
      </c>
      <c r="B41" s="17"/>
      <c r="C41" s="17"/>
      <c r="D41" s="17"/>
      <c r="E41" s="36">
        <v>0.10638500000000001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24</v>
      </c>
      <c r="B42" s="17"/>
      <c r="C42" s="17"/>
      <c r="D42" s="17"/>
      <c r="E42" s="36">
        <v>295.92592819999999</v>
      </c>
      <c r="F42" s="5">
        <v>307.31665059999995</v>
      </c>
      <c r="G42" s="5">
        <v>280.67570169999999</v>
      </c>
      <c r="H42" s="5">
        <v>283.935</v>
      </c>
      <c r="I42" s="5">
        <v>328.13900000000007</v>
      </c>
      <c r="J42" s="5">
        <v>333.18399999999997</v>
      </c>
    </row>
    <row r="43" spans="1:10" ht="15" customHeight="1" x14ac:dyDescent="0.35">
      <c r="A43" s="56" t="s">
        <v>25</v>
      </c>
      <c r="B43" s="17"/>
      <c r="C43" s="17"/>
      <c r="D43" s="17"/>
      <c r="E43" s="36">
        <v>77.548707100000001</v>
      </c>
      <c r="F43" s="5">
        <v>87.034922600000002</v>
      </c>
      <c r="G43" s="5">
        <v>100.7782911</v>
      </c>
      <c r="H43" s="5">
        <v>111.628</v>
      </c>
      <c r="I43" s="5">
        <v>147.06299999999999</v>
      </c>
      <c r="J43" s="5">
        <v>201.84899999999999</v>
      </c>
    </row>
    <row r="44" spans="1:10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0" ht="15" customHeight="1" x14ac:dyDescent="0.35">
      <c r="A45" s="65" t="s">
        <v>27</v>
      </c>
      <c r="B45" s="32"/>
      <c r="C45" s="32"/>
      <c r="D45" s="32"/>
      <c r="E45" s="44">
        <f t="shared" ref="E45:J45" si="7">SUM(E40:E44)</f>
        <v>526.76411519999999</v>
      </c>
      <c r="F45" s="8">
        <f t="shared" si="7"/>
        <v>543.22327969999992</v>
      </c>
      <c r="G45" s="85">
        <f t="shared" si="7"/>
        <v>529.04891610000004</v>
      </c>
      <c r="H45" s="9">
        <f t="shared" si="7"/>
        <v>559.12200000000007</v>
      </c>
      <c r="I45" s="9">
        <f t="shared" si="7"/>
        <v>639.46800000000007</v>
      </c>
      <c r="J45" s="9">
        <f t="shared" si="7"/>
        <v>705.29899999999998</v>
      </c>
    </row>
    <row r="46" spans="1:10" ht="15" customHeight="1" x14ac:dyDescent="0.35">
      <c r="A46" s="53" t="s">
        <v>80</v>
      </c>
      <c r="B46" s="33"/>
      <c r="C46" s="33"/>
      <c r="D46" s="33"/>
      <c r="E46" s="35">
        <f t="shared" ref="E46:J46" si="8">E39+E45</f>
        <v>1939.5390041000001</v>
      </c>
      <c r="F46" s="117">
        <f t="shared" si="8"/>
        <v>1975.9541270000002</v>
      </c>
      <c r="G46" s="2">
        <f t="shared" si="8"/>
        <v>1943.5002601000001</v>
      </c>
      <c r="H46" s="3">
        <f t="shared" si="8"/>
        <v>2007.5519999999999</v>
      </c>
      <c r="I46" s="3">
        <f t="shared" si="8"/>
        <v>2094.6360000000004</v>
      </c>
      <c r="J46" s="3">
        <f t="shared" si="8"/>
        <v>2120.8069999999998</v>
      </c>
    </row>
    <row r="47" spans="1:10" ht="15" customHeight="1" x14ac:dyDescent="0.35">
      <c r="A47" s="56" t="s">
        <v>94</v>
      </c>
      <c r="B47" s="17"/>
      <c r="C47" s="17"/>
      <c r="D47" s="17"/>
      <c r="E47" s="36">
        <v>947.05988250000041</v>
      </c>
      <c r="F47" s="5">
        <v>912.90699980000034</v>
      </c>
      <c r="G47" s="5">
        <v>936.82953299999951</v>
      </c>
      <c r="H47" s="5">
        <v>907.8643999999997</v>
      </c>
      <c r="I47" s="5">
        <v>939.5</v>
      </c>
      <c r="J47" s="5">
        <v>1246.444</v>
      </c>
    </row>
    <row r="48" spans="1:10" ht="15" customHeight="1" x14ac:dyDescent="0.35">
      <c r="A48" s="56" t="s">
        <v>89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28</v>
      </c>
      <c r="B49" s="17"/>
      <c r="C49" s="17"/>
      <c r="D49" s="17"/>
      <c r="E49" s="36">
        <v>3.6039535000000003</v>
      </c>
      <c r="F49" s="5">
        <v>4.6239245000000002</v>
      </c>
      <c r="G49" s="5">
        <v>3.5034231</v>
      </c>
      <c r="H49" s="5">
        <v>4.5069999999999997</v>
      </c>
      <c r="I49" s="5">
        <v>4.327</v>
      </c>
      <c r="J49" s="5">
        <v>3.53</v>
      </c>
    </row>
    <row r="50" spans="1:10" ht="15" customHeight="1" x14ac:dyDescent="0.35">
      <c r="A50" s="56" t="s">
        <v>29</v>
      </c>
      <c r="B50" s="17"/>
      <c r="C50" s="17"/>
      <c r="D50" s="17"/>
      <c r="E50" s="36">
        <v>6.5326629999999994</v>
      </c>
      <c r="F50" s="5">
        <v>6.8964357000000005</v>
      </c>
      <c r="G50" s="5">
        <v>6.6040530999999998</v>
      </c>
      <c r="H50" s="5">
        <v>6.83</v>
      </c>
      <c r="I50" s="5">
        <v>8.9290000000000003</v>
      </c>
      <c r="J50" s="5">
        <v>8.5</v>
      </c>
    </row>
    <row r="51" spans="1:10" ht="15" customHeight="1" x14ac:dyDescent="0.35">
      <c r="A51" s="56" t="s">
        <v>30</v>
      </c>
      <c r="B51" s="17"/>
      <c r="C51" s="17"/>
      <c r="D51" s="17"/>
      <c r="E51" s="36">
        <v>668.67615160000003</v>
      </c>
      <c r="F51" s="5">
        <v>724.66269599999998</v>
      </c>
      <c r="G51" s="5">
        <v>666.58186999999998</v>
      </c>
      <c r="H51" s="5">
        <v>736.60500000000002</v>
      </c>
      <c r="I51" s="5">
        <v>779.88200000000006</v>
      </c>
      <c r="J51" s="5">
        <v>496.1</v>
      </c>
    </row>
    <row r="52" spans="1:10" ht="15" customHeight="1" x14ac:dyDescent="0.35">
      <c r="A52" s="56" t="s">
        <v>31</v>
      </c>
      <c r="B52" s="17"/>
      <c r="C52" s="17"/>
      <c r="D52" s="17"/>
      <c r="E52" s="36">
        <v>313.66635350000001</v>
      </c>
      <c r="F52" s="5">
        <v>326.86415569999997</v>
      </c>
      <c r="G52" s="5">
        <v>329.98126670000005</v>
      </c>
      <c r="H52" s="5">
        <v>351.74599999999998</v>
      </c>
      <c r="I52" s="5">
        <v>361.99799999999999</v>
      </c>
      <c r="J52" s="5">
        <v>366.233</v>
      </c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81</v>
      </c>
      <c r="B54" s="33"/>
      <c r="C54" s="33"/>
      <c r="D54" s="33"/>
      <c r="E54" s="35">
        <f t="shared" ref="E54:J54" si="9">SUM(E47:E53)</f>
        <v>1939.5390041000003</v>
      </c>
      <c r="F54" s="1">
        <f t="shared" si="9"/>
        <v>1975.9542117000005</v>
      </c>
      <c r="G54" s="2">
        <f t="shared" si="9"/>
        <v>1943.5001458999996</v>
      </c>
      <c r="H54" s="3">
        <f t="shared" si="9"/>
        <v>2007.5523999999996</v>
      </c>
      <c r="I54" s="3">
        <f t="shared" si="9"/>
        <v>2094.636</v>
      </c>
      <c r="J54" s="3">
        <f t="shared" si="9"/>
        <v>2120.8070000000002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52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22.703782599999965</v>
      </c>
      <c r="F60" s="5">
        <v>17.497</v>
      </c>
      <c r="G60" s="5">
        <v>66.581000000000003</v>
      </c>
      <c r="H60" s="5">
        <v>46.162999999999997</v>
      </c>
      <c r="I60" s="5">
        <v>65.822000000000003</v>
      </c>
      <c r="J60" s="5">
        <v>127.899</v>
      </c>
    </row>
    <row r="61" spans="1:10" ht="15" customHeight="1" x14ac:dyDescent="0.35">
      <c r="A61" s="67" t="s">
        <v>33</v>
      </c>
      <c r="B61" s="67"/>
      <c r="C61" s="68"/>
      <c r="D61" s="68"/>
      <c r="E61" s="37">
        <v>-34.651254199999997</v>
      </c>
      <c r="F61" s="7">
        <v>-37.634</v>
      </c>
      <c r="G61" s="7">
        <v>-9.8019999999999996</v>
      </c>
      <c r="H61" s="7">
        <v>-8.01</v>
      </c>
      <c r="I61" s="7">
        <v>16.353999999999999</v>
      </c>
      <c r="J61" s="7">
        <v>-0.57199999999999995</v>
      </c>
    </row>
    <row r="62" spans="1:10" ht="15" customHeight="1" x14ac:dyDescent="0.35">
      <c r="A62" s="104" t="s">
        <v>34</v>
      </c>
      <c r="B62" s="69"/>
      <c r="C62" s="70"/>
      <c r="D62" s="70"/>
      <c r="E62" s="35">
        <f t="shared" ref="E62:J62" si="10">SUM(E60:E61)</f>
        <v>-11.947471600000032</v>
      </c>
      <c r="F62" s="2">
        <f t="shared" si="10"/>
        <v>-20.137</v>
      </c>
      <c r="G62" s="2">
        <f t="shared" si="10"/>
        <v>56.779000000000003</v>
      </c>
      <c r="H62" s="3">
        <f t="shared" si="10"/>
        <v>38.152999999999999</v>
      </c>
      <c r="I62" s="3">
        <f t="shared" si="10"/>
        <v>82.176000000000002</v>
      </c>
      <c r="J62" s="3">
        <f t="shared" si="10"/>
        <v>127.327</v>
      </c>
    </row>
    <row r="63" spans="1:10" ht="15" customHeight="1" x14ac:dyDescent="0.35">
      <c r="A63" s="66" t="s">
        <v>85</v>
      </c>
      <c r="B63" s="66"/>
      <c r="C63" s="17"/>
      <c r="D63" s="17"/>
      <c r="E63" s="36">
        <v>-4.2943518999999997</v>
      </c>
      <c r="F63" s="5">
        <v>-5.0789999999999997</v>
      </c>
      <c r="G63" s="5">
        <v>-23.388999999999999</v>
      </c>
      <c r="H63" s="5">
        <v>-23.099</v>
      </c>
      <c r="I63" s="5">
        <v>-32.670999999999999</v>
      </c>
      <c r="J63" s="5">
        <v>-36.271999999999998</v>
      </c>
    </row>
    <row r="64" spans="1:10" ht="15" customHeight="1" x14ac:dyDescent="0.35">
      <c r="A64" s="67" t="s">
        <v>86</v>
      </c>
      <c r="B64" s="67"/>
      <c r="C64" s="21"/>
      <c r="D64" s="21"/>
      <c r="E64" s="37">
        <v>0</v>
      </c>
      <c r="F64" s="7">
        <v>4.4999999999999998E-2</v>
      </c>
      <c r="G64" s="7">
        <v>0</v>
      </c>
      <c r="H64" s="7">
        <v>0</v>
      </c>
      <c r="I64" s="7">
        <v>0</v>
      </c>
      <c r="J64" s="7">
        <v>0</v>
      </c>
    </row>
    <row r="65" spans="1:11" ht="15" customHeight="1" x14ac:dyDescent="0.35">
      <c r="A65" s="71" t="s">
        <v>90</v>
      </c>
      <c r="B65" s="71"/>
      <c r="C65" s="72"/>
      <c r="D65" s="72"/>
      <c r="E65" s="35">
        <f t="shared" ref="E65:J65" si="11">SUM(E62:E64)</f>
        <v>-16.241823500000031</v>
      </c>
      <c r="F65" s="2">
        <f t="shared" si="11"/>
        <v>-25.170999999999999</v>
      </c>
      <c r="G65" s="2">
        <f t="shared" si="11"/>
        <v>33.39</v>
      </c>
      <c r="H65" s="3">
        <f t="shared" si="11"/>
        <v>15.053999999999998</v>
      </c>
      <c r="I65" s="3">
        <f t="shared" si="11"/>
        <v>49.505000000000003</v>
      </c>
      <c r="J65" s="3">
        <f t="shared" si="11"/>
        <v>91.055000000000007</v>
      </c>
    </row>
    <row r="66" spans="1:11" ht="15" customHeight="1" x14ac:dyDescent="0.35">
      <c r="A66" s="67" t="s">
        <v>35</v>
      </c>
      <c r="B66" s="67"/>
      <c r="C66" s="73"/>
      <c r="D66" s="73"/>
      <c r="E66" s="37">
        <v>0</v>
      </c>
      <c r="F66" s="7">
        <v>0</v>
      </c>
      <c r="G66" s="7">
        <v>-8.4000000000000005E-2</v>
      </c>
      <c r="H66" s="7">
        <v>-1.7000000000000001E-2</v>
      </c>
      <c r="I66" s="7">
        <v>0</v>
      </c>
      <c r="J66" s="7">
        <v>0</v>
      </c>
    </row>
    <row r="67" spans="1:11" ht="15" customHeight="1" x14ac:dyDescent="0.35">
      <c r="A67" s="104" t="s">
        <v>36</v>
      </c>
      <c r="B67" s="69"/>
      <c r="C67" s="33"/>
      <c r="D67" s="33"/>
      <c r="E67" s="35">
        <f t="shared" ref="E67:J67" si="12">SUM(E65:E66)</f>
        <v>-16.241823500000031</v>
      </c>
      <c r="F67" s="2">
        <f t="shared" si="12"/>
        <v>-25.170999999999999</v>
      </c>
      <c r="G67" s="2">
        <f t="shared" si="12"/>
        <v>33.305999999999997</v>
      </c>
      <c r="H67" s="3">
        <f t="shared" si="12"/>
        <v>15.036999999999999</v>
      </c>
      <c r="I67" s="3">
        <f t="shared" si="12"/>
        <v>49.505000000000003</v>
      </c>
      <c r="J67" s="3">
        <f t="shared" si="12"/>
        <v>91.055000000000007</v>
      </c>
    </row>
    <row r="68" spans="1:11" ht="15" customHeight="1" x14ac:dyDescent="0.35">
      <c r="A68" s="66" t="s">
        <v>37</v>
      </c>
      <c r="B68" s="66"/>
      <c r="C68" s="17"/>
      <c r="D68" s="17"/>
      <c r="E68" s="36">
        <v>-8.7759999999999998</v>
      </c>
      <c r="F68" s="5">
        <v>3.0000000000000001E-3</v>
      </c>
      <c r="G68" s="5">
        <v>-53.463999999999999</v>
      </c>
      <c r="H68" s="5">
        <v>-51.308</v>
      </c>
      <c r="I68" s="5">
        <v>233.45699999999999</v>
      </c>
      <c r="J68" s="5">
        <v>-72.472999999999999</v>
      </c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</row>
    <row r="70" spans="1:11" ht="15" customHeight="1" x14ac:dyDescent="0.35">
      <c r="A70" s="66" t="s">
        <v>39</v>
      </c>
      <c r="B70" s="66"/>
      <c r="C70" s="17"/>
      <c r="D70" s="17"/>
      <c r="E70" s="36">
        <v>0</v>
      </c>
      <c r="F70" s="5">
        <v>0</v>
      </c>
      <c r="G70" s="5">
        <v>0</v>
      </c>
      <c r="H70" s="5">
        <v>0</v>
      </c>
      <c r="I70" s="5">
        <v>-350.00700000000001</v>
      </c>
      <c r="J70" s="5">
        <v>0</v>
      </c>
    </row>
    <row r="71" spans="1:11" ht="15" customHeight="1" x14ac:dyDescent="0.35">
      <c r="A71" s="67" t="s">
        <v>40</v>
      </c>
      <c r="B71" s="67"/>
      <c r="C71" s="21"/>
      <c r="D71" s="21"/>
      <c r="E71" s="37">
        <v>-1.0015999999999998</v>
      </c>
      <c r="F71" s="7">
        <v>0</v>
      </c>
      <c r="G71" s="7">
        <v>4.63</v>
      </c>
      <c r="H71" s="7">
        <v>0</v>
      </c>
      <c r="I71" s="7">
        <v>0</v>
      </c>
      <c r="J71" s="7">
        <v>0</v>
      </c>
    </row>
    <row r="72" spans="1:11" ht="15" customHeight="1" x14ac:dyDescent="0.35">
      <c r="A72" s="139" t="s">
        <v>41</v>
      </c>
      <c r="B72" s="140"/>
      <c r="C72" s="74"/>
      <c r="D72" s="74"/>
      <c r="E72" s="44">
        <f t="shared" ref="E72:J72" si="13">SUM(E68:E71)</f>
        <v>-9.7775999999999996</v>
      </c>
      <c r="F72" s="8">
        <f t="shared" si="13"/>
        <v>3.0000000000000001E-3</v>
      </c>
      <c r="G72" s="85">
        <f t="shared" si="13"/>
        <v>-48.833999999999996</v>
      </c>
      <c r="H72" s="99">
        <f t="shared" si="13"/>
        <v>-51.308</v>
      </c>
      <c r="I72" s="99">
        <f t="shared" si="13"/>
        <v>-116.55000000000001</v>
      </c>
      <c r="J72" s="99">
        <f t="shared" si="13"/>
        <v>-72.472999999999999</v>
      </c>
    </row>
    <row r="73" spans="1:11" ht="15" customHeight="1" x14ac:dyDescent="0.35">
      <c r="A73" s="69" t="s">
        <v>42</v>
      </c>
      <c r="B73" s="69"/>
      <c r="C73" s="33"/>
      <c r="D73" s="33"/>
      <c r="E73" s="35">
        <f t="shared" ref="E73:J73" si="14">SUM(E72+E67)</f>
        <v>-26.01942350000003</v>
      </c>
      <c r="F73" s="2">
        <f t="shared" si="14"/>
        <v>-25.167999999999999</v>
      </c>
      <c r="G73" s="2">
        <f t="shared" si="14"/>
        <v>-15.527999999999999</v>
      </c>
      <c r="H73" s="3">
        <f t="shared" si="14"/>
        <v>-36.271000000000001</v>
      </c>
      <c r="I73" s="3">
        <f t="shared" si="14"/>
        <v>-67.045000000000016</v>
      </c>
      <c r="J73" s="3">
        <f t="shared" si="14"/>
        <v>18.582000000000008</v>
      </c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75</v>
      </c>
      <c r="B75" s="72"/>
      <c r="C75" s="33"/>
      <c r="D75" s="33"/>
      <c r="E75" s="35">
        <f t="shared" ref="E75:J75" si="15">SUM(E73:E74)</f>
        <v>-26.01942350000003</v>
      </c>
      <c r="F75" s="2">
        <f t="shared" si="15"/>
        <v>-25.167999999999999</v>
      </c>
      <c r="G75" s="2">
        <f t="shared" si="15"/>
        <v>-15.527999999999999</v>
      </c>
      <c r="H75" s="3">
        <f t="shared" si="15"/>
        <v>-36.271000000000001</v>
      </c>
      <c r="I75" s="3">
        <f t="shared" si="15"/>
        <v>-67.045000000000016</v>
      </c>
      <c r="J75" s="3">
        <f t="shared" si="15"/>
        <v>18.582000000000008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3.8202182736172077</v>
      </c>
      <c r="F81" s="13">
        <v>5.1806292821069206</v>
      </c>
      <c r="G81" s="13">
        <v>4.7168343499297212</v>
      </c>
      <c r="H81" s="13">
        <v>0.51042621294254775</v>
      </c>
      <c r="I81" s="13">
        <v>3.9515019152873823</v>
      </c>
      <c r="J81" s="13">
        <v>8.0013309546592026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3.9332443836774948</v>
      </c>
      <c r="F82" s="13">
        <v>5.1806292821069206</v>
      </c>
      <c r="G82" s="13">
        <v>6.0206650382112858</v>
      </c>
      <c r="H82" s="13">
        <v>4.4543539080493906</v>
      </c>
      <c r="I82" s="13">
        <v>5.1177035369702608</v>
      </c>
      <c r="J82" s="13">
        <v>8.750400257668824</v>
      </c>
    </row>
    <row r="83" spans="1:10" ht="15" customHeight="1" x14ac:dyDescent="0.35">
      <c r="A83" s="56" t="s">
        <v>44</v>
      </c>
      <c r="B83" s="66"/>
      <c r="C83" s="57"/>
      <c r="D83" s="57"/>
      <c r="E83" s="39">
        <v>2.354946403768944</v>
      </c>
      <c r="F83" s="13">
        <v>3.9069413318715505</v>
      </c>
      <c r="G83" s="13">
        <v>3.0317625594234112</v>
      </c>
      <c r="H83" s="13">
        <v>-1.8956115573878489</v>
      </c>
      <c r="I83" s="13">
        <v>0.20342266923674227</v>
      </c>
      <c r="J83" s="13">
        <v>6.6413634891064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4.1656502770879316</v>
      </c>
      <c r="H84" s="13">
        <v>-3.420613713244705</v>
      </c>
      <c r="I84" s="13">
        <v>0.9422931237031017</v>
      </c>
      <c r="J84" s="13">
        <v>6.5224376048797179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4.6051514632420592</v>
      </c>
      <c r="H85" s="13">
        <v>0.8051981367725487</v>
      </c>
      <c r="I85" s="13">
        <v>3.454279417473654</v>
      </c>
      <c r="J85" s="13">
        <v>7.5331278965961408</v>
      </c>
    </row>
    <row r="86" spans="1:10" ht="15" customHeight="1" x14ac:dyDescent="0.35">
      <c r="A86" s="56" t="s">
        <v>47</v>
      </c>
      <c r="B86" s="66"/>
      <c r="C86" s="57"/>
      <c r="D86" s="57"/>
      <c r="E86" s="36">
        <v>48.829122822382324</v>
      </c>
      <c r="F86" s="5">
        <v>46.200817528792136</v>
      </c>
      <c r="G86" s="5">
        <v>48.203213927013671</v>
      </c>
      <c r="H86" s="5">
        <v>45.222450980607029</v>
      </c>
      <c r="I86" s="5">
        <v>44.852661751254146</v>
      </c>
      <c r="J86" s="5">
        <v>58.772156070778728</v>
      </c>
    </row>
    <row r="87" spans="1:10" ht="15" customHeight="1" x14ac:dyDescent="0.35">
      <c r="A87" s="56" t="s">
        <v>48</v>
      </c>
      <c r="B87" s="66"/>
      <c r="C87" s="57"/>
      <c r="D87" s="57"/>
      <c r="E87" s="36">
        <v>593.04855719999989</v>
      </c>
      <c r="F87" s="5">
        <v>640.13624090000008</v>
      </c>
      <c r="G87" s="5">
        <v>568.62775209999995</v>
      </c>
      <c r="H87" s="5">
        <v>627.39100000000008</v>
      </c>
      <c r="I87" s="5">
        <v>634.80000000000007</v>
      </c>
      <c r="J87" s="5">
        <v>295.59700000000004</v>
      </c>
    </row>
    <row r="88" spans="1:10" ht="15" customHeight="1" x14ac:dyDescent="0.35">
      <c r="A88" s="56" t="s">
        <v>49</v>
      </c>
      <c r="B88" s="66"/>
      <c r="C88" s="17"/>
      <c r="D88" s="17"/>
      <c r="E88" s="39">
        <v>0.70986018679763874</v>
      </c>
      <c r="F88" s="13">
        <v>0.79886190012758418</v>
      </c>
      <c r="G88" s="13">
        <v>0.71526918131433437</v>
      </c>
      <c r="H88" s="13">
        <v>0.81632455243316082</v>
      </c>
      <c r="I88" s="13">
        <v>0.83470888770622698</v>
      </c>
      <c r="J88" s="13">
        <v>0.40084432192701797</v>
      </c>
    </row>
    <row r="89" spans="1:10" ht="15" customHeight="1" x14ac:dyDescent="0.35">
      <c r="A89" s="56" t="s">
        <v>124</v>
      </c>
      <c r="B89" s="66"/>
      <c r="C89" s="17"/>
      <c r="D89" s="17"/>
      <c r="E89" s="36">
        <v>-16.486297800000031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5" t="s">
        <v>53</v>
      </c>
      <c r="G90" s="5">
        <v>982</v>
      </c>
      <c r="H90" s="5">
        <v>993</v>
      </c>
      <c r="I90" s="5">
        <v>1134</v>
      </c>
      <c r="J90" s="5">
        <v>1143</v>
      </c>
    </row>
    <row r="91" spans="1:10" ht="16.5" x14ac:dyDescent="0.35">
      <c r="A91" s="60" t="s">
        <v>130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6.5" x14ac:dyDescent="0.35">
      <c r="A92" s="60" t="s">
        <v>127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6.5" x14ac:dyDescent="0.35">
      <c r="A93" s="75"/>
      <c r="B93" s="75"/>
      <c r="C93" s="75"/>
      <c r="D93" s="75"/>
      <c r="E93" s="75"/>
      <c r="F93" s="75"/>
      <c r="G93" s="75"/>
      <c r="H93" s="75"/>
      <c r="I93" s="75"/>
      <c r="J93" s="75"/>
    </row>
    <row r="94" spans="1:10" x14ac:dyDescent="0.25">
      <c r="A94" s="77"/>
      <c r="B94" s="77"/>
      <c r="C94" s="77"/>
      <c r="D94" s="77"/>
      <c r="E94" s="77"/>
      <c r="F94" s="77"/>
      <c r="G94" s="77"/>
      <c r="H94" s="77"/>
      <c r="I94" s="77"/>
      <c r="J94" s="77"/>
    </row>
    <row r="95" spans="1:10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</row>
    <row r="96" spans="1:10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66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56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68</v>
      </c>
      <c r="F4" s="25" t="s">
        <v>68</v>
      </c>
      <c r="G4" s="25"/>
      <c r="H4" s="25"/>
      <c r="I4" s="25"/>
      <c r="J4" s="25"/>
    </row>
    <row r="5" spans="1:10" ht="16.5" x14ac:dyDescent="0.35">
      <c r="A5" s="23" t="s">
        <v>1</v>
      </c>
      <c r="B5" s="26"/>
      <c r="C5" s="23"/>
      <c r="D5" s="23" t="s">
        <v>69</v>
      </c>
      <c r="E5" s="27" t="s">
        <v>52</v>
      </c>
      <c r="F5" s="27" t="s">
        <v>52</v>
      </c>
      <c r="G5" s="27" t="s">
        <v>52</v>
      </c>
      <c r="H5" s="27" t="s">
        <v>52</v>
      </c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2</v>
      </c>
      <c r="B7" s="57"/>
      <c r="C7" s="57"/>
      <c r="D7" s="57"/>
      <c r="E7" s="35">
        <v>211.95771400000001</v>
      </c>
      <c r="F7" s="2">
        <v>203.31941699999999</v>
      </c>
      <c r="G7" s="2">
        <v>880.33106599999996</v>
      </c>
      <c r="H7" s="2">
        <v>888.20801700000004</v>
      </c>
      <c r="I7" s="2">
        <v>844.50199999999995</v>
      </c>
      <c r="J7" s="2">
        <v>837.87300000000005</v>
      </c>
    </row>
    <row r="8" spans="1:10" ht="15" customHeight="1" x14ac:dyDescent="0.35">
      <c r="A8" s="56" t="s">
        <v>3</v>
      </c>
      <c r="B8" s="17"/>
      <c r="C8" s="17"/>
      <c r="D8" s="17"/>
      <c r="E8" s="36">
        <v>-215.70851400000001</v>
      </c>
      <c r="F8" s="5">
        <v>-204.47742399999998</v>
      </c>
      <c r="G8" s="5">
        <v>-842.17398300000002</v>
      </c>
      <c r="H8" s="5">
        <v>-849.46159299999999</v>
      </c>
      <c r="I8" s="5">
        <v>-819.9190000000001</v>
      </c>
      <c r="J8" s="5">
        <v>-804.13599999999997</v>
      </c>
    </row>
    <row r="9" spans="1:10" ht="15" customHeight="1" x14ac:dyDescent="0.35">
      <c r="A9" s="56" t="s">
        <v>4</v>
      </c>
      <c r="B9" s="17"/>
      <c r="C9" s="17"/>
      <c r="D9" s="17"/>
      <c r="E9" s="36">
        <v>1.5370039999999998</v>
      </c>
      <c r="F9" s="5">
        <v>2.7354409999999998</v>
      </c>
      <c r="G9" s="5">
        <v>10.104359000000001</v>
      </c>
      <c r="H9" s="5">
        <v>10.456063</v>
      </c>
      <c r="I9" s="5">
        <v>7.1820000000000004</v>
      </c>
      <c r="J9" s="5">
        <v>6.274</v>
      </c>
    </row>
    <row r="10" spans="1:10" ht="15" customHeight="1" x14ac:dyDescent="0.35">
      <c r="A10" s="56" t="s">
        <v>5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6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7</v>
      </c>
      <c r="B12" s="59"/>
      <c r="C12" s="59"/>
      <c r="D12" s="59"/>
      <c r="E12" s="35">
        <f t="shared" ref="E12:J12" si="0">SUM(E7:E11)</f>
        <v>-2.2137959999999985</v>
      </c>
      <c r="F12" s="2">
        <f t="shared" si="0"/>
        <v>1.577434000000002</v>
      </c>
      <c r="G12" s="2">
        <f t="shared" si="0"/>
        <v>48.261441999999946</v>
      </c>
      <c r="H12" s="3">
        <f t="shared" si="0"/>
        <v>49.202487000000048</v>
      </c>
      <c r="I12" s="3">
        <f t="shared" si="0"/>
        <v>31.764999999999858</v>
      </c>
      <c r="J12" s="3">
        <f t="shared" si="0"/>
        <v>40.011000000000081</v>
      </c>
    </row>
    <row r="13" spans="1:10" ht="15" customHeight="1" x14ac:dyDescent="0.35">
      <c r="A13" s="58" t="s">
        <v>59</v>
      </c>
      <c r="B13" s="21"/>
      <c r="C13" s="21"/>
      <c r="D13" s="21"/>
      <c r="E13" s="37">
        <v>-11.553439000000001</v>
      </c>
      <c r="F13" s="7">
        <v>-12.119724</v>
      </c>
      <c r="G13" s="7">
        <v>-47.883355000000002</v>
      </c>
      <c r="H13" s="7">
        <v>-49.659476999999995</v>
      </c>
      <c r="I13" s="7">
        <v>-51.984999999999999</v>
      </c>
      <c r="J13" s="7">
        <v>-53.456999999999994</v>
      </c>
    </row>
    <row r="14" spans="1:10" ht="15" customHeight="1" x14ac:dyDescent="0.25">
      <c r="A14" s="59" t="s">
        <v>8</v>
      </c>
      <c r="B14" s="59"/>
      <c r="C14" s="59"/>
      <c r="D14" s="59"/>
      <c r="E14" s="35">
        <f t="shared" ref="E14:J14" si="1">SUM(E12:E13)</f>
        <v>-13.767234999999999</v>
      </c>
      <c r="F14" s="2">
        <f t="shared" si="1"/>
        <v>-10.542289999999998</v>
      </c>
      <c r="G14" s="2">
        <f t="shared" si="1"/>
        <v>0.37808699999994388</v>
      </c>
      <c r="H14" s="3">
        <f t="shared" si="1"/>
        <v>-0.45698999999994783</v>
      </c>
      <c r="I14" s="3">
        <f t="shared" si="1"/>
        <v>-20.220000000000141</v>
      </c>
      <c r="J14" s="3">
        <f t="shared" si="1"/>
        <v>-13.445999999999913</v>
      </c>
    </row>
    <row r="15" spans="1:10" ht="15" customHeight="1" x14ac:dyDescent="0.35">
      <c r="A15" s="56" t="s">
        <v>9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" customHeight="1" x14ac:dyDescent="0.35">
      <c r="A16" s="58" t="s">
        <v>10</v>
      </c>
      <c r="B16" s="21"/>
      <c r="C16" s="21"/>
      <c r="D16" s="21"/>
      <c r="E16" s="37">
        <v>0</v>
      </c>
      <c r="F16" s="7">
        <v>0</v>
      </c>
      <c r="G16" s="7">
        <v>-30</v>
      </c>
      <c r="H16" s="7">
        <v>-75</v>
      </c>
      <c r="I16" s="7">
        <v>-100</v>
      </c>
      <c r="J16" s="7">
        <v>0</v>
      </c>
    </row>
    <row r="17" spans="1:10" ht="15" customHeight="1" x14ac:dyDescent="0.25">
      <c r="A17" s="59" t="s">
        <v>11</v>
      </c>
      <c r="B17" s="59"/>
      <c r="C17" s="59"/>
      <c r="D17" s="59"/>
      <c r="E17" s="35">
        <f t="shared" ref="E17:J17" si="2">SUM(E14:E16)</f>
        <v>-13.767234999999999</v>
      </c>
      <c r="F17" s="2">
        <f t="shared" si="2"/>
        <v>-10.542289999999998</v>
      </c>
      <c r="G17" s="2">
        <f t="shared" si="2"/>
        <v>-29.621913000000056</v>
      </c>
      <c r="H17" s="3">
        <f t="shared" si="2"/>
        <v>-75.456989999999948</v>
      </c>
      <c r="I17" s="3">
        <f t="shared" si="2"/>
        <v>-120.22000000000014</v>
      </c>
      <c r="J17" s="3">
        <f t="shared" si="2"/>
        <v>-13.445999999999913</v>
      </c>
    </row>
    <row r="18" spans="1:10" ht="15" customHeight="1" x14ac:dyDescent="0.35">
      <c r="A18" s="56" t="s">
        <v>12</v>
      </c>
      <c r="B18" s="17"/>
      <c r="C18" s="17"/>
      <c r="D18" s="17"/>
      <c r="E18" s="36">
        <v>0.61724500000000004</v>
      </c>
      <c r="F18" s="5">
        <v>9.7637969999999985</v>
      </c>
      <c r="G18" s="5">
        <v>11.173785000000001</v>
      </c>
      <c r="H18" s="5">
        <v>3.8694419999999998</v>
      </c>
      <c r="I18" s="5">
        <v>0.80900000000000005</v>
      </c>
      <c r="J18" s="5">
        <v>0.94000000000000006</v>
      </c>
    </row>
    <row r="19" spans="1:10" ht="15" customHeight="1" x14ac:dyDescent="0.35">
      <c r="A19" s="58" t="s">
        <v>13</v>
      </c>
      <c r="B19" s="21"/>
      <c r="C19" s="21"/>
      <c r="D19" s="21"/>
      <c r="E19" s="37">
        <v>-6.7318150000000001</v>
      </c>
      <c r="F19" s="7">
        <v>-5.02644</v>
      </c>
      <c r="G19" s="7">
        <v>-21.345938999999998</v>
      </c>
      <c r="H19" s="7">
        <v>-41.493809999999996</v>
      </c>
      <c r="I19" s="7">
        <v>-77.623999999999995</v>
      </c>
      <c r="J19" s="7">
        <v>-67.021000000000001</v>
      </c>
    </row>
    <row r="20" spans="1:10" ht="15" customHeight="1" x14ac:dyDescent="0.25">
      <c r="A20" s="59" t="s">
        <v>14</v>
      </c>
      <c r="B20" s="59"/>
      <c r="C20" s="59"/>
      <c r="D20" s="59"/>
      <c r="E20" s="35">
        <f t="shared" ref="E20:J20" si="3">SUM(E17:E19)</f>
        <v>-19.881805</v>
      </c>
      <c r="F20" s="2">
        <f t="shared" si="3"/>
        <v>-5.8049329999999992</v>
      </c>
      <c r="G20" s="2">
        <f t="shared" si="3"/>
        <v>-39.794067000000055</v>
      </c>
      <c r="H20" s="3">
        <f t="shared" si="3"/>
        <v>-113.08135799999994</v>
      </c>
      <c r="I20" s="3">
        <f t="shared" si="3"/>
        <v>-197.03500000000014</v>
      </c>
      <c r="J20" s="3">
        <f t="shared" si="3"/>
        <v>-79.526999999999916</v>
      </c>
    </row>
    <row r="21" spans="1:10" ht="15" customHeight="1" x14ac:dyDescent="0.35">
      <c r="A21" s="56" t="s">
        <v>15</v>
      </c>
      <c r="B21" s="17"/>
      <c r="C21" s="17"/>
      <c r="D21" s="17"/>
      <c r="E21" s="36">
        <v>-1.7968660000000001</v>
      </c>
      <c r="F21" s="5">
        <v>5.9582999999999997E-2</v>
      </c>
      <c r="G21" s="5">
        <v>-2.4239999999999999</v>
      </c>
      <c r="H21" s="5">
        <v>-0.27700000000000014</v>
      </c>
      <c r="I21" s="5">
        <v>-3.1099999999999994</v>
      </c>
      <c r="J21" s="5">
        <v>-3.8419999999999996</v>
      </c>
    </row>
    <row r="22" spans="1:10" ht="15" customHeight="1" x14ac:dyDescent="0.35">
      <c r="A22" s="58" t="s">
        <v>16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82</v>
      </c>
      <c r="B23" s="63"/>
      <c r="C23" s="63"/>
      <c r="D23" s="63"/>
      <c r="E23" s="35">
        <f t="shared" ref="E23:J23" si="4">SUM(E20:E22)</f>
        <v>-21.678671000000001</v>
      </c>
      <c r="F23" s="2">
        <f t="shared" si="4"/>
        <v>-5.7453499999999993</v>
      </c>
      <c r="G23" s="2">
        <f t="shared" si="4"/>
        <v>-42.218067000000055</v>
      </c>
      <c r="H23" s="3">
        <f t="shared" si="4"/>
        <v>-113.35835799999994</v>
      </c>
      <c r="I23" s="3">
        <f t="shared" si="4"/>
        <v>-200.14500000000015</v>
      </c>
      <c r="J23" s="3">
        <f t="shared" si="4"/>
        <v>-83.368999999999915</v>
      </c>
    </row>
    <row r="24" spans="1:10" ht="15" customHeight="1" x14ac:dyDescent="0.35">
      <c r="A24" s="56" t="s">
        <v>93</v>
      </c>
      <c r="B24" s="17"/>
      <c r="C24" s="17"/>
      <c r="D24" s="17"/>
      <c r="E24" s="36">
        <v>-21.678670999999998</v>
      </c>
      <c r="F24" s="5">
        <v>-5.7453499999999948</v>
      </c>
      <c r="G24" s="5">
        <v>-42.218067000000005</v>
      </c>
      <c r="H24" s="5">
        <v>-113.35835800000002</v>
      </c>
      <c r="I24" s="5">
        <v>-200.1450000000001</v>
      </c>
      <c r="J24" s="5">
        <v>-83.368999999999886</v>
      </c>
    </row>
    <row r="25" spans="1:10" ht="15" customHeight="1" x14ac:dyDescent="0.35">
      <c r="A25" s="56" t="s">
        <v>88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60</v>
      </c>
      <c r="B27" s="17"/>
      <c r="C27" s="17"/>
      <c r="D27" s="17"/>
      <c r="E27" s="36">
        <v>-4.9649570000000001</v>
      </c>
      <c r="F27" s="5">
        <v>-1.1779999999999999</v>
      </c>
      <c r="G27" s="5">
        <v>-6.7690000000000001</v>
      </c>
      <c r="H27" s="5">
        <v>-5.82</v>
      </c>
      <c r="I27" s="5">
        <v>-4.3</v>
      </c>
      <c r="J27" s="5">
        <v>-6.5</v>
      </c>
    </row>
    <row r="28" spans="1:10" ht="15" customHeight="1" x14ac:dyDescent="0.35">
      <c r="A28" s="87" t="s">
        <v>134</v>
      </c>
      <c r="B28" s="88"/>
      <c r="C28" s="88"/>
      <c r="D28" s="88"/>
      <c r="E28" s="94">
        <f t="shared" ref="E28:J28" si="5">E14-E27</f>
        <v>-8.8022779999999994</v>
      </c>
      <c r="F28" s="95">
        <f t="shared" si="5"/>
        <v>-9.3642899999999969</v>
      </c>
      <c r="G28" s="95">
        <f t="shared" si="5"/>
        <v>7.147086999999944</v>
      </c>
      <c r="H28" s="95">
        <f t="shared" si="5"/>
        <v>5.3630100000000525</v>
      </c>
      <c r="I28" s="95">
        <f t="shared" si="5"/>
        <v>-15.92000000000014</v>
      </c>
      <c r="J28" s="95">
        <f t="shared" si="5"/>
        <v>-6.9459999999999127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68</v>
      </c>
      <c r="F31" s="28" t="s">
        <v>68</v>
      </c>
      <c r="G31" s="28"/>
      <c r="H31" s="28"/>
      <c r="I31" s="28"/>
      <c r="J31" s="28"/>
    </row>
    <row r="32" spans="1:10" ht="16.5" x14ac:dyDescent="0.35">
      <c r="A32" s="23" t="s">
        <v>79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2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2" ht="15" customHeight="1" x14ac:dyDescent="0.35">
      <c r="A34" s="56" t="s">
        <v>17</v>
      </c>
      <c r="B34" s="64"/>
      <c r="C34" s="64"/>
      <c r="D34" s="64"/>
      <c r="E34" s="36">
        <v>219.43135699999999</v>
      </c>
      <c r="F34" s="5">
        <v>251.25299999999999</v>
      </c>
      <c r="G34" s="5">
        <v>218.41203400000001</v>
      </c>
      <c r="H34" s="5">
        <v>252.79</v>
      </c>
      <c r="I34" s="5">
        <v>323.16000000000003</v>
      </c>
      <c r="J34" s="5">
        <v>418.18799999999999</v>
      </c>
    </row>
    <row r="35" spans="1:12" ht="15" customHeight="1" x14ac:dyDescent="0.35">
      <c r="A35" s="56" t="s">
        <v>18</v>
      </c>
      <c r="B35" s="57"/>
      <c r="C35" s="57"/>
      <c r="D35" s="57"/>
      <c r="E35" s="36">
        <v>214.13381799999999</v>
      </c>
      <c r="F35" s="5">
        <v>217.33799999999999</v>
      </c>
      <c r="G35" s="5">
        <v>214.469516</v>
      </c>
      <c r="H35" s="5">
        <v>218.04361699999998</v>
      </c>
      <c r="I35" s="5">
        <v>218.399</v>
      </c>
      <c r="J35" s="5">
        <v>214.10300000000001</v>
      </c>
    </row>
    <row r="36" spans="1:12" ht="15" customHeight="1" x14ac:dyDescent="0.35">
      <c r="A36" s="56" t="s">
        <v>87</v>
      </c>
      <c r="B36" s="57"/>
      <c r="C36" s="57"/>
      <c r="D36" s="57"/>
      <c r="E36" s="36">
        <v>161.35286399999998</v>
      </c>
      <c r="F36" s="5">
        <v>179.71900000000002</v>
      </c>
      <c r="G36" s="5">
        <v>165.60358699999998</v>
      </c>
      <c r="H36" s="5">
        <v>184.48780299999999</v>
      </c>
      <c r="I36" s="5">
        <v>189.047</v>
      </c>
      <c r="J36" s="5">
        <v>209.71799999999999</v>
      </c>
    </row>
    <row r="37" spans="1:12" ht="15" customHeight="1" x14ac:dyDescent="0.35">
      <c r="A37" s="56" t="s">
        <v>19</v>
      </c>
      <c r="B37" s="57"/>
      <c r="C37" s="57"/>
      <c r="D37" s="57"/>
      <c r="E37" s="36">
        <v>0</v>
      </c>
      <c r="F37" s="137"/>
      <c r="G37" s="5">
        <v>0</v>
      </c>
      <c r="H37" s="5">
        <v>0</v>
      </c>
      <c r="I37" s="5">
        <v>0</v>
      </c>
      <c r="J37" s="5">
        <v>0</v>
      </c>
    </row>
    <row r="38" spans="1:12" ht="15" customHeight="1" x14ac:dyDescent="0.35">
      <c r="A38" s="58" t="s">
        <v>20</v>
      </c>
      <c r="B38" s="21"/>
      <c r="C38" s="21"/>
      <c r="D38" s="21"/>
      <c r="E38" s="37">
        <v>19.004895000000001</v>
      </c>
      <c r="F38" s="7">
        <v>20.189</v>
      </c>
      <c r="G38" s="7">
        <v>18.997965999999998</v>
      </c>
      <c r="H38" s="7">
        <v>20.524624000000003</v>
      </c>
      <c r="I38" s="7">
        <v>20.291</v>
      </c>
      <c r="J38" s="7">
        <v>18.917000000000002</v>
      </c>
    </row>
    <row r="39" spans="1:12" ht="15" customHeight="1" x14ac:dyDescent="0.35">
      <c r="A39" s="53" t="s">
        <v>21</v>
      </c>
      <c r="B39" s="59"/>
      <c r="C39" s="59"/>
      <c r="D39" s="59"/>
      <c r="E39" s="41">
        <f t="shared" ref="E39:J39" si="6">SUM(E34:E38)</f>
        <v>613.92293399999994</v>
      </c>
      <c r="F39" s="117">
        <f t="shared" si="6"/>
        <v>668.49900000000002</v>
      </c>
      <c r="G39" s="115">
        <f t="shared" si="6"/>
        <v>617.48310300000003</v>
      </c>
      <c r="H39" s="3">
        <f t="shared" si="6"/>
        <v>675.84604400000001</v>
      </c>
      <c r="I39" s="3">
        <f t="shared" si="6"/>
        <v>750.89700000000005</v>
      </c>
      <c r="J39" s="3">
        <f t="shared" si="6"/>
        <v>860.92599999999993</v>
      </c>
    </row>
    <row r="40" spans="1:12" ht="15" customHeight="1" x14ac:dyDescent="0.35">
      <c r="A40" s="56" t="s">
        <v>22</v>
      </c>
      <c r="B40" s="17"/>
      <c r="C40" s="17"/>
      <c r="D40" s="17"/>
      <c r="E40" s="36">
        <v>192.06674700000002</v>
      </c>
      <c r="F40" s="5">
        <v>187.41</v>
      </c>
      <c r="G40" s="5">
        <v>192.224628</v>
      </c>
      <c r="H40" s="5">
        <v>185.183198</v>
      </c>
      <c r="I40" s="5">
        <v>178.95099999999999</v>
      </c>
      <c r="J40" s="5">
        <v>173.815</v>
      </c>
    </row>
    <row r="41" spans="1:12" ht="15" customHeight="1" x14ac:dyDescent="0.35">
      <c r="A41" s="56" t="s">
        <v>23</v>
      </c>
      <c r="B41" s="17"/>
      <c r="C41" s="17"/>
      <c r="D41" s="17"/>
      <c r="E41" s="36">
        <v>0.91013300000000008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2" ht="15" customHeight="1" x14ac:dyDescent="0.35">
      <c r="A42" s="56" t="s">
        <v>24</v>
      </c>
      <c r="B42" s="17"/>
      <c r="C42" s="17"/>
      <c r="D42" s="17"/>
      <c r="E42" s="36">
        <v>96.795743999999999</v>
      </c>
      <c r="F42" s="5">
        <v>97.536000000000001</v>
      </c>
      <c r="G42" s="5">
        <v>101.757549</v>
      </c>
      <c r="H42" s="5">
        <v>100.80694400000002</v>
      </c>
      <c r="I42" s="5">
        <v>105.64099999999999</v>
      </c>
      <c r="J42" s="5">
        <v>113.992</v>
      </c>
    </row>
    <row r="43" spans="1:12" ht="15" customHeight="1" x14ac:dyDescent="0.35">
      <c r="A43" s="56" t="s">
        <v>25</v>
      </c>
      <c r="B43" s="17"/>
      <c r="C43" s="17"/>
      <c r="D43" s="17"/>
      <c r="E43" s="36">
        <v>4.0743359999999997</v>
      </c>
      <c r="F43" s="5">
        <v>4.492</v>
      </c>
      <c r="G43" s="5">
        <v>5.8928560000000001</v>
      </c>
      <c r="H43" s="5">
        <v>6.1890000000000001</v>
      </c>
      <c r="I43" s="5">
        <v>7.8479999999999999</v>
      </c>
      <c r="J43" s="5">
        <v>7.5380000000000003</v>
      </c>
    </row>
    <row r="44" spans="1:12" ht="15" customHeight="1" x14ac:dyDescent="0.35">
      <c r="A44" s="58" t="s">
        <v>26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2" ht="15" customHeight="1" x14ac:dyDescent="0.35">
      <c r="A45" s="65" t="s">
        <v>27</v>
      </c>
      <c r="B45" s="32"/>
      <c r="C45" s="32"/>
      <c r="D45" s="32"/>
      <c r="E45" s="42">
        <f t="shared" ref="E45:J45" si="7">SUM(E40:E44)</f>
        <v>293.84696000000002</v>
      </c>
      <c r="F45" s="8">
        <f t="shared" si="7"/>
        <v>289.43800000000005</v>
      </c>
      <c r="G45" s="116">
        <f t="shared" si="7"/>
        <v>299.87503299999997</v>
      </c>
      <c r="H45" s="9">
        <f t="shared" si="7"/>
        <v>292.17914200000001</v>
      </c>
      <c r="I45" s="9">
        <f t="shared" si="7"/>
        <v>292.44</v>
      </c>
      <c r="J45" s="9">
        <f t="shared" si="7"/>
        <v>295.34500000000003</v>
      </c>
    </row>
    <row r="46" spans="1:12" ht="15" customHeight="1" x14ac:dyDescent="0.35">
      <c r="A46" s="53" t="s">
        <v>80</v>
      </c>
      <c r="B46" s="33"/>
      <c r="C46" s="33"/>
      <c r="D46" s="33"/>
      <c r="E46" s="41">
        <f t="shared" ref="E46:J46" si="8">E39+E45</f>
        <v>907.76989400000002</v>
      </c>
      <c r="F46" s="117">
        <f t="shared" si="8"/>
        <v>957.93700000000013</v>
      </c>
      <c r="G46" s="115">
        <f t="shared" si="8"/>
        <v>917.35813600000006</v>
      </c>
      <c r="H46" s="3">
        <f t="shared" si="8"/>
        <v>968.02518600000008</v>
      </c>
      <c r="I46" s="3">
        <f t="shared" si="8"/>
        <v>1043.337</v>
      </c>
      <c r="J46" s="3">
        <f t="shared" si="8"/>
        <v>1156.271</v>
      </c>
    </row>
    <row r="47" spans="1:12" ht="15" customHeight="1" x14ac:dyDescent="0.35">
      <c r="A47" s="56" t="s">
        <v>94</v>
      </c>
      <c r="B47" s="17"/>
      <c r="C47" s="17"/>
      <c r="D47" s="17" t="s">
        <v>54</v>
      </c>
      <c r="E47" s="36">
        <v>197.54315199999999</v>
      </c>
      <c r="F47" s="5">
        <v>257.58767899999998</v>
      </c>
      <c r="G47" s="5">
        <v>217.01522499999993</v>
      </c>
      <c r="H47" s="5">
        <v>269.00864200000001</v>
      </c>
      <c r="I47" s="5">
        <v>284.24900000000002</v>
      </c>
      <c r="J47" s="5">
        <v>394.28399999999999</v>
      </c>
      <c r="L47" s="92"/>
    </row>
    <row r="48" spans="1:12" ht="15" customHeight="1" x14ac:dyDescent="0.35">
      <c r="A48" s="56" t="s">
        <v>89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28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>
        <v>6.0860000000000003</v>
      </c>
    </row>
    <row r="50" spans="1:10" ht="15" customHeight="1" x14ac:dyDescent="0.35">
      <c r="A50" s="56" t="s">
        <v>29</v>
      </c>
      <c r="B50" s="17"/>
      <c r="C50" s="17"/>
      <c r="D50" s="17"/>
      <c r="E50" s="36">
        <v>49.734070000000003</v>
      </c>
      <c r="F50" s="5">
        <v>51.627000000000002</v>
      </c>
      <c r="G50" s="5">
        <v>48.894598999999999</v>
      </c>
      <c r="H50" s="5">
        <v>53.513306999999998</v>
      </c>
      <c r="I50" s="5">
        <v>60.058</v>
      </c>
      <c r="J50" s="5">
        <v>62.981999999999999</v>
      </c>
    </row>
    <row r="51" spans="1:10" ht="15" customHeight="1" x14ac:dyDescent="0.35">
      <c r="A51" s="56" t="s">
        <v>30</v>
      </c>
      <c r="B51" s="17"/>
      <c r="C51" s="17"/>
      <c r="D51" s="17"/>
      <c r="E51" s="36">
        <v>522.474065</v>
      </c>
      <c r="F51" s="5">
        <v>522.83686599999999</v>
      </c>
      <c r="G51" s="5">
        <v>512.783726</v>
      </c>
      <c r="H51" s="5">
        <v>504.45248600000002</v>
      </c>
      <c r="I51" s="5">
        <v>544.93499999999995</v>
      </c>
      <c r="J51" s="5">
        <v>528.26900000000001</v>
      </c>
    </row>
    <row r="52" spans="1:10" ht="15" customHeight="1" x14ac:dyDescent="0.35">
      <c r="A52" s="56" t="s">
        <v>31</v>
      </c>
      <c r="B52" s="17"/>
      <c r="C52" s="17"/>
      <c r="D52" s="17"/>
      <c r="E52" s="36">
        <v>138.01746600000001</v>
      </c>
      <c r="F52" s="5">
        <v>125.88499999999999</v>
      </c>
      <c r="G52" s="5">
        <v>138.664265</v>
      </c>
      <c r="H52" s="5">
        <v>141.05043600000002</v>
      </c>
      <c r="I52" s="5">
        <v>154.095</v>
      </c>
      <c r="J52" s="5">
        <v>164.65</v>
      </c>
    </row>
    <row r="53" spans="1:10" ht="15" customHeight="1" x14ac:dyDescent="0.35">
      <c r="A53" s="58" t="s">
        <v>92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81</v>
      </c>
      <c r="B54" s="33"/>
      <c r="C54" s="33"/>
      <c r="D54" s="33"/>
      <c r="E54" s="41">
        <f t="shared" ref="E54:J54" si="9">SUM(E47:E53)</f>
        <v>907.76875300000006</v>
      </c>
      <c r="F54" s="1">
        <f t="shared" si="9"/>
        <v>957.93654500000002</v>
      </c>
      <c r="G54" s="115">
        <f t="shared" si="9"/>
        <v>917.35781499999996</v>
      </c>
      <c r="H54" s="3">
        <f t="shared" si="9"/>
        <v>968.02487100000008</v>
      </c>
      <c r="I54" s="3">
        <f t="shared" si="9"/>
        <v>1043.337</v>
      </c>
      <c r="J54" s="3">
        <f t="shared" si="9"/>
        <v>1156.271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68</v>
      </c>
      <c r="F57" s="28" t="s">
        <v>68</v>
      </c>
      <c r="G57" s="28"/>
      <c r="H57" s="28"/>
      <c r="I57" s="28"/>
      <c r="J57" s="28"/>
    </row>
    <row r="58" spans="1:10" ht="16.5" x14ac:dyDescent="0.35">
      <c r="A58" s="23" t="s">
        <v>91</v>
      </c>
      <c r="B58" s="29"/>
      <c r="C58" s="23"/>
      <c r="D58" s="23"/>
      <c r="E58" s="30" t="s">
        <v>101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32</v>
      </c>
      <c r="B60" s="66"/>
      <c r="C60" s="66"/>
      <c r="D60" s="66"/>
      <c r="E60" s="36">
        <v>-3.2387960000000078</v>
      </c>
      <c r="F60" s="5">
        <v>-1.583</v>
      </c>
      <c r="G60" s="5">
        <v>28.716999999999999</v>
      </c>
      <c r="H60" s="5">
        <v>36.540999999999997</v>
      </c>
      <c r="I60" s="5">
        <v>-6.0510000000000002</v>
      </c>
      <c r="J60" s="5">
        <v>-7.9710000000000001</v>
      </c>
    </row>
    <row r="61" spans="1:10" ht="15" customHeight="1" x14ac:dyDescent="0.35">
      <c r="A61" s="67" t="s">
        <v>33</v>
      </c>
      <c r="B61" s="67"/>
      <c r="C61" s="68"/>
      <c r="D61" s="68"/>
      <c r="E61" s="37">
        <v>2.1610000000000014</v>
      </c>
      <c r="F61" s="7">
        <v>-13.853999999999999</v>
      </c>
      <c r="G61" s="7">
        <v>-5.8739999999999997</v>
      </c>
      <c r="H61" s="7">
        <v>-7.4029999999999996</v>
      </c>
      <c r="I61" s="7">
        <v>-9.3979999999999997</v>
      </c>
      <c r="J61" s="7">
        <v>22.28</v>
      </c>
    </row>
    <row r="62" spans="1:10" ht="15" customHeight="1" x14ac:dyDescent="0.35">
      <c r="A62" s="104" t="s">
        <v>34</v>
      </c>
      <c r="B62" s="69"/>
      <c r="C62" s="70"/>
      <c r="D62" s="70"/>
      <c r="E62" s="35">
        <f t="shared" ref="E62:J62" si="10">SUM(E60:E61)</f>
        <v>-1.0777960000000064</v>
      </c>
      <c r="F62" s="2">
        <f t="shared" si="10"/>
        <v>-15.436999999999999</v>
      </c>
      <c r="G62" s="2">
        <f t="shared" si="10"/>
        <v>22.843</v>
      </c>
      <c r="H62" s="3">
        <f t="shared" si="10"/>
        <v>29.137999999999998</v>
      </c>
      <c r="I62" s="3">
        <f t="shared" si="10"/>
        <v>-15.449</v>
      </c>
      <c r="J62" s="3">
        <f t="shared" si="10"/>
        <v>14.309000000000001</v>
      </c>
    </row>
    <row r="63" spans="1:10" ht="15" customHeight="1" x14ac:dyDescent="0.35">
      <c r="A63" s="66" t="s">
        <v>85</v>
      </c>
      <c r="B63" s="66"/>
      <c r="C63" s="17"/>
      <c r="D63" s="17"/>
      <c r="E63" s="36">
        <v>-6.45</v>
      </c>
      <c r="F63" s="5">
        <v>-9.2639999999999993</v>
      </c>
      <c r="G63" s="5">
        <v>-30.914999999999999</v>
      </c>
      <c r="H63" s="5">
        <v>-42.509</v>
      </c>
      <c r="I63" s="5">
        <v>-32.284999999999997</v>
      </c>
      <c r="J63" s="5">
        <v>-35.075000000000003</v>
      </c>
    </row>
    <row r="64" spans="1:10" ht="15" customHeight="1" x14ac:dyDescent="0.35">
      <c r="A64" s="67" t="s">
        <v>86</v>
      </c>
      <c r="B64" s="67"/>
      <c r="C64" s="21"/>
      <c r="D64" s="21"/>
      <c r="E64" s="37">
        <v>0</v>
      </c>
      <c r="F64" s="7">
        <v>0</v>
      </c>
      <c r="G64" s="7">
        <v>0</v>
      </c>
      <c r="H64" s="7">
        <v>-5.3490000000000002</v>
      </c>
      <c r="I64" s="7">
        <v>0</v>
      </c>
      <c r="J64" s="7">
        <v>0</v>
      </c>
    </row>
    <row r="65" spans="1:11" ht="15" customHeight="1" x14ac:dyDescent="0.35">
      <c r="A65" s="71" t="s">
        <v>90</v>
      </c>
      <c r="B65" s="71"/>
      <c r="C65" s="72"/>
      <c r="D65" s="72"/>
      <c r="E65" s="35">
        <f t="shared" ref="E65:J65" si="11">SUM(E62:E64)</f>
        <v>-7.5277960000000066</v>
      </c>
      <c r="F65" s="2">
        <f t="shared" si="11"/>
        <v>-24.701000000000001</v>
      </c>
      <c r="G65" s="2">
        <f t="shared" si="11"/>
        <v>-8.0719999999999992</v>
      </c>
      <c r="H65" s="3">
        <f t="shared" si="11"/>
        <v>-18.720000000000002</v>
      </c>
      <c r="I65" s="3">
        <f t="shared" si="11"/>
        <v>-47.733999999999995</v>
      </c>
      <c r="J65" s="3">
        <f t="shared" si="11"/>
        <v>-20.766000000000002</v>
      </c>
    </row>
    <row r="66" spans="1:11" ht="15" customHeight="1" x14ac:dyDescent="0.35">
      <c r="A66" s="67" t="s">
        <v>35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</row>
    <row r="67" spans="1:11" ht="15" customHeight="1" x14ac:dyDescent="0.35">
      <c r="A67" s="104" t="s">
        <v>36</v>
      </c>
      <c r="B67" s="69"/>
      <c r="C67" s="33"/>
      <c r="D67" s="33"/>
      <c r="E67" s="35">
        <f t="shared" ref="E67:J67" si="12">SUM(E65:E66)</f>
        <v>-7.5277960000000066</v>
      </c>
      <c r="F67" s="2">
        <f t="shared" si="12"/>
        <v>-24.701000000000001</v>
      </c>
      <c r="G67" s="2">
        <f t="shared" si="12"/>
        <v>-8.0719999999999992</v>
      </c>
      <c r="H67" s="3">
        <f t="shared" si="12"/>
        <v>-18.720000000000002</v>
      </c>
      <c r="I67" s="3">
        <f t="shared" si="12"/>
        <v>-47.733999999999995</v>
      </c>
      <c r="J67" s="3">
        <f t="shared" si="12"/>
        <v>-20.766000000000002</v>
      </c>
    </row>
    <row r="68" spans="1:11" ht="15" customHeight="1" x14ac:dyDescent="0.35">
      <c r="A68" s="66" t="s">
        <v>37</v>
      </c>
      <c r="B68" s="66"/>
      <c r="C68" s="17"/>
      <c r="D68" s="17"/>
      <c r="E68" s="36">
        <v>5.7090000000000005</v>
      </c>
      <c r="F68" s="5">
        <v>23.004000000000001</v>
      </c>
      <c r="G68" s="5">
        <v>7.7759999999999998</v>
      </c>
      <c r="H68" s="5">
        <v>-68.299000000000007</v>
      </c>
      <c r="I68" s="5">
        <v>-67.62</v>
      </c>
      <c r="J68" s="5">
        <v>-6.6959999999999997</v>
      </c>
    </row>
    <row r="69" spans="1:11" ht="15" customHeight="1" x14ac:dyDescent="0.35">
      <c r="A69" s="66" t="s">
        <v>38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115.664</v>
      </c>
      <c r="J69" s="5">
        <v>0</v>
      </c>
    </row>
    <row r="70" spans="1:11" ht="15" customHeight="1" x14ac:dyDescent="0.35">
      <c r="A70" s="66" t="s">
        <v>39</v>
      </c>
      <c r="B70" s="66"/>
      <c r="C70" s="17"/>
      <c r="D70" s="17"/>
      <c r="E70" s="36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1" ht="15" customHeight="1" x14ac:dyDescent="0.35">
      <c r="A71" s="67" t="s">
        <v>40</v>
      </c>
      <c r="B71" s="67"/>
      <c r="C71" s="21"/>
      <c r="D71" s="21"/>
      <c r="E71" s="37">
        <v>0</v>
      </c>
      <c r="F71" s="7">
        <v>0</v>
      </c>
      <c r="G71" s="7">
        <v>0</v>
      </c>
      <c r="H71" s="7">
        <v>85.36</v>
      </c>
      <c r="I71" s="7">
        <v>0</v>
      </c>
      <c r="J71" s="7">
        <v>35</v>
      </c>
    </row>
    <row r="72" spans="1:11" ht="15" customHeight="1" x14ac:dyDescent="0.35">
      <c r="A72" s="139" t="s">
        <v>41</v>
      </c>
      <c r="B72" s="140"/>
      <c r="C72" s="74"/>
      <c r="D72" s="74"/>
      <c r="E72" s="44">
        <f t="shared" ref="E72:J72" si="13">SUM(E68:E71)</f>
        <v>5.7090000000000005</v>
      </c>
      <c r="F72" s="8">
        <f t="shared" si="13"/>
        <v>23.004000000000001</v>
      </c>
      <c r="G72" s="85">
        <f t="shared" si="13"/>
        <v>7.7759999999999998</v>
      </c>
      <c r="H72" s="99">
        <f t="shared" si="13"/>
        <v>17.060999999999993</v>
      </c>
      <c r="I72" s="99">
        <f t="shared" si="13"/>
        <v>48.043999999999997</v>
      </c>
      <c r="J72" s="99">
        <f t="shared" si="13"/>
        <v>28.304000000000002</v>
      </c>
    </row>
    <row r="73" spans="1:11" ht="15" customHeight="1" x14ac:dyDescent="0.35">
      <c r="A73" s="69" t="s">
        <v>42</v>
      </c>
      <c r="B73" s="69"/>
      <c r="C73" s="33"/>
      <c r="D73" s="33"/>
      <c r="E73" s="35">
        <f t="shared" ref="E73:J73" si="14">SUM(E72+E67)</f>
        <v>-1.8187960000000061</v>
      </c>
      <c r="F73" s="2">
        <f t="shared" si="14"/>
        <v>-1.6969999999999992</v>
      </c>
      <c r="G73" s="2">
        <f t="shared" si="14"/>
        <v>-0.29599999999999937</v>
      </c>
      <c r="H73" s="3">
        <f t="shared" si="14"/>
        <v>-1.6590000000000096</v>
      </c>
      <c r="I73" s="3">
        <f t="shared" si="14"/>
        <v>0.31000000000000227</v>
      </c>
      <c r="J73" s="3">
        <f t="shared" si="14"/>
        <v>7.5380000000000003</v>
      </c>
    </row>
    <row r="74" spans="1:11" ht="15" customHeight="1" x14ac:dyDescent="0.35">
      <c r="A74" s="67" t="s">
        <v>74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75</v>
      </c>
      <c r="B75" s="72"/>
      <c r="C75" s="33"/>
      <c r="D75" s="33"/>
      <c r="E75" s="35">
        <f t="shared" ref="E75:J75" si="15">SUM(E73:E74)</f>
        <v>-1.8187960000000061</v>
      </c>
      <c r="F75" s="2">
        <f t="shared" si="15"/>
        <v>-1.6969999999999992</v>
      </c>
      <c r="G75" s="2">
        <f t="shared" si="15"/>
        <v>-0.29599999999999937</v>
      </c>
      <c r="H75" s="3">
        <f t="shared" si="15"/>
        <v>-1.6590000000000096</v>
      </c>
      <c r="I75" s="3">
        <f t="shared" si="15"/>
        <v>0.31000000000000227</v>
      </c>
      <c r="J75" s="3">
        <f t="shared" si="15"/>
        <v>7.5380000000000003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68</v>
      </c>
      <c r="F78" s="28" t="s">
        <v>68</v>
      </c>
      <c r="G78" s="25"/>
      <c r="H78" s="25"/>
      <c r="I78" s="25"/>
      <c r="J78" s="25"/>
    </row>
    <row r="79" spans="1:11" ht="16.5" x14ac:dyDescent="0.35">
      <c r="A79" s="23" t="s">
        <v>70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45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43</v>
      </c>
      <c r="B81" s="66"/>
      <c r="C81" s="57"/>
      <c r="D81" s="57"/>
      <c r="E81" s="39">
        <v>-6.4952743357101843</v>
      </c>
      <c r="F81" s="13">
        <v>-5.1850876593847524</v>
      </c>
      <c r="G81" s="13">
        <v>4.2948274189388937E-2</v>
      </c>
      <c r="H81" s="13">
        <v>-5.1450785317560199E-2</v>
      </c>
      <c r="I81" s="13">
        <v>-2.3943104930479837</v>
      </c>
      <c r="J81" s="13">
        <v>-1.6047778123892318</v>
      </c>
    </row>
    <row r="82" spans="1:10" ht="15" customHeight="1" x14ac:dyDescent="0.35">
      <c r="A82" s="56" t="s">
        <v>135</v>
      </c>
      <c r="B82" s="66"/>
      <c r="C82" s="57"/>
      <c r="D82" s="57"/>
      <c r="E82" s="39">
        <v>-4.1528462606461183</v>
      </c>
      <c r="F82" s="13">
        <v>-4.6057037434845798</v>
      </c>
      <c r="G82" s="13">
        <v>0.81186354498138957</v>
      </c>
      <c r="H82" s="13">
        <v>0.6038011251141433</v>
      </c>
      <c r="I82" s="13">
        <v>-1.8851346710842758</v>
      </c>
      <c r="J82" s="13">
        <v>-0.82900391825491793</v>
      </c>
    </row>
    <row r="83" spans="1:10" ht="15" customHeight="1" x14ac:dyDescent="0.35">
      <c r="A83" s="56" t="s">
        <v>44</v>
      </c>
      <c r="B83" s="66"/>
      <c r="C83" s="57"/>
      <c r="D83" s="57"/>
      <c r="E83" s="39">
        <v>-9.3800808778301832</v>
      </c>
      <c r="F83" s="13">
        <v>-2.8550804864839918</v>
      </c>
      <c r="G83" s="13">
        <v>-4.5203524602186409</v>
      </c>
      <c r="H83" s="13">
        <v>-12.731404787579169</v>
      </c>
      <c r="I83" s="13">
        <v>-23.331501879214056</v>
      </c>
      <c r="J83" s="13">
        <v>-9.4915339198184068</v>
      </c>
    </row>
    <row r="84" spans="1:10" ht="15" customHeight="1" x14ac:dyDescent="0.35">
      <c r="A84" s="56" t="s">
        <v>45</v>
      </c>
      <c r="B84" s="66"/>
      <c r="C84" s="64"/>
      <c r="D84" s="64"/>
      <c r="E84" s="39" t="s">
        <v>53</v>
      </c>
      <c r="F84" s="13" t="s">
        <v>53</v>
      </c>
      <c r="G84" s="13">
        <v>-16.439483173421525</v>
      </c>
      <c r="H84" s="13">
        <v>-40.978505995946101</v>
      </c>
      <c r="I84" s="13">
        <v>-58.99344615516128</v>
      </c>
      <c r="J84" s="13">
        <v>-20.305796245440785</v>
      </c>
    </row>
    <row r="85" spans="1:10" ht="15" customHeight="1" x14ac:dyDescent="0.35">
      <c r="A85" s="56" t="s">
        <v>46</v>
      </c>
      <c r="B85" s="66"/>
      <c r="C85" s="64"/>
      <c r="D85" s="64"/>
      <c r="E85" s="39" t="s">
        <v>53</v>
      </c>
      <c r="F85" s="13" t="s">
        <v>53</v>
      </c>
      <c r="G85" s="13">
        <v>-2.2821596989041213</v>
      </c>
      <c r="H85" s="13">
        <v>-8.9336743049706495</v>
      </c>
      <c r="I85" s="13">
        <v>-13.586237067099487</v>
      </c>
      <c r="J85" s="13">
        <v>-1.3388116200198723</v>
      </c>
    </row>
    <row r="86" spans="1:10" ht="15" customHeight="1" x14ac:dyDescent="0.35">
      <c r="A86" s="56" t="s">
        <v>47</v>
      </c>
      <c r="B86" s="66"/>
      <c r="C86" s="57"/>
      <c r="D86" s="57"/>
      <c r="E86" s="36">
        <v>21.761395878317906</v>
      </c>
      <c r="F86" s="5">
        <v>26.889847803019141</v>
      </c>
      <c r="G86" s="5">
        <v>23.656551615031475</v>
      </c>
      <c r="H86" s="5">
        <v>27.789434967936877</v>
      </c>
      <c r="I86" s="5">
        <v>27.244217352590766</v>
      </c>
      <c r="J86" s="5">
        <v>34.099618515036674</v>
      </c>
    </row>
    <row r="87" spans="1:10" ht="15" customHeight="1" x14ac:dyDescent="0.35">
      <c r="A87" s="56" t="s">
        <v>48</v>
      </c>
      <c r="B87" s="66"/>
      <c r="C87" s="57"/>
      <c r="D87" s="57"/>
      <c r="E87" s="36">
        <v>517.48959600000001</v>
      </c>
      <c r="F87" s="5">
        <v>518.34486600000002</v>
      </c>
      <c r="G87" s="5">
        <v>506.89087000000001</v>
      </c>
      <c r="H87" s="5">
        <v>498.263486</v>
      </c>
      <c r="I87" s="5">
        <v>537.08699999999999</v>
      </c>
      <c r="J87" s="5">
        <v>526.81700000000001</v>
      </c>
    </row>
    <row r="88" spans="1:10" ht="15" customHeight="1" x14ac:dyDescent="0.35">
      <c r="A88" s="56" t="s">
        <v>49</v>
      </c>
      <c r="B88" s="66"/>
      <c r="C88" s="17"/>
      <c r="D88" s="17"/>
      <c r="E88" s="39">
        <v>2.6448604252300303</v>
      </c>
      <c r="F88" s="13">
        <v>2.0297433015031747</v>
      </c>
      <c r="G88" s="13">
        <v>2.3628928615492315</v>
      </c>
      <c r="H88" s="13">
        <v>1.8752278077371225</v>
      </c>
      <c r="I88" s="13">
        <v>1.9171043697603163</v>
      </c>
      <c r="J88" s="13">
        <v>1.3552540808148448</v>
      </c>
    </row>
    <row r="89" spans="1:10" ht="15" customHeight="1" x14ac:dyDescent="0.35">
      <c r="A89" s="56" t="s">
        <v>124</v>
      </c>
      <c r="B89" s="66"/>
      <c r="C89" s="17"/>
      <c r="D89" s="17"/>
      <c r="E89" s="36">
        <v>-8.1567959999999911</v>
      </c>
      <c r="F89" s="13" t="s">
        <v>53</v>
      </c>
      <c r="G89" s="13" t="s">
        <v>53</v>
      </c>
      <c r="H89" s="13" t="s">
        <v>53</v>
      </c>
      <c r="I89" s="13" t="s">
        <v>53</v>
      </c>
      <c r="J89" s="13" t="s">
        <v>53</v>
      </c>
    </row>
    <row r="90" spans="1:10" ht="15" customHeight="1" x14ac:dyDescent="0.35">
      <c r="A90" s="58" t="s">
        <v>50</v>
      </c>
      <c r="B90" s="67"/>
      <c r="C90" s="21"/>
      <c r="D90" s="21"/>
      <c r="E90" s="49" t="s">
        <v>53</v>
      </c>
      <c r="F90" s="5" t="s">
        <v>53</v>
      </c>
      <c r="G90" s="5">
        <v>580</v>
      </c>
      <c r="H90" s="5">
        <v>595</v>
      </c>
      <c r="I90" s="5">
        <v>627</v>
      </c>
      <c r="J90" s="5">
        <v>635</v>
      </c>
    </row>
    <row r="91" spans="1:10" ht="15" customHeight="1" x14ac:dyDescent="0.35">
      <c r="A91" s="60" t="s">
        <v>78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121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127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6.5" x14ac:dyDescent="0.35">
      <c r="A95" s="60"/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6.5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17</vt:i4>
      </vt:variant>
      <vt:variant>
        <vt:lpstr>Namngivna områden</vt:lpstr>
      </vt:variant>
      <vt:variant>
        <vt:i4>17</vt:i4>
      </vt:variant>
    </vt:vector>
  </HeadingPairs>
  <TitlesOfParts>
    <vt:vector size="34" baseType="lpstr">
      <vt:lpstr>Aibel</vt:lpstr>
      <vt:lpstr>airteam</vt:lpstr>
      <vt:lpstr>Bisnode</vt:lpstr>
      <vt:lpstr>Diab</vt:lpstr>
      <vt:lpstr>GS Hydro</vt:lpstr>
      <vt:lpstr>Gudrun Sjöden</vt:lpstr>
      <vt:lpstr>HENT</vt:lpstr>
      <vt:lpstr>HL Display</vt:lpstr>
      <vt:lpstr>Jøtul</vt:lpstr>
      <vt:lpstr>KVD</vt:lpstr>
      <vt:lpstr>Ledil</vt:lpstr>
      <vt:lpstr>Nebula</vt:lpstr>
      <vt:lpstr>Oase Outdoor</vt:lpstr>
      <vt:lpstr>Plantasjen</vt:lpstr>
      <vt:lpstr>Serena Properties</vt:lpstr>
      <vt:lpstr>Speed Group</vt:lpstr>
      <vt:lpstr>TFS</vt:lpstr>
      <vt:lpstr>Aibel!Utskriftsområde</vt:lpstr>
      <vt:lpstr>airteam!Utskriftsområde</vt:lpstr>
      <vt:lpstr>Bisnode!Utskriftsområde</vt:lpstr>
      <vt:lpstr>Diab!Utskriftsområde</vt:lpstr>
      <vt:lpstr>'GS Hydro'!Utskriftsområde</vt:lpstr>
      <vt:lpstr>'Gudrun Sjöden'!Utskriftsområde</vt:lpstr>
      <vt:lpstr>HENT!Utskriftsområde</vt:lpstr>
      <vt:lpstr>'HL Display'!Utskriftsområde</vt:lpstr>
      <vt:lpstr>Jøtul!Utskriftsområde</vt:lpstr>
      <vt:lpstr>KVD!Utskriftsområde</vt:lpstr>
      <vt:lpstr>Ledil!Utskriftsområde</vt:lpstr>
      <vt:lpstr>Nebula!Utskriftsområde</vt:lpstr>
      <vt:lpstr>'Oase Outdoor'!Utskriftsområde</vt:lpstr>
      <vt:lpstr>Plantasjen!Utskriftsområde</vt:lpstr>
      <vt:lpstr>'Serena Properties'!Utskriftsområde</vt:lpstr>
      <vt:lpstr>'Speed Group'!Utskriftsområde</vt:lpstr>
      <vt:lpstr>TFS!Utskriftsområde</vt:lpstr>
    </vt:vector>
  </TitlesOfParts>
  <Company>ExOpen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2017-05-05T08:32:33Z</cp:lastPrinted>
  <dcterms:created xsi:type="dcterms:W3CDTF">2009-05-12T14:09:20Z</dcterms:created>
  <dcterms:modified xsi:type="dcterms:W3CDTF">2017-05-05T08:37:03Z</dcterms:modified>
</cp:coreProperties>
</file>