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48" windowWidth="14280" windowHeight="5700" tabRatio="754"/>
  </bookViews>
  <sheets>
    <sheet name="AH Industries " sheetId="39" r:id="rId1"/>
    <sheet name="Aibel" sheetId="63" r:id="rId2"/>
    <sheet name="Arcus-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afa Bathroom Group" sheetId="54" r:id="rId9"/>
    <sheet name="HENT" sheetId="55" r:id="rId10"/>
    <sheet name="HL Display" sheetId="56" r:id="rId11"/>
    <sheet name="Inwido" sheetId="57" r:id="rId12"/>
    <sheet name="Jøtul" sheetId="58" r:id="rId13"/>
    <sheet name="KVD" sheetId="59" r:id="rId14"/>
    <sheet name="Ledil" sheetId="65" r:id="rId15"/>
    <sheet name="Mobile Climate Control" sheetId="60" r:id="rId16"/>
    <sheet name="Nebula" sheetId="61" r:id="rId17"/>
  </sheets>
  <definedNames>
    <definedName name="Bolagskod" localSheetId="14">#REF!</definedName>
    <definedName name="Bolagskod">#REF!</definedName>
    <definedName name="_xlnm.Print_Area" localSheetId="0">'AH Industries '!$A$1:$L$92</definedName>
    <definedName name="_xlnm.Print_Area" localSheetId="1">Aibel!$A$1:$M$95</definedName>
    <definedName name="_xlnm.Print_Area" localSheetId="2">'Arcus-Gruppen'!$A$1:$L$92</definedName>
    <definedName name="_xlnm.Print_Area" localSheetId="3">'Biolin Scientific'!$A$1:$M$95</definedName>
    <definedName name="_xlnm.Print_Area" localSheetId="4">Bisnode!$A$1:$M$93</definedName>
    <definedName name="_xlnm.Print_Area" localSheetId="5">DIAB!$A$1:$L$92</definedName>
    <definedName name="_xlnm.Print_Area" localSheetId="6">Euromaint!$A$1:$M$95</definedName>
    <definedName name="_xlnm.Print_Area" localSheetId="7">'GS Hydro'!$A$1:$L$93</definedName>
    <definedName name="_xlnm.Print_Area" localSheetId="8">'Hafa Bathroom Group'!$A$1:$L$92</definedName>
    <definedName name="_xlnm.Print_Area" localSheetId="9">HENT!$A$1:$M$94</definedName>
    <definedName name="_xlnm.Print_Area" localSheetId="10">'HL Display'!$A$1:$L$92</definedName>
    <definedName name="_xlnm.Print_Area" localSheetId="11">Inwido!$A$1:$M$94</definedName>
    <definedName name="_xlnm.Print_Area" localSheetId="12">Jøtul!$A$1:$L$92</definedName>
    <definedName name="_xlnm.Print_Area" localSheetId="13">KVD!$A$1:$L$93</definedName>
    <definedName name="_xlnm.Print_Area" localSheetId="14">Ledil!$A$1:$L$93</definedName>
    <definedName name="_xlnm.Print_Area" localSheetId="15">'Mobile Climate Control'!$A$1:$L$93</definedName>
    <definedName name="_xlnm.Print_Area" localSheetId="16">Nebula!$A$1:$M$93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E12" i="61" l="1"/>
  <c r="E14" i="61" s="1"/>
  <c r="F12" i="61"/>
  <c r="G12" i="61"/>
  <c r="G14" i="61" s="1"/>
  <c r="H12" i="61"/>
  <c r="H14" i="61" s="1"/>
  <c r="I12" i="61"/>
  <c r="I14" i="61" s="1"/>
  <c r="J12" i="61"/>
  <c r="J14" i="61" s="1"/>
  <c r="K12" i="61"/>
  <c r="K14" i="61" s="1"/>
  <c r="K17" i="61" s="1"/>
  <c r="K20" i="61" s="1"/>
  <c r="K23" i="61" s="1"/>
  <c r="L12" i="61"/>
  <c r="L14" i="61" s="1"/>
  <c r="L17" i="61" s="1"/>
  <c r="L20" i="61" s="1"/>
  <c r="L23" i="61" s="1"/>
  <c r="M12" i="61"/>
  <c r="M14" i="61" s="1"/>
  <c r="F14" i="61"/>
  <c r="F17" i="61" s="1"/>
  <c r="F20" i="61" s="1"/>
  <c r="F23" i="61" s="1"/>
  <c r="G39" i="61"/>
  <c r="H39" i="61"/>
  <c r="I39" i="61"/>
  <c r="J39" i="61"/>
  <c r="L39" i="61"/>
  <c r="M39" i="61"/>
  <c r="G45" i="61"/>
  <c r="H45" i="61"/>
  <c r="I45" i="61"/>
  <c r="J45" i="61"/>
  <c r="L45" i="61"/>
  <c r="M45" i="61"/>
  <c r="G55" i="61"/>
  <c r="H55" i="61"/>
  <c r="I55" i="61"/>
  <c r="J55" i="61"/>
  <c r="L55" i="61"/>
  <c r="M55" i="61"/>
  <c r="E63" i="61"/>
  <c r="E66" i="61" s="1"/>
  <c r="E68" i="61" s="1"/>
  <c r="F63" i="61"/>
  <c r="F66" i="61" s="1"/>
  <c r="F68" i="61" s="1"/>
  <c r="G63" i="61"/>
  <c r="G66" i="61" s="1"/>
  <c r="G68" i="61" s="1"/>
  <c r="H63" i="61"/>
  <c r="I63" i="61"/>
  <c r="I66" i="61" s="1"/>
  <c r="I68" i="61" s="1"/>
  <c r="L63" i="61"/>
  <c r="L66" i="61" s="1"/>
  <c r="L68" i="61" s="1"/>
  <c r="M63" i="61"/>
  <c r="M66" i="61" s="1"/>
  <c r="M68" i="61" s="1"/>
  <c r="H66" i="61"/>
  <c r="H68" i="61" s="1"/>
  <c r="E73" i="61"/>
  <c r="F73" i="61"/>
  <c r="G73" i="61"/>
  <c r="H73" i="61"/>
  <c r="I73" i="61"/>
  <c r="L73" i="61"/>
  <c r="L74" i="61" s="1"/>
  <c r="L76" i="61" s="1"/>
  <c r="M73" i="61"/>
  <c r="E12" i="60"/>
  <c r="E14" i="60" s="1"/>
  <c r="E28" i="60" s="1"/>
  <c r="F12" i="60"/>
  <c r="F14" i="60" s="1"/>
  <c r="G12" i="60"/>
  <c r="G14" i="60" s="1"/>
  <c r="H12" i="60"/>
  <c r="H14" i="60" s="1"/>
  <c r="I12" i="60"/>
  <c r="I14" i="60" s="1"/>
  <c r="J12" i="60"/>
  <c r="J14" i="60" s="1"/>
  <c r="J17" i="60" s="1"/>
  <c r="J20" i="60" s="1"/>
  <c r="J23" i="60" s="1"/>
  <c r="K12" i="60"/>
  <c r="K14" i="60" s="1"/>
  <c r="L12" i="60"/>
  <c r="L14" i="60" s="1"/>
  <c r="L28" i="60" s="1"/>
  <c r="G39" i="60"/>
  <c r="H39" i="60"/>
  <c r="I39" i="60"/>
  <c r="J39" i="60"/>
  <c r="K39" i="60"/>
  <c r="L39" i="60"/>
  <c r="G45" i="60"/>
  <c r="H45" i="60"/>
  <c r="I45" i="60"/>
  <c r="J45" i="60"/>
  <c r="K45" i="60"/>
  <c r="L45" i="60"/>
  <c r="G55" i="60"/>
  <c r="H55" i="60"/>
  <c r="I55" i="60"/>
  <c r="J55" i="60"/>
  <c r="K55" i="60"/>
  <c r="L55" i="60"/>
  <c r="E63" i="60"/>
  <c r="F63" i="60"/>
  <c r="G63" i="60"/>
  <c r="G66" i="60" s="1"/>
  <c r="G68" i="60" s="1"/>
  <c r="H63" i="60"/>
  <c r="H66" i="60" s="1"/>
  <c r="H68" i="60" s="1"/>
  <c r="I63" i="60"/>
  <c r="I66" i="60" s="1"/>
  <c r="I68" i="60" s="1"/>
  <c r="J63" i="60"/>
  <c r="J66" i="60" s="1"/>
  <c r="J68" i="60" s="1"/>
  <c r="K63" i="60"/>
  <c r="K66" i="60" s="1"/>
  <c r="K68" i="60" s="1"/>
  <c r="L63" i="60"/>
  <c r="L66" i="60" s="1"/>
  <c r="L68" i="60" s="1"/>
  <c r="E66" i="60"/>
  <c r="E68" i="60" s="1"/>
  <c r="F66" i="60"/>
  <c r="F68" i="60" s="1"/>
  <c r="E73" i="60"/>
  <c r="F73" i="60"/>
  <c r="G73" i="60"/>
  <c r="H73" i="60"/>
  <c r="I73" i="60"/>
  <c r="J73" i="60"/>
  <c r="K73" i="60"/>
  <c r="L73" i="60"/>
  <c r="E12" i="65"/>
  <c r="E14" i="65" s="1"/>
  <c r="F12" i="65"/>
  <c r="F14" i="65" s="1"/>
  <c r="F17" i="65" s="1"/>
  <c r="F20" i="65" s="1"/>
  <c r="F23" i="65" s="1"/>
  <c r="G12" i="65"/>
  <c r="G14" i="65" s="1"/>
  <c r="G17" i="65" s="1"/>
  <c r="G20" i="65" s="1"/>
  <c r="G23" i="65" s="1"/>
  <c r="H12" i="65"/>
  <c r="H14" i="65" s="1"/>
  <c r="I12" i="65"/>
  <c r="I14" i="65" s="1"/>
  <c r="J12" i="65"/>
  <c r="J14" i="65" s="1"/>
  <c r="K12" i="65"/>
  <c r="K14" i="65" s="1"/>
  <c r="L12" i="65"/>
  <c r="L14" i="65" s="1"/>
  <c r="G39" i="65"/>
  <c r="I39" i="65"/>
  <c r="K39" i="65"/>
  <c r="L39" i="65"/>
  <c r="G45" i="65"/>
  <c r="I45" i="65"/>
  <c r="I46" i="65" s="1"/>
  <c r="K45" i="65"/>
  <c r="L45" i="65"/>
  <c r="G46" i="65"/>
  <c r="G55" i="65"/>
  <c r="I55" i="65"/>
  <c r="K55" i="65"/>
  <c r="L55" i="65"/>
  <c r="E63" i="65"/>
  <c r="E66" i="65" s="1"/>
  <c r="E68" i="65" s="1"/>
  <c r="G63" i="65"/>
  <c r="G66" i="65" s="1"/>
  <c r="G68" i="65" s="1"/>
  <c r="K63" i="65"/>
  <c r="K66" i="65" s="1"/>
  <c r="K68" i="65" s="1"/>
  <c r="L63" i="65"/>
  <c r="L66" i="65" s="1"/>
  <c r="L68" i="65" s="1"/>
  <c r="E73" i="65"/>
  <c r="G73" i="65"/>
  <c r="K73" i="65"/>
  <c r="L73" i="65"/>
  <c r="E12" i="59"/>
  <c r="E14" i="59" s="1"/>
  <c r="F12" i="59"/>
  <c r="F14" i="59" s="1"/>
  <c r="G12" i="59"/>
  <c r="G14" i="59" s="1"/>
  <c r="G28" i="59" s="1"/>
  <c r="H12" i="59"/>
  <c r="H14" i="59" s="1"/>
  <c r="I12" i="59"/>
  <c r="I14" i="59" s="1"/>
  <c r="I17" i="59" s="1"/>
  <c r="I20" i="59" s="1"/>
  <c r="I23" i="59" s="1"/>
  <c r="J12" i="59"/>
  <c r="J14" i="59" s="1"/>
  <c r="K12" i="59"/>
  <c r="K14" i="59" s="1"/>
  <c r="L12" i="59"/>
  <c r="L14" i="59" s="1"/>
  <c r="G39" i="59"/>
  <c r="H39" i="59"/>
  <c r="I39" i="59"/>
  <c r="J39" i="59"/>
  <c r="K39" i="59"/>
  <c r="L39" i="59"/>
  <c r="G45" i="59"/>
  <c r="H45" i="59"/>
  <c r="I45" i="59"/>
  <c r="J45" i="59"/>
  <c r="K45" i="59"/>
  <c r="L45" i="59"/>
  <c r="G55" i="59"/>
  <c r="H55" i="59"/>
  <c r="I55" i="59"/>
  <c r="J55" i="59"/>
  <c r="K55" i="59"/>
  <c r="L55" i="59"/>
  <c r="E63" i="59"/>
  <c r="F63" i="59"/>
  <c r="F66" i="59" s="1"/>
  <c r="F68" i="59" s="1"/>
  <c r="G63" i="59"/>
  <c r="G66" i="59" s="1"/>
  <c r="G68" i="59" s="1"/>
  <c r="H63" i="59"/>
  <c r="H66" i="59" s="1"/>
  <c r="H68" i="59" s="1"/>
  <c r="I63" i="59"/>
  <c r="I66" i="59" s="1"/>
  <c r="I68" i="59" s="1"/>
  <c r="J63" i="59"/>
  <c r="J66" i="59" s="1"/>
  <c r="K63" i="59"/>
  <c r="K66" i="59" s="1"/>
  <c r="K68" i="59" s="1"/>
  <c r="L63" i="59"/>
  <c r="L66" i="59" s="1"/>
  <c r="L68" i="59" s="1"/>
  <c r="E66" i="59"/>
  <c r="E68" i="59" s="1"/>
  <c r="J68" i="59"/>
  <c r="E73" i="59"/>
  <c r="F73" i="59"/>
  <c r="G73" i="59"/>
  <c r="H73" i="59"/>
  <c r="I73" i="59"/>
  <c r="J73" i="59"/>
  <c r="K73" i="59"/>
  <c r="L73" i="59"/>
  <c r="E12" i="58"/>
  <c r="F12" i="58"/>
  <c r="F14" i="58" s="1"/>
  <c r="F28" i="58" s="1"/>
  <c r="G12" i="58"/>
  <c r="G14" i="58" s="1"/>
  <c r="G17" i="58" s="1"/>
  <c r="G20" i="58" s="1"/>
  <c r="G23" i="58" s="1"/>
  <c r="H12" i="58"/>
  <c r="H14" i="58" s="1"/>
  <c r="I12" i="58"/>
  <c r="I14" i="58" s="1"/>
  <c r="J12" i="58"/>
  <c r="J14" i="58" s="1"/>
  <c r="J28" i="58" s="1"/>
  <c r="K12" i="58"/>
  <c r="K14" i="58" s="1"/>
  <c r="L12" i="58"/>
  <c r="L14" i="58" s="1"/>
  <c r="E14" i="58"/>
  <c r="F17" i="58"/>
  <c r="F20" i="58" s="1"/>
  <c r="F23" i="58" s="1"/>
  <c r="G39" i="58"/>
  <c r="H39" i="58"/>
  <c r="I39" i="58"/>
  <c r="J39" i="58"/>
  <c r="K39" i="58"/>
  <c r="L39" i="58"/>
  <c r="G45" i="58"/>
  <c r="H45" i="58"/>
  <c r="I45" i="58"/>
  <c r="J45" i="58"/>
  <c r="K45" i="58"/>
  <c r="L45" i="58"/>
  <c r="G55" i="58"/>
  <c r="H55" i="58"/>
  <c r="I55" i="58"/>
  <c r="J55" i="58"/>
  <c r="K55" i="58"/>
  <c r="L55" i="58"/>
  <c r="E63" i="58"/>
  <c r="F63" i="58"/>
  <c r="G63" i="58"/>
  <c r="H63" i="58"/>
  <c r="H66" i="58" s="1"/>
  <c r="H68" i="58" s="1"/>
  <c r="I63" i="58"/>
  <c r="I66" i="58" s="1"/>
  <c r="I68" i="58" s="1"/>
  <c r="J63" i="58"/>
  <c r="J66" i="58" s="1"/>
  <c r="J68" i="58" s="1"/>
  <c r="K63" i="58"/>
  <c r="K66" i="58" s="1"/>
  <c r="K68" i="58" s="1"/>
  <c r="L63" i="58"/>
  <c r="L66" i="58" s="1"/>
  <c r="E66" i="58"/>
  <c r="E68" i="58" s="1"/>
  <c r="F66" i="58"/>
  <c r="F68" i="58" s="1"/>
  <c r="G66" i="58"/>
  <c r="G68" i="58" s="1"/>
  <c r="L68" i="58"/>
  <c r="E73" i="58"/>
  <c r="F73" i="58"/>
  <c r="G73" i="58"/>
  <c r="H73" i="58"/>
  <c r="I73" i="58"/>
  <c r="J73" i="58"/>
  <c r="K73" i="58"/>
  <c r="L73" i="58"/>
  <c r="E12" i="57"/>
  <c r="E14" i="57" s="1"/>
  <c r="E17" i="57" s="1"/>
  <c r="E20" i="57" s="1"/>
  <c r="E23" i="57" s="1"/>
  <c r="F12" i="57"/>
  <c r="G12" i="57"/>
  <c r="H12" i="57"/>
  <c r="H14" i="57" s="1"/>
  <c r="H17" i="57" s="1"/>
  <c r="H20" i="57" s="1"/>
  <c r="H23" i="57" s="1"/>
  <c r="I12" i="57"/>
  <c r="I14" i="57" s="1"/>
  <c r="J12" i="57"/>
  <c r="J14" i="57" s="1"/>
  <c r="J28" i="57" s="1"/>
  <c r="K12" i="57"/>
  <c r="K14" i="57" s="1"/>
  <c r="K17" i="57" s="1"/>
  <c r="K20" i="57" s="1"/>
  <c r="K23" i="57" s="1"/>
  <c r="L12" i="57"/>
  <c r="L14" i="57" s="1"/>
  <c r="L17" i="57" s="1"/>
  <c r="L20" i="57" s="1"/>
  <c r="L23" i="57" s="1"/>
  <c r="M12" i="57"/>
  <c r="M14" i="57" s="1"/>
  <c r="M17" i="57" s="1"/>
  <c r="M20" i="57" s="1"/>
  <c r="M23" i="57" s="1"/>
  <c r="F14" i="57"/>
  <c r="F28" i="57" s="1"/>
  <c r="G14" i="57"/>
  <c r="G28" i="57" s="1"/>
  <c r="E28" i="57"/>
  <c r="G39" i="57"/>
  <c r="H39" i="57"/>
  <c r="I39" i="57"/>
  <c r="J39" i="57"/>
  <c r="L39" i="57"/>
  <c r="M39" i="57"/>
  <c r="G45" i="57"/>
  <c r="H45" i="57"/>
  <c r="I45" i="57"/>
  <c r="J45" i="57"/>
  <c r="L45" i="57"/>
  <c r="M45" i="57"/>
  <c r="G55" i="57"/>
  <c r="H55" i="57"/>
  <c r="I55" i="57"/>
  <c r="J55" i="57"/>
  <c r="L55" i="57"/>
  <c r="M55" i="57"/>
  <c r="E63" i="57"/>
  <c r="F63" i="57"/>
  <c r="F66" i="57" s="1"/>
  <c r="F68" i="57" s="1"/>
  <c r="G63" i="57"/>
  <c r="G66" i="57" s="1"/>
  <c r="G68" i="57" s="1"/>
  <c r="H63" i="57"/>
  <c r="H66" i="57" s="1"/>
  <c r="H68" i="57" s="1"/>
  <c r="I63" i="57"/>
  <c r="I66" i="57" s="1"/>
  <c r="I68" i="57" s="1"/>
  <c r="J63" i="57"/>
  <c r="J66" i="57" s="1"/>
  <c r="J68" i="57" s="1"/>
  <c r="L63" i="57"/>
  <c r="L66" i="57" s="1"/>
  <c r="L68" i="57" s="1"/>
  <c r="M63" i="57"/>
  <c r="M66" i="57" s="1"/>
  <c r="M68" i="57" s="1"/>
  <c r="E66" i="57"/>
  <c r="E68" i="57" s="1"/>
  <c r="E73" i="57"/>
  <c r="F73" i="57"/>
  <c r="G73" i="57"/>
  <c r="H73" i="57"/>
  <c r="I73" i="57"/>
  <c r="J73" i="57"/>
  <c r="L73" i="57"/>
  <c r="M73" i="57"/>
  <c r="E12" i="56"/>
  <c r="E14" i="56" s="1"/>
  <c r="F12" i="56"/>
  <c r="F14" i="56" s="1"/>
  <c r="G12" i="56"/>
  <c r="G14" i="56" s="1"/>
  <c r="G28" i="56" s="1"/>
  <c r="H12" i="56"/>
  <c r="H14" i="56" s="1"/>
  <c r="I12" i="56"/>
  <c r="I14" i="56" s="1"/>
  <c r="I17" i="56" s="1"/>
  <c r="I20" i="56" s="1"/>
  <c r="I23" i="56" s="1"/>
  <c r="J12" i="56"/>
  <c r="J14" i="56" s="1"/>
  <c r="J17" i="56" s="1"/>
  <c r="J20" i="56" s="1"/>
  <c r="J23" i="56" s="1"/>
  <c r="K12" i="56"/>
  <c r="K14" i="56" s="1"/>
  <c r="K28" i="56" s="1"/>
  <c r="L12" i="56"/>
  <c r="L14" i="56" s="1"/>
  <c r="G39" i="56"/>
  <c r="H39" i="56"/>
  <c r="I39" i="56"/>
  <c r="J39" i="56"/>
  <c r="K39" i="56"/>
  <c r="L39" i="56"/>
  <c r="G45" i="56"/>
  <c r="H45" i="56"/>
  <c r="I45" i="56"/>
  <c r="J45" i="56"/>
  <c r="K45" i="56"/>
  <c r="L45" i="56"/>
  <c r="G55" i="56"/>
  <c r="H55" i="56"/>
  <c r="I55" i="56"/>
  <c r="J55" i="56"/>
  <c r="K55" i="56"/>
  <c r="L55" i="56"/>
  <c r="E63" i="56"/>
  <c r="F63" i="56"/>
  <c r="F66" i="56" s="1"/>
  <c r="G63" i="56"/>
  <c r="G66" i="56" s="1"/>
  <c r="G68" i="56" s="1"/>
  <c r="H63" i="56"/>
  <c r="H66" i="56" s="1"/>
  <c r="H68" i="56" s="1"/>
  <c r="I63" i="56"/>
  <c r="I66" i="56" s="1"/>
  <c r="I68" i="56" s="1"/>
  <c r="J63" i="56"/>
  <c r="J66" i="56" s="1"/>
  <c r="J68" i="56" s="1"/>
  <c r="K63" i="56"/>
  <c r="K66" i="56" s="1"/>
  <c r="K68" i="56" s="1"/>
  <c r="L63" i="56"/>
  <c r="L66" i="56" s="1"/>
  <c r="L68" i="56" s="1"/>
  <c r="E66" i="56"/>
  <c r="E68" i="56" s="1"/>
  <c r="F68" i="56"/>
  <c r="E73" i="56"/>
  <c r="F73" i="56"/>
  <c r="G73" i="56"/>
  <c r="H73" i="56"/>
  <c r="I73" i="56"/>
  <c r="J73" i="56"/>
  <c r="K73" i="56"/>
  <c r="L73" i="56"/>
  <c r="E12" i="55"/>
  <c r="E14" i="55" s="1"/>
  <c r="E17" i="55" s="1"/>
  <c r="E20" i="55" s="1"/>
  <c r="E23" i="55" s="1"/>
  <c r="F12" i="55"/>
  <c r="F14" i="55" s="1"/>
  <c r="F28" i="55" s="1"/>
  <c r="G12" i="55"/>
  <c r="G14" i="55" s="1"/>
  <c r="H12" i="55"/>
  <c r="H14" i="55" s="1"/>
  <c r="I12" i="55"/>
  <c r="I14" i="55" s="1"/>
  <c r="J12" i="55"/>
  <c r="J14" i="55" s="1"/>
  <c r="J17" i="55" s="1"/>
  <c r="J20" i="55" s="1"/>
  <c r="J23" i="55" s="1"/>
  <c r="K12" i="55"/>
  <c r="K14" i="55" s="1"/>
  <c r="L12" i="55"/>
  <c r="L14" i="55" s="1"/>
  <c r="L28" i="55" s="1"/>
  <c r="M12" i="55"/>
  <c r="M14" i="55" s="1"/>
  <c r="M17" i="55" s="1"/>
  <c r="M20" i="55" s="1"/>
  <c r="M23" i="55" s="1"/>
  <c r="F17" i="55"/>
  <c r="F20" i="55" s="1"/>
  <c r="F23" i="55" s="1"/>
  <c r="G39" i="55"/>
  <c r="H39" i="55"/>
  <c r="I39" i="55"/>
  <c r="J39" i="55"/>
  <c r="L39" i="55"/>
  <c r="M39" i="55"/>
  <c r="G45" i="55"/>
  <c r="H45" i="55"/>
  <c r="I45" i="55"/>
  <c r="J45" i="55"/>
  <c r="L45" i="55"/>
  <c r="M45" i="55"/>
  <c r="G55" i="55"/>
  <c r="H55" i="55"/>
  <c r="I55" i="55"/>
  <c r="J55" i="55"/>
  <c r="L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M63" i="55"/>
  <c r="E73" i="55"/>
  <c r="F73" i="55"/>
  <c r="G73" i="55"/>
  <c r="H73" i="55"/>
  <c r="I73" i="55"/>
  <c r="E12" i="54"/>
  <c r="F12" i="54"/>
  <c r="F14" i="54" s="1"/>
  <c r="F28" i="54" s="1"/>
  <c r="G12" i="54"/>
  <c r="G14" i="54" s="1"/>
  <c r="H12" i="54"/>
  <c r="H14" i="54" s="1"/>
  <c r="I12" i="54"/>
  <c r="I14" i="54" s="1"/>
  <c r="J12" i="54"/>
  <c r="J14" i="54" s="1"/>
  <c r="J28" i="54" s="1"/>
  <c r="K12" i="54"/>
  <c r="K14" i="54" s="1"/>
  <c r="L12" i="54"/>
  <c r="L14" i="54" s="1"/>
  <c r="E14" i="54"/>
  <c r="F17" i="54"/>
  <c r="F20" i="54" s="1"/>
  <c r="F23" i="54" s="1"/>
  <c r="G39" i="54"/>
  <c r="H39" i="54"/>
  <c r="I39" i="54"/>
  <c r="J39" i="54"/>
  <c r="K39" i="54"/>
  <c r="L39" i="54"/>
  <c r="G45" i="54"/>
  <c r="H45" i="54"/>
  <c r="I45" i="54"/>
  <c r="J45" i="54"/>
  <c r="K45" i="54"/>
  <c r="L45" i="54"/>
  <c r="G55" i="54"/>
  <c r="H55" i="54"/>
  <c r="I55" i="54"/>
  <c r="J55" i="54"/>
  <c r="K55" i="54"/>
  <c r="L55" i="54"/>
  <c r="E63" i="54"/>
  <c r="E66" i="54" s="1"/>
  <c r="E68" i="54" s="1"/>
  <c r="F63" i="54"/>
  <c r="F66" i="54" s="1"/>
  <c r="F68" i="54" s="1"/>
  <c r="G63" i="54"/>
  <c r="G66" i="54" s="1"/>
  <c r="G68" i="54" s="1"/>
  <c r="H63" i="54"/>
  <c r="H66" i="54" s="1"/>
  <c r="H68" i="54" s="1"/>
  <c r="I63" i="54"/>
  <c r="I66" i="54" s="1"/>
  <c r="I68" i="54" s="1"/>
  <c r="J63" i="54"/>
  <c r="J66" i="54" s="1"/>
  <c r="J68" i="54" s="1"/>
  <c r="K63" i="54"/>
  <c r="K66" i="54" s="1"/>
  <c r="K68" i="54" s="1"/>
  <c r="L63" i="54"/>
  <c r="L66" i="54" s="1"/>
  <c r="L68" i="54" s="1"/>
  <c r="E73" i="54"/>
  <c r="F73" i="54"/>
  <c r="G73" i="54"/>
  <c r="H73" i="54"/>
  <c r="I73" i="54"/>
  <c r="J73" i="54"/>
  <c r="K73" i="54"/>
  <c r="L73" i="54"/>
  <c r="E12" i="53"/>
  <c r="E14" i="53" s="1"/>
  <c r="F12" i="53"/>
  <c r="F14" i="53" s="1"/>
  <c r="G12" i="53"/>
  <c r="G14" i="53" s="1"/>
  <c r="G17" i="53" s="1"/>
  <c r="G20" i="53" s="1"/>
  <c r="G23" i="53" s="1"/>
  <c r="H12" i="53"/>
  <c r="H14" i="53" s="1"/>
  <c r="I12" i="53"/>
  <c r="I14" i="53" s="1"/>
  <c r="J12" i="53"/>
  <c r="J14" i="53" s="1"/>
  <c r="K12" i="53"/>
  <c r="K14" i="53" s="1"/>
  <c r="K17" i="53" s="1"/>
  <c r="K20" i="53" s="1"/>
  <c r="K23" i="53" s="1"/>
  <c r="L12" i="53"/>
  <c r="L14" i="53" s="1"/>
  <c r="G39" i="53"/>
  <c r="H39" i="53"/>
  <c r="I39" i="53"/>
  <c r="J39" i="53"/>
  <c r="K39" i="53"/>
  <c r="L39" i="53"/>
  <c r="G45" i="53"/>
  <c r="H45" i="53"/>
  <c r="I45" i="53"/>
  <c r="J45" i="53"/>
  <c r="K45" i="53"/>
  <c r="L45" i="53"/>
  <c r="G55" i="53"/>
  <c r="H55" i="53"/>
  <c r="I55" i="53"/>
  <c r="J55" i="53"/>
  <c r="K55" i="53"/>
  <c r="L55" i="53"/>
  <c r="E63" i="53"/>
  <c r="F63" i="53"/>
  <c r="F66" i="53" s="1"/>
  <c r="F68" i="53" s="1"/>
  <c r="G63" i="53"/>
  <c r="G66" i="53" s="1"/>
  <c r="G68" i="53" s="1"/>
  <c r="H63" i="53"/>
  <c r="H66" i="53" s="1"/>
  <c r="H68" i="53" s="1"/>
  <c r="I63" i="53"/>
  <c r="I66" i="53" s="1"/>
  <c r="I68" i="53" s="1"/>
  <c r="J63" i="53"/>
  <c r="J66" i="53" s="1"/>
  <c r="J68" i="53" s="1"/>
  <c r="K63" i="53"/>
  <c r="K66" i="53" s="1"/>
  <c r="K68" i="53" s="1"/>
  <c r="L63" i="53"/>
  <c r="L66" i="53" s="1"/>
  <c r="L68" i="53" s="1"/>
  <c r="E66" i="53"/>
  <c r="E68" i="53" s="1"/>
  <c r="E73" i="53"/>
  <c r="F73" i="53"/>
  <c r="G73" i="53"/>
  <c r="H73" i="53"/>
  <c r="I73" i="53"/>
  <c r="J73" i="53"/>
  <c r="K73" i="53"/>
  <c r="L73" i="53"/>
  <c r="E12" i="52"/>
  <c r="E14" i="52" s="1"/>
  <c r="E17" i="52" s="1"/>
  <c r="E20" i="52" s="1"/>
  <c r="E23" i="52" s="1"/>
  <c r="F12" i="52"/>
  <c r="F14" i="52" s="1"/>
  <c r="G12" i="52"/>
  <c r="G14" i="52" s="1"/>
  <c r="H12" i="52"/>
  <c r="H14" i="52" s="1"/>
  <c r="I12" i="52"/>
  <c r="I14" i="52" s="1"/>
  <c r="J12" i="52"/>
  <c r="J14" i="52" s="1"/>
  <c r="K12" i="52"/>
  <c r="K14" i="52" s="1"/>
  <c r="L12" i="52"/>
  <c r="L14" i="52" s="1"/>
  <c r="L28" i="52" s="1"/>
  <c r="M12" i="52"/>
  <c r="M14" i="52" s="1"/>
  <c r="G39" i="52"/>
  <c r="H39" i="52"/>
  <c r="I39" i="52"/>
  <c r="J39" i="52"/>
  <c r="L39" i="52"/>
  <c r="M39" i="52"/>
  <c r="G45" i="52"/>
  <c r="H45" i="52"/>
  <c r="I45" i="52"/>
  <c r="J45" i="52"/>
  <c r="L45" i="52"/>
  <c r="M45" i="52"/>
  <c r="G55" i="52"/>
  <c r="H55" i="52"/>
  <c r="I55" i="52"/>
  <c r="J55" i="52"/>
  <c r="L55" i="52"/>
  <c r="M55" i="52"/>
  <c r="E63" i="52"/>
  <c r="E66" i="52" s="1"/>
  <c r="E68" i="52" s="1"/>
  <c r="F63" i="52"/>
  <c r="F66" i="52" s="1"/>
  <c r="F68" i="52" s="1"/>
  <c r="G63" i="52"/>
  <c r="G66" i="52" s="1"/>
  <c r="G68" i="52" s="1"/>
  <c r="H63" i="52"/>
  <c r="H66" i="52" s="1"/>
  <c r="H68" i="52" s="1"/>
  <c r="I63" i="52"/>
  <c r="I66" i="52" s="1"/>
  <c r="I68" i="52" s="1"/>
  <c r="L63" i="52"/>
  <c r="L66" i="52" s="1"/>
  <c r="L68" i="52" s="1"/>
  <c r="E73" i="52"/>
  <c r="F73" i="52"/>
  <c r="G73" i="52"/>
  <c r="H73" i="52"/>
  <c r="I73" i="52"/>
  <c r="L73" i="52"/>
  <c r="E12" i="51"/>
  <c r="F12" i="51"/>
  <c r="G12" i="51"/>
  <c r="G14" i="51" s="1"/>
  <c r="H12" i="51"/>
  <c r="H14" i="51" s="1"/>
  <c r="H28" i="51" s="1"/>
  <c r="I12" i="51"/>
  <c r="I14" i="51" s="1"/>
  <c r="J12" i="51"/>
  <c r="J14" i="51" s="1"/>
  <c r="K12" i="51"/>
  <c r="K14" i="51" s="1"/>
  <c r="L12" i="51"/>
  <c r="L14" i="51" s="1"/>
  <c r="L17" i="51" s="1"/>
  <c r="L20" i="51" s="1"/>
  <c r="L23" i="51" s="1"/>
  <c r="E14" i="51"/>
  <c r="F14" i="51"/>
  <c r="F17" i="51" s="1"/>
  <c r="F20" i="51" s="1"/>
  <c r="F23" i="51" s="1"/>
  <c r="G39" i="51"/>
  <c r="H39" i="51"/>
  <c r="I39" i="51"/>
  <c r="J39" i="51"/>
  <c r="K39" i="51"/>
  <c r="L39" i="51"/>
  <c r="G45" i="51"/>
  <c r="H45" i="51"/>
  <c r="I45" i="51"/>
  <c r="J45" i="51"/>
  <c r="K45" i="51"/>
  <c r="L45" i="51"/>
  <c r="G55" i="51"/>
  <c r="H55" i="51"/>
  <c r="I55" i="51"/>
  <c r="J55" i="51"/>
  <c r="K55" i="51"/>
  <c r="L55" i="51"/>
  <c r="E63" i="51"/>
  <c r="E66" i="51" s="1"/>
  <c r="E68" i="51" s="1"/>
  <c r="F63" i="51"/>
  <c r="F66" i="51" s="1"/>
  <c r="F68" i="51" s="1"/>
  <c r="G63" i="51"/>
  <c r="G66" i="51" s="1"/>
  <c r="G68" i="51" s="1"/>
  <c r="H63" i="51"/>
  <c r="H66" i="51" s="1"/>
  <c r="H68" i="51" s="1"/>
  <c r="I63" i="51"/>
  <c r="I66" i="51" s="1"/>
  <c r="I68" i="51" s="1"/>
  <c r="J63" i="51"/>
  <c r="J66" i="51" s="1"/>
  <c r="J68" i="51" s="1"/>
  <c r="K63" i="51"/>
  <c r="K66" i="51" s="1"/>
  <c r="K68" i="51" s="1"/>
  <c r="L63" i="51"/>
  <c r="L66" i="51" s="1"/>
  <c r="L68" i="51" s="1"/>
  <c r="E73" i="51"/>
  <c r="F73" i="51"/>
  <c r="G73" i="51"/>
  <c r="H73" i="51"/>
  <c r="I73" i="51"/>
  <c r="J73" i="51"/>
  <c r="K73" i="51"/>
  <c r="L73" i="51"/>
  <c r="E12" i="49"/>
  <c r="E14" i="49" s="1"/>
  <c r="F12" i="49"/>
  <c r="G12" i="49"/>
  <c r="G14" i="49" s="1"/>
  <c r="G17" i="49" s="1"/>
  <c r="G20" i="49" s="1"/>
  <c r="G23" i="49" s="1"/>
  <c r="H12" i="49"/>
  <c r="H14" i="49" s="1"/>
  <c r="H28" i="49" s="1"/>
  <c r="I12" i="49"/>
  <c r="I14" i="49" s="1"/>
  <c r="I17" i="49" s="1"/>
  <c r="I20" i="49" s="1"/>
  <c r="I23" i="49" s="1"/>
  <c r="J12" i="49"/>
  <c r="J14" i="49" s="1"/>
  <c r="K12" i="49"/>
  <c r="K14" i="49" s="1"/>
  <c r="K17" i="49" s="1"/>
  <c r="K20" i="49" s="1"/>
  <c r="K23" i="49" s="1"/>
  <c r="L12" i="49"/>
  <c r="L14" i="49" s="1"/>
  <c r="L28" i="49" s="1"/>
  <c r="M12" i="49"/>
  <c r="M14" i="49" s="1"/>
  <c r="M17" i="49" s="1"/>
  <c r="M20" i="49" s="1"/>
  <c r="M23" i="49" s="1"/>
  <c r="F14" i="49"/>
  <c r="F28" i="49" s="1"/>
  <c r="G39" i="49"/>
  <c r="H39" i="49"/>
  <c r="I39" i="49"/>
  <c r="J39" i="49"/>
  <c r="L39" i="49"/>
  <c r="M39" i="49"/>
  <c r="G45" i="49"/>
  <c r="H45" i="49"/>
  <c r="I45" i="49"/>
  <c r="J45" i="49"/>
  <c r="L45" i="49"/>
  <c r="M45" i="49"/>
  <c r="G55" i="49"/>
  <c r="H55" i="49"/>
  <c r="I55" i="49"/>
  <c r="J55" i="49"/>
  <c r="L55" i="49"/>
  <c r="M55" i="49"/>
  <c r="E63" i="49"/>
  <c r="E66" i="49" s="1"/>
  <c r="E68" i="49" s="1"/>
  <c r="F63" i="49"/>
  <c r="F66" i="49" s="1"/>
  <c r="F68" i="49" s="1"/>
  <c r="G63" i="49"/>
  <c r="G66" i="49" s="1"/>
  <c r="G68" i="49" s="1"/>
  <c r="H63" i="49"/>
  <c r="H66" i="49" s="1"/>
  <c r="H68" i="49" s="1"/>
  <c r="I63" i="49"/>
  <c r="I66" i="49" s="1"/>
  <c r="I68" i="49" s="1"/>
  <c r="J63" i="49"/>
  <c r="J66" i="49" s="1"/>
  <c r="J68" i="49" s="1"/>
  <c r="L63" i="49"/>
  <c r="L66" i="49" s="1"/>
  <c r="L68" i="49" s="1"/>
  <c r="M63" i="49"/>
  <c r="M66" i="49" s="1"/>
  <c r="M68" i="49" s="1"/>
  <c r="E73" i="49"/>
  <c r="F73" i="49"/>
  <c r="G73" i="49"/>
  <c r="H73" i="49"/>
  <c r="I73" i="49"/>
  <c r="J73" i="49"/>
  <c r="L73" i="49"/>
  <c r="M73" i="49"/>
  <c r="E12" i="50"/>
  <c r="E14" i="50" s="1"/>
  <c r="E17" i="50" s="1"/>
  <c r="E20" i="50" s="1"/>
  <c r="E23" i="50" s="1"/>
  <c r="F12" i="50"/>
  <c r="G12" i="50"/>
  <c r="G14" i="50" s="1"/>
  <c r="H12" i="50"/>
  <c r="H14" i="50" s="1"/>
  <c r="H28" i="50" s="1"/>
  <c r="I12" i="50"/>
  <c r="I14" i="50" s="1"/>
  <c r="I17" i="50" s="1"/>
  <c r="I20" i="50" s="1"/>
  <c r="I23" i="50" s="1"/>
  <c r="J12" i="50"/>
  <c r="J14" i="50" s="1"/>
  <c r="J28" i="50" s="1"/>
  <c r="K12" i="50"/>
  <c r="K14" i="50" s="1"/>
  <c r="K17" i="50" s="1"/>
  <c r="K20" i="50" s="1"/>
  <c r="K23" i="50" s="1"/>
  <c r="L12" i="50"/>
  <c r="L14" i="50" s="1"/>
  <c r="L28" i="50" s="1"/>
  <c r="M12" i="50"/>
  <c r="M14" i="50" s="1"/>
  <c r="M17" i="50" s="1"/>
  <c r="M20" i="50" s="1"/>
  <c r="M23" i="50" s="1"/>
  <c r="F14" i="50"/>
  <c r="F28" i="50" s="1"/>
  <c r="G39" i="50"/>
  <c r="H39" i="50"/>
  <c r="I39" i="50"/>
  <c r="K39" i="50"/>
  <c r="L39" i="50"/>
  <c r="M39" i="50"/>
  <c r="G45" i="50"/>
  <c r="H45" i="50"/>
  <c r="I45" i="50"/>
  <c r="K45" i="50"/>
  <c r="L45" i="50"/>
  <c r="M45" i="50"/>
  <c r="G55" i="50"/>
  <c r="H55" i="50"/>
  <c r="I55" i="50"/>
  <c r="K55" i="50"/>
  <c r="L55" i="50"/>
  <c r="M55" i="50"/>
  <c r="E63" i="50"/>
  <c r="E66" i="50" s="1"/>
  <c r="E68" i="50" s="1"/>
  <c r="G63" i="50"/>
  <c r="G66" i="50" s="1"/>
  <c r="G68" i="50" s="1"/>
  <c r="L63" i="50"/>
  <c r="L66" i="50" s="1"/>
  <c r="L68" i="50" s="1"/>
  <c r="E73" i="50"/>
  <c r="G73" i="50"/>
  <c r="L73" i="50"/>
  <c r="E12" i="48"/>
  <c r="F12" i="48"/>
  <c r="F14" i="48" s="1"/>
  <c r="G12" i="48"/>
  <c r="G14" i="48" s="1"/>
  <c r="G17" i="48" s="1"/>
  <c r="G20" i="48" s="1"/>
  <c r="G23" i="48" s="1"/>
  <c r="H12" i="48"/>
  <c r="H14" i="48" s="1"/>
  <c r="I12" i="48"/>
  <c r="I14" i="48" s="1"/>
  <c r="J12" i="48"/>
  <c r="J14" i="48" s="1"/>
  <c r="K12" i="48"/>
  <c r="K14" i="48" s="1"/>
  <c r="L12" i="48"/>
  <c r="L14" i="48" s="1"/>
  <c r="E14" i="48"/>
  <c r="E17" i="48" s="1"/>
  <c r="E20" i="48" s="1"/>
  <c r="E23" i="48" s="1"/>
  <c r="G39" i="48"/>
  <c r="H39" i="48"/>
  <c r="I39" i="48"/>
  <c r="J39" i="48"/>
  <c r="K39" i="48"/>
  <c r="L39" i="48"/>
  <c r="G45" i="48"/>
  <c r="H45" i="48"/>
  <c r="I45" i="48"/>
  <c r="J45" i="48"/>
  <c r="K45" i="48"/>
  <c r="L45" i="48"/>
  <c r="G55" i="48"/>
  <c r="H55" i="48"/>
  <c r="I55" i="48"/>
  <c r="J55" i="48"/>
  <c r="K55" i="48"/>
  <c r="L55" i="48"/>
  <c r="E63" i="48"/>
  <c r="F63" i="48"/>
  <c r="F66" i="48" s="1"/>
  <c r="F68" i="48" s="1"/>
  <c r="G63" i="48"/>
  <c r="G66" i="48" s="1"/>
  <c r="G68" i="48" s="1"/>
  <c r="H63" i="48"/>
  <c r="H66" i="48" s="1"/>
  <c r="H68" i="48" s="1"/>
  <c r="I63" i="48"/>
  <c r="I66" i="48" s="1"/>
  <c r="I68" i="48" s="1"/>
  <c r="J63" i="48"/>
  <c r="J66" i="48" s="1"/>
  <c r="J68" i="48" s="1"/>
  <c r="K63" i="48"/>
  <c r="K66" i="48" s="1"/>
  <c r="K68" i="48" s="1"/>
  <c r="L63" i="48"/>
  <c r="L66" i="48" s="1"/>
  <c r="L68" i="48" s="1"/>
  <c r="E66" i="48"/>
  <c r="E68" i="48" s="1"/>
  <c r="E73" i="48"/>
  <c r="F73" i="48"/>
  <c r="G73" i="48"/>
  <c r="H73" i="48"/>
  <c r="I73" i="48"/>
  <c r="J73" i="48"/>
  <c r="K73" i="48"/>
  <c r="L73" i="48"/>
  <c r="E12" i="63"/>
  <c r="E14" i="63" s="1"/>
  <c r="F12" i="63"/>
  <c r="F14" i="63" s="1"/>
  <c r="F17" i="63" s="1"/>
  <c r="F20" i="63" s="1"/>
  <c r="F23" i="63" s="1"/>
  <c r="G12" i="63"/>
  <c r="G14" i="63" s="1"/>
  <c r="G28" i="63" s="1"/>
  <c r="H12" i="63"/>
  <c r="H14" i="63" s="1"/>
  <c r="H17" i="63" s="1"/>
  <c r="H20" i="63" s="1"/>
  <c r="H23" i="63" s="1"/>
  <c r="I12" i="63"/>
  <c r="I14" i="63" s="1"/>
  <c r="I28" i="63" s="1"/>
  <c r="J12" i="63"/>
  <c r="J14" i="63" s="1"/>
  <c r="J17" i="63" s="1"/>
  <c r="J20" i="63" s="1"/>
  <c r="J23" i="63" s="1"/>
  <c r="K12" i="63"/>
  <c r="K14" i="63" s="1"/>
  <c r="L12" i="63"/>
  <c r="L14" i="63" s="1"/>
  <c r="L17" i="63" s="1"/>
  <c r="L20" i="63" s="1"/>
  <c r="L23" i="63" s="1"/>
  <c r="M12" i="63"/>
  <c r="M14" i="63" s="1"/>
  <c r="J28" i="63"/>
  <c r="G39" i="63"/>
  <c r="H39" i="63"/>
  <c r="I39" i="63"/>
  <c r="J39" i="63"/>
  <c r="L39" i="63"/>
  <c r="M39" i="63"/>
  <c r="G45" i="63"/>
  <c r="H45" i="63"/>
  <c r="I45" i="63"/>
  <c r="J45" i="63"/>
  <c r="L45" i="63"/>
  <c r="M45" i="63"/>
  <c r="G55" i="63"/>
  <c r="H55" i="63"/>
  <c r="I55" i="63"/>
  <c r="J55" i="63"/>
  <c r="L55" i="63"/>
  <c r="M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L63" i="63"/>
  <c r="L66" i="63" s="1"/>
  <c r="L68" i="63" s="1"/>
  <c r="M63" i="63"/>
  <c r="M66" i="63" s="1"/>
  <c r="M68" i="63" s="1"/>
  <c r="E73" i="63"/>
  <c r="F73" i="63"/>
  <c r="G73" i="63"/>
  <c r="H73" i="63"/>
  <c r="I73" i="63"/>
  <c r="L73" i="63"/>
  <c r="M73" i="63"/>
  <c r="E12" i="39"/>
  <c r="F12" i="39"/>
  <c r="F14" i="39" s="1"/>
  <c r="G12" i="39"/>
  <c r="G14" i="39" s="1"/>
  <c r="H12" i="39"/>
  <c r="H14" i="39" s="1"/>
  <c r="H17" i="39" s="1"/>
  <c r="H20" i="39" s="1"/>
  <c r="H23" i="39" s="1"/>
  <c r="I12" i="39"/>
  <c r="I14" i="39" s="1"/>
  <c r="I17" i="39" s="1"/>
  <c r="I20" i="39" s="1"/>
  <c r="I23" i="39" s="1"/>
  <c r="J12" i="39"/>
  <c r="J14" i="39" s="1"/>
  <c r="K12" i="39"/>
  <c r="K14" i="39" s="1"/>
  <c r="L12" i="39"/>
  <c r="L14" i="39" s="1"/>
  <c r="L28" i="39" s="1"/>
  <c r="E14" i="39"/>
  <c r="E28" i="39" s="1"/>
  <c r="G39" i="39"/>
  <c r="H39" i="39"/>
  <c r="I39" i="39"/>
  <c r="J39" i="39"/>
  <c r="K39" i="39"/>
  <c r="L39" i="39"/>
  <c r="G45" i="39"/>
  <c r="H45" i="39"/>
  <c r="I45" i="39"/>
  <c r="J45" i="39"/>
  <c r="K45" i="39"/>
  <c r="L45" i="39"/>
  <c r="G55" i="39"/>
  <c r="H55" i="39"/>
  <c r="I55" i="39"/>
  <c r="J55" i="39"/>
  <c r="K55" i="39"/>
  <c r="L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I63" i="39"/>
  <c r="I66" i="39" s="1"/>
  <c r="I68" i="39" s="1"/>
  <c r="K63" i="39"/>
  <c r="K66" i="39" s="1"/>
  <c r="K68" i="39" s="1"/>
  <c r="L63" i="39"/>
  <c r="L66" i="39" s="1"/>
  <c r="L68" i="39" s="1"/>
  <c r="E73" i="39"/>
  <c r="F73" i="39"/>
  <c r="G73" i="39"/>
  <c r="H73" i="39"/>
  <c r="I73" i="39"/>
  <c r="K73" i="39"/>
  <c r="L73" i="39"/>
  <c r="G46" i="52" l="1"/>
  <c r="L46" i="60"/>
  <c r="M46" i="63"/>
  <c r="G46" i="50"/>
  <c r="E17" i="39"/>
  <c r="E20" i="39" s="1"/>
  <c r="E23" i="39" s="1"/>
  <c r="G17" i="59"/>
  <c r="G20" i="59" s="1"/>
  <c r="G23" i="59" s="1"/>
  <c r="K28" i="53"/>
  <c r="K74" i="60"/>
  <c r="K76" i="60" s="1"/>
  <c r="K46" i="53"/>
  <c r="G46" i="53"/>
  <c r="I46" i="55"/>
  <c r="M28" i="57"/>
  <c r="G46" i="48"/>
  <c r="I46" i="48"/>
  <c r="M28" i="50"/>
  <c r="I46" i="52"/>
  <c r="L46" i="54"/>
  <c r="H46" i="54"/>
  <c r="J46" i="63"/>
  <c r="E74" i="63"/>
  <c r="E76" i="63" s="1"/>
  <c r="G74" i="57"/>
  <c r="G76" i="57" s="1"/>
  <c r="K74" i="65"/>
  <c r="K76" i="65" s="1"/>
  <c r="I28" i="61"/>
  <c r="I17" i="61"/>
  <c r="I20" i="61" s="1"/>
  <c r="I23" i="61" s="1"/>
  <c r="E28" i="50"/>
  <c r="J46" i="59"/>
  <c r="I28" i="39"/>
  <c r="J74" i="49"/>
  <c r="J76" i="49" s="1"/>
  <c r="I28" i="49"/>
  <c r="L74" i="53"/>
  <c r="L76" i="53" s="1"/>
  <c r="H74" i="53"/>
  <c r="H76" i="53" s="1"/>
  <c r="K74" i="53"/>
  <c r="K76" i="53" s="1"/>
  <c r="J28" i="55"/>
  <c r="G17" i="57"/>
  <c r="G20" i="57" s="1"/>
  <c r="G23" i="57" s="1"/>
  <c r="J17" i="58"/>
  <c r="J20" i="58" s="1"/>
  <c r="J23" i="58" s="1"/>
  <c r="G46" i="59"/>
  <c r="G74" i="53"/>
  <c r="G76" i="53" s="1"/>
  <c r="I28" i="50"/>
  <c r="K74" i="51"/>
  <c r="K76" i="51" s="1"/>
  <c r="G74" i="51"/>
  <c r="G76" i="51" s="1"/>
  <c r="I46" i="53"/>
  <c r="J17" i="54"/>
  <c r="J20" i="54" s="1"/>
  <c r="J23" i="54" s="1"/>
  <c r="M74" i="61"/>
  <c r="M76" i="61" s="1"/>
  <c r="G74" i="61"/>
  <c r="G76" i="61" s="1"/>
  <c r="J46" i="61"/>
  <c r="K46" i="60"/>
  <c r="G46" i="60"/>
  <c r="L17" i="60"/>
  <c r="L20" i="60" s="1"/>
  <c r="L23" i="60" s="1"/>
  <c r="I46" i="58"/>
  <c r="L46" i="58"/>
  <c r="M46" i="57"/>
  <c r="H46" i="57"/>
  <c r="L74" i="57"/>
  <c r="L76" i="57" s="1"/>
  <c r="F17" i="57"/>
  <c r="F20" i="57" s="1"/>
  <c r="F23" i="57" s="1"/>
  <c r="I28" i="56"/>
  <c r="G46" i="56"/>
  <c r="K17" i="56"/>
  <c r="K20" i="56" s="1"/>
  <c r="K23" i="56" s="1"/>
  <c r="H74" i="55"/>
  <c r="H76" i="55" s="1"/>
  <c r="E28" i="55"/>
  <c r="G74" i="55"/>
  <c r="G76" i="55" s="1"/>
  <c r="M46" i="55"/>
  <c r="H46" i="55"/>
  <c r="J46" i="54"/>
  <c r="I74" i="52"/>
  <c r="I76" i="52" s="1"/>
  <c r="E74" i="52"/>
  <c r="E76" i="52" s="1"/>
  <c r="L74" i="52"/>
  <c r="L76" i="52" s="1"/>
  <c r="L46" i="52"/>
  <c r="J46" i="51"/>
  <c r="L46" i="51"/>
  <c r="H46" i="51"/>
  <c r="L74" i="51"/>
  <c r="L76" i="51" s="1"/>
  <c r="I74" i="49"/>
  <c r="I76" i="49" s="1"/>
  <c r="E74" i="49"/>
  <c r="E76" i="49" s="1"/>
  <c r="H74" i="49"/>
  <c r="H76" i="49" s="1"/>
  <c r="I46" i="50"/>
  <c r="L46" i="50"/>
  <c r="E74" i="48"/>
  <c r="E76" i="48" s="1"/>
  <c r="I74" i="48"/>
  <c r="I76" i="48" s="1"/>
  <c r="K46" i="48"/>
  <c r="J46" i="39"/>
  <c r="K74" i="39"/>
  <c r="K76" i="39" s="1"/>
  <c r="K46" i="39"/>
  <c r="G46" i="39"/>
  <c r="I46" i="39"/>
  <c r="K28" i="48"/>
  <c r="K17" i="48"/>
  <c r="K20" i="48" s="1"/>
  <c r="K23" i="48" s="1"/>
  <c r="J28" i="51"/>
  <c r="J17" i="51"/>
  <c r="J20" i="51" s="1"/>
  <c r="J23" i="51" s="1"/>
  <c r="L28" i="65"/>
  <c r="L17" i="65"/>
  <c r="L20" i="65" s="1"/>
  <c r="L23" i="65" s="1"/>
  <c r="L17" i="54"/>
  <c r="L20" i="54" s="1"/>
  <c r="L23" i="54" s="1"/>
  <c r="L28" i="54"/>
  <c r="H17" i="55"/>
  <c r="H20" i="55" s="1"/>
  <c r="H23" i="55" s="1"/>
  <c r="H28" i="55"/>
  <c r="F74" i="48"/>
  <c r="F76" i="48" s="1"/>
  <c r="G28" i="53"/>
  <c r="E74" i="56"/>
  <c r="E76" i="56" s="1"/>
  <c r="H74" i="59"/>
  <c r="H76" i="59" s="1"/>
  <c r="L74" i="39"/>
  <c r="L76" i="39" s="1"/>
  <c r="G74" i="39"/>
  <c r="G76" i="39" s="1"/>
  <c r="L17" i="39"/>
  <c r="L20" i="39" s="1"/>
  <c r="L23" i="39" s="1"/>
  <c r="L74" i="63"/>
  <c r="L76" i="63" s="1"/>
  <c r="F74" i="63"/>
  <c r="F76" i="63" s="1"/>
  <c r="H46" i="63"/>
  <c r="G17" i="63"/>
  <c r="G20" i="63" s="1"/>
  <c r="G23" i="63" s="1"/>
  <c r="G28" i="48"/>
  <c r="M74" i="49"/>
  <c r="M76" i="49" s="1"/>
  <c r="L46" i="49"/>
  <c r="G46" i="49"/>
  <c r="I46" i="49"/>
  <c r="F28" i="51"/>
  <c r="M28" i="55"/>
  <c r="L74" i="56"/>
  <c r="L76" i="56" s="1"/>
  <c r="H74" i="56"/>
  <c r="H76" i="56" s="1"/>
  <c r="J74" i="56"/>
  <c r="J76" i="56" s="1"/>
  <c r="K46" i="56"/>
  <c r="F74" i="58"/>
  <c r="F76" i="58" s="1"/>
  <c r="J74" i="58"/>
  <c r="J76" i="58" s="1"/>
  <c r="F74" i="59"/>
  <c r="F76" i="59" s="1"/>
  <c r="K74" i="59"/>
  <c r="K76" i="59" s="1"/>
  <c r="G74" i="59"/>
  <c r="G76" i="59" s="1"/>
  <c r="G74" i="65"/>
  <c r="G76" i="65" s="1"/>
  <c r="L74" i="60"/>
  <c r="L76" i="60" s="1"/>
  <c r="L46" i="61"/>
  <c r="G46" i="61"/>
  <c r="F74" i="61"/>
  <c r="F76" i="61" s="1"/>
  <c r="F28" i="63"/>
  <c r="J74" i="48"/>
  <c r="J76" i="48" s="1"/>
  <c r="F74" i="49"/>
  <c r="F76" i="49" s="1"/>
  <c r="K28" i="61"/>
  <c r="F74" i="39"/>
  <c r="F76" i="39" s="1"/>
  <c r="K74" i="48"/>
  <c r="K76" i="48" s="1"/>
  <c r="E28" i="48"/>
  <c r="E74" i="50"/>
  <c r="E76" i="50" s="1"/>
  <c r="L17" i="50"/>
  <c r="L20" i="50" s="1"/>
  <c r="L23" i="50" s="1"/>
  <c r="L74" i="49"/>
  <c r="L76" i="49" s="1"/>
  <c r="G74" i="49"/>
  <c r="G76" i="49" s="1"/>
  <c r="H74" i="51"/>
  <c r="H76" i="51" s="1"/>
  <c r="H74" i="52"/>
  <c r="H76" i="52" s="1"/>
  <c r="L74" i="54"/>
  <c r="L76" i="54" s="1"/>
  <c r="H74" i="54"/>
  <c r="H76" i="54" s="1"/>
  <c r="J46" i="56"/>
  <c r="L46" i="57"/>
  <c r="G46" i="57"/>
  <c r="H46" i="58"/>
  <c r="G28" i="58"/>
  <c r="K46" i="59"/>
  <c r="G28" i="65"/>
  <c r="H46" i="60"/>
  <c r="J46" i="60"/>
  <c r="J28" i="60"/>
  <c r="L17" i="58"/>
  <c r="L20" i="58" s="1"/>
  <c r="L23" i="58" s="1"/>
  <c r="L28" i="58"/>
  <c r="K28" i="39"/>
  <c r="K17" i="39"/>
  <c r="K20" i="39" s="1"/>
  <c r="K23" i="39" s="1"/>
  <c r="G17" i="39"/>
  <c r="G20" i="39" s="1"/>
  <c r="G23" i="39" s="1"/>
  <c r="G28" i="39"/>
  <c r="M28" i="63"/>
  <c r="M17" i="63"/>
  <c r="M20" i="63" s="1"/>
  <c r="M23" i="63" s="1"/>
  <c r="E28" i="63"/>
  <c r="E17" i="63"/>
  <c r="E20" i="63" s="1"/>
  <c r="E23" i="63" s="1"/>
  <c r="I28" i="48"/>
  <c r="I17" i="48"/>
  <c r="I20" i="48" s="1"/>
  <c r="I23" i="48" s="1"/>
  <c r="G17" i="52"/>
  <c r="G20" i="52" s="1"/>
  <c r="G23" i="52" s="1"/>
  <c r="G28" i="52"/>
  <c r="H74" i="39"/>
  <c r="H76" i="39" s="1"/>
  <c r="K28" i="63"/>
  <c r="K17" i="63"/>
  <c r="K20" i="63" s="1"/>
  <c r="K23" i="63" s="1"/>
  <c r="E74" i="65"/>
  <c r="E76" i="65" s="1"/>
  <c r="I74" i="63"/>
  <c r="I76" i="63" s="1"/>
  <c r="J28" i="49"/>
  <c r="J17" i="49"/>
  <c r="J20" i="49" s="1"/>
  <c r="J23" i="49" s="1"/>
  <c r="G17" i="61"/>
  <c r="G20" i="61" s="1"/>
  <c r="G23" i="61" s="1"/>
  <c r="G28" i="61"/>
  <c r="G17" i="50"/>
  <c r="G20" i="50" s="1"/>
  <c r="G23" i="50" s="1"/>
  <c r="G28" i="50"/>
  <c r="F17" i="49"/>
  <c r="F20" i="49" s="1"/>
  <c r="F23" i="49" s="1"/>
  <c r="I28" i="52"/>
  <c r="I17" i="52"/>
  <c r="I20" i="52" s="1"/>
  <c r="I23" i="52" s="1"/>
  <c r="K28" i="55"/>
  <c r="K17" i="55"/>
  <c r="K20" i="55" s="1"/>
  <c r="K23" i="55" s="1"/>
  <c r="K28" i="57"/>
  <c r="L28" i="59"/>
  <c r="L17" i="59"/>
  <c r="L20" i="59" s="1"/>
  <c r="L23" i="59" s="1"/>
  <c r="F28" i="61"/>
  <c r="J17" i="61"/>
  <c r="J20" i="61" s="1"/>
  <c r="J23" i="61" s="1"/>
  <c r="J28" i="61"/>
  <c r="E28" i="61"/>
  <c r="E17" i="61"/>
  <c r="E20" i="61" s="1"/>
  <c r="E23" i="61" s="1"/>
  <c r="I74" i="39"/>
  <c r="I76" i="39" s="1"/>
  <c r="E74" i="39"/>
  <c r="E76" i="39" s="1"/>
  <c r="L46" i="39"/>
  <c r="H46" i="39"/>
  <c r="M74" i="63"/>
  <c r="M76" i="63" s="1"/>
  <c r="G74" i="63"/>
  <c r="G76" i="63" s="1"/>
  <c r="H74" i="63"/>
  <c r="H76" i="63" s="1"/>
  <c r="F74" i="51"/>
  <c r="F76" i="51" s="1"/>
  <c r="I74" i="53"/>
  <c r="I76" i="53" s="1"/>
  <c r="H17" i="54"/>
  <c r="H20" i="54" s="1"/>
  <c r="H23" i="54" s="1"/>
  <c r="H28" i="54"/>
  <c r="L17" i="55"/>
  <c r="L20" i="55" s="1"/>
  <c r="L23" i="55" s="1"/>
  <c r="H28" i="57"/>
  <c r="K74" i="58"/>
  <c r="K76" i="58" s="1"/>
  <c r="G74" i="58"/>
  <c r="G76" i="58" s="1"/>
  <c r="L74" i="59"/>
  <c r="L76" i="59" s="1"/>
  <c r="I28" i="59"/>
  <c r="G17" i="60"/>
  <c r="G20" i="60" s="1"/>
  <c r="G23" i="60" s="1"/>
  <c r="G28" i="60"/>
  <c r="M17" i="52"/>
  <c r="M20" i="52" s="1"/>
  <c r="M23" i="52" s="1"/>
  <c r="M28" i="52"/>
  <c r="F17" i="59"/>
  <c r="F20" i="59" s="1"/>
  <c r="F23" i="59" s="1"/>
  <c r="F28" i="59"/>
  <c r="J17" i="65"/>
  <c r="J20" i="65" s="1"/>
  <c r="J23" i="65" s="1"/>
  <c r="J28" i="65"/>
  <c r="H28" i="60"/>
  <c r="H17" i="60"/>
  <c r="H20" i="60" s="1"/>
  <c r="H23" i="60" s="1"/>
  <c r="H28" i="63"/>
  <c r="E17" i="49"/>
  <c r="E20" i="49" s="1"/>
  <c r="E23" i="49" s="1"/>
  <c r="E28" i="49"/>
  <c r="K17" i="52"/>
  <c r="K20" i="52" s="1"/>
  <c r="K23" i="52" s="1"/>
  <c r="K28" i="52"/>
  <c r="H28" i="59"/>
  <c r="H17" i="59"/>
  <c r="H20" i="59" s="1"/>
  <c r="H23" i="59" s="1"/>
  <c r="L28" i="63"/>
  <c r="I17" i="63"/>
  <c r="I20" i="63" s="1"/>
  <c r="I23" i="63" s="1"/>
  <c r="L74" i="48"/>
  <c r="L76" i="48" s="1"/>
  <c r="H74" i="48"/>
  <c r="H76" i="48" s="1"/>
  <c r="G74" i="48"/>
  <c r="G76" i="48" s="1"/>
  <c r="K28" i="50"/>
  <c r="H17" i="50"/>
  <c r="H20" i="50" s="1"/>
  <c r="H23" i="50" s="1"/>
  <c r="M28" i="49"/>
  <c r="J74" i="51"/>
  <c r="J76" i="51" s="1"/>
  <c r="F74" i="52"/>
  <c r="F76" i="52" s="1"/>
  <c r="J74" i="54"/>
  <c r="J76" i="54" s="1"/>
  <c r="K74" i="56"/>
  <c r="K76" i="56" s="1"/>
  <c r="G74" i="56"/>
  <c r="G76" i="56" s="1"/>
  <c r="F17" i="56"/>
  <c r="F20" i="56" s="1"/>
  <c r="F23" i="56" s="1"/>
  <c r="F28" i="56"/>
  <c r="E17" i="56"/>
  <c r="E20" i="56" s="1"/>
  <c r="E23" i="56" s="1"/>
  <c r="E28" i="56"/>
  <c r="I28" i="57"/>
  <c r="I17" i="57"/>
  <c r="I20" i="57" s="1"/>
  <c r="I23" i="57" s="1"/>
  <c r="I28" i="58"/>
  <c r="I17" i="58"/>
  <c r="I20" i="58" s="1"/>
  <c r="I23" i="58" s="1"/>
  <c r="K46" i="65"/>
  <c r="F28" i="65"/>
  <c r="L28" i="61"/>
  <c r="G74" i="50"/>
  <c r="G76" i="50" s="1"/>
  <c r="E74" i="53"/>
  <c r="E76" i="53" s="1"/>
  <c r="F74" i="55"/>
  <c r="F76" i="55" s="1"/>
  <c r="F74" i="56"/>
  <c r="F76" i="56" s="1"/>
  <c r="I46" i="56"/>
  <c r="M74" i="57"/>
  <c r="M76" i="57" s="1"/>
  <c r="H74" i="57"/>
  <c r="H76" i="57" s="1"/>
  <c r="E74" i="58"/>
  <c r="E76" i="58" s="1"/>
  <c r="I74" i="58"/>
  <c r="I76" i="58" s="1"/>
  <c r="L74" i="65"/>
  <c r="L76" i="65" s="1"/>
  <c r="J74" i="60"/>
  <c r="J76" i="60" s="1"/>
  <c r="F74" i="60"/>
  <c r="F76" i="60" s="1"/>
  <c r="G74" i="60"/>
  <c r="G76" i="60" s="1"/>
  <c r="H74" i="61"/>
  <c r="H76" i="61" s="1"/>
  <c r="I74" i="61"/>
  <c r="I76" i="61" s="1"/>
  <c r="E74" i="61"/>
  <c r="E76" i="61" s="1"/>
  <c r="L74" i="50"/>
  <c r="L76" i="50" s="1"/>
  <c r="J74" i="53"/>
  <c r="J76" i="53" s="1"/>
  <c r="F74" i="53"/>
  <c r="F76" i="53" s="1"/>
  <c r="F74" i="54"/>
  <c r="F76" i="54" s="1"/>
  <c r="I74" i="55"/>
  <c r="I76" i="55" s="1"/>
  <c r="E74" i="55"/>
  <c r="E76" i="55" s="1"/>
  <c r="I74" i="56"/>
  <c r="I76" i="56" s="1"/>
  <c r="J74" i="57"/>
  <c r="J76" i="57" s="1"/>
  <c r="F74" i="57"/>
  <c r="F76" i="57" s="1"/>
  <c r="J46" i="57"/>
  <c r="J74" i="59"/>
  <c r="J76" i="59" s="1"/>
  <c r="L46" i="65"/>
  <c r="I74" i="60"/>
  <c r="I76" i="60" s="1"/>
  <c r="E74" i="60"/>
  <c r="E76" i="60" s="1"/>
  <c r="H74" i="60"/>
  <c r="H76" i="60" s="1"/>
  <c r="J17" i="39"/>
  <c r="J20" i="39" s="1"/>
  <c r="J23" i="39" s="1"/>
  <c r="J28" i="39"/>
  <c r="G28" i="51"/>
  <c r="G17" i="51"/>
  <c r="G20" i="51" s="1"/>
  <c r="G23" i="51" s="1"/>
  <c r="F17" i="39"/>
  <c r="F20" i="39" s="1"/>
  <c r="F23" i="39" s="1"/>
  <c r="F28" i="39"/>
  <c r="J17" i="48"/>
  <c r="J20" i="48" s="1"/>
  <c r="J23" i="48" s="1"/>
  <c r="J28" i="48"/>
  <c r="F17" i="48"/>
  <c r="F20" i="48" s="1"/>
  <c r="F23" i="48" s="1"/>
  <c r="F28" i="48"/>
  <c r="H28" i="39"/>
  <c r="J46" i="48"/>
  <c r="K46" i="50"/>
  <c r="J46" i="49"/>
  <c r="I74" i="51"/>
  <c r="I76" i="51" s="1"/>
  <c r="E74" i="51"/>
  <c r="E76" i="51" s="1"/>
  <c r="I17" i="51"/>
  <c r="I20" i="51" s="1"/>
  <c r="I23" i="51" s="1"/>
  <c r="I28" i="51"/>
  <c r="G74" i="52"/>
  <c r="G76" i="52" s="1"/>
  <c r="J46" i="52"/>
  <c r="J17" i="52"/>
  <c r="J20" i="52" s="1"/>
  <c r="J23" i="52" s="1"/>
  <c r="J28" i="52"/>
  <c r="F17" i="52"/>
  <c r="F20" i="52" s="1"/>
  <c r="F23" i="52" s="1"/>
  <c r="F28" i="52"/>
  <c r="H28" i="65"/>
  <c r="H17" i="65"/>
  <c r="H20" i="65" s="1"/>
  <c r="H23" i="65" s="1"/>
  <c r="L46" i="63"/>
  <c r="G46" i="63"/>
  <c r="J17" i="50"/>
  <c r="J20" i="50" s="1"/>
  <c r="J23" i="50" s="1"/>
  <c r="K28" i="49"/>
  <c r="H17" i="49"/>
  <c r="H20" i="49" s="1"/>
  <c r="H23" i="49" s="1"/>
  <c r="I46" i="51"/>
  <c r="L28" i="51"/>
  <c r="H17" i="51"/>
  <c r="H20" i="51" s="1"/>
  <c r="H23" i="51" s="1"/>
  <c r="E28" i="52"/>
  <c r="H17" i="53"/>
  <c r="H20" i="53" s="1"/>
  <c r="H23" i="53" s="1"/>
  <c r="H28" i="53"/>
  <c r="I17" i="53"/>
  <c r="I20" i="53" s="1"/>
  <c r="I23" i="53" s="1"/>
  <c r="I28" i="53"/>
  <c r="E28" i="53"/>
  <c r="E17" i="53"/>
  <c r="E20" i="53" s="1"/>
  <c r="E23" i="53" s="1"/>
  <c r="K74" i="54"/>
  <c r="K76" i="54" s="1"/>
  <c r="G74" i="54"/>
  <c r="G76" i="54" s="1"/>
  <c r="I17" i="54"/>
  <c r="I20" i="54" s="1"/>
  <c r="I23" i="54" s="1"/>
  <c r="I28" i="54"/>
  <c r="L46" i="55"/>
  <c r="G46" i="55"/>
  <c r="G28" i="55"/>
  <c r="G17" i="55"/>
  <c r="G20" i="55" s="1"/>
  <c r="G23" i="55" s="1"/>
  <c r="I46" i="57"/>
  <c r="L46" i="48"/>
  <c r="H46" i="48"/>
  <c r="L28" i="48"/>
  <c r="L17" i="48"/>
  <c r="L20" i="48" s="1"/>
  <c r="L23" i="48" s="1"/>
  <c r="H28" i="48"/>
  <c r="H17" i="48"/>
  <c r="H20" i="48" s="1"/>
  <c r="H23" i="48" s="1"/>
  <c r="M46" i="50"/>
  <c r="H46" i="50"/>
  <c r="M46" i="49"/>
  <c r="H46" i="49"/>
  <c r="K28" i="51"/>
  <c r="K17" i="51"/>
  <c r="K20" i="51" s="1"/>
  <c r="K23" i="51" s="1"/>
  <c r="M46" i="52"/>
  <c r="H46" i="52"/>
  <c r="H17" i="52"/>
  <c r="H20" i="52" s="1"/>
  <c r="H23" i="52" s="1"/>
  <c r="H28" i="52"/>
  <c r="I46" i="61"/>
  <c r="I46" i="63"/>
  <c r="F17" i="50"/>
  <c r="F20" i="50" s="1"/>
  <c r="F23" i="50" s="1"/>
  <c r="G28" i="49"/>
  <c r="L17" i="49"/>
  <c r="L20" i="49" s="1"/>
  <c r="L23" i="49" s="1"/>
  <c r="K46" i="51"/>
  <c r="G46" i="51"/>
  <c r="E17" i="51"/>
  <c r="E20" i="51" s="1"/>
  <c r="E23" i="51" s="1"/>
  <c r="E28" i="51"/>
  <c r="L17" i="52"/>
  <c r="L20" i="52" s="1"/>
  <c r="L23" i="52" s="1"/>
  <c r="F28" i="53"/>
  <c r="F17" i="53"/>
  <c r="F20" i="53" s="1"/>
  <c r="F23" i="53" s="1"/>
  <c r="I74" i="54"/>
  <c r="I76" i="54" s="1"/>
  <c r="E74" i="54"/>
  <c r="E76" i="54" s="1"/>
  <c r="E17" i="54"/>
  <c r="E20" i="54" s="1"/>
  <c r="E23" i="54" s="1"/>
  <c r="E28" i="54"/>
  <c r="K17" i="54"/>
  <c r="K20" i="54" s="1"/>
  <c r="K23" i="54" s="1"/>
  <c r="K28" i="54"/>
  <c r="G17" i="54"/>
  <c r="G20" i="54" s="1"/>
  <c r="G23" i="54" s="1"/>
  <c r="G28" i="54"/>
  <c r="H17" i="58"/>
  <c r="H20" i="58" s="1"/>
  <c r="H23" i="58" s="1"/>
  <c r="H28" i="58"/>
  <c r="L46" i="53"/>
  <c r="H46" i="53"/>
  <c r="L17" i="53"/>
  <c r="L20" i="53" s="1"/>
  <c r="L23" i="53" s="1"/>
  <c r="L28" i="53"/>
  <c r="K46" i="54"/>
  <c r="G46" i="54"/>
  <c r="L28" i="56"/>
  <c r="L17" i="56"/>
  <c r="L20" i="56" s="1"/>
  <c r="L23" i="56" s="1"/>
  <c r="H28" i="56"/>
  <c r="H17" i="56"/>
  <c r="H20" i="56" s="1"/>
  <c r="H23" i="56" s="1"/>
  <c r="K28" i="59"/>
  <c r="K17" i="59"/>
  <c r="K20" i="59" s="1"/>
  <c r="K23" i="59" s="1"/>
  <c r="J46" i="53"/>
  <c r="J28" i="53"/>
  <c r="J17" i="53"/>
  <c r="J20" i="53" s="1"/>
  <c r="J23" i="53" s="1"/>
  <c r="I46" i="54"/>
  <c r="I17" i="55"/>
  <c r="I20" i="55" s="1"/>
  <c r="I23" i="55" s="1"/>
  <c r="I28" i="55"/>
  <c r="G17" i="56"/>
  <c r="G20" i="56" s="1"/>
  <c r="G23" i="56" s="1"/>
  <c r="K46" i="58"/>
  <c r="G46" i="58"/>
  <c r="L46" i="59"/>
  <c r="H46" i="59"/>
  <c r="J46" i="55"/>
  <c r="J28" i="56"/>
  <c r="J46" i="58"/>
  <c r="E28" i="58"/>
  <c r="E17" i="58"/>
  <c r="E20" i="58" s="1"/>
  <c r="E23" i="58" s="1"/>
  <c r="K17" i="58"/>
  <c r="K20" i="58" s="1"/>
  <c r="K23" i="58" s="1"/>
  <c r="K28" i="58"/>
  <c r="L46" i="56"/>
  <c r="H46" i="56"/>
  <c r="I74" i="57"/>
  <c r="I76" i="57" s="1"/>
  <c r="E74" i="57"/>
  <c r="E76" i="57" s="1"/>
  <c r="L28" i="57"/>
  <c r="J17" i="57"/>
  <c r="J20" i="57" s="1"/>
  <c r="J23" i="57" s="1"/>
  <c r="I46" i="59"/>
  <c r="J17" i="59"/>
  <c r="J20" i="59" s="1"/>
  <c r="J23" i="59" s="1"/>
  <c r="J28" i="59"/>
  <c r="E17" i="59"/>
  <c r="E20" i="59" s="1"/>
  <c r="E23" i="59" s="1"/>
  <c r="E28" i="59"/>
  <c r="K17" i="65"/>
  <c r="K20" i="65" s="1"/>
  <c r="K23" i="65" s="1"/>
  <c r="K28" i="65"/>
  <c r="I28" i="65"/>
  <c r="I17" i="65"/>
  <c r="I20" i="65" s="1"/>
  <c r="I23" i="65" s="1"/>
  <c r="E28" i="65"/>
  <c r="E17" i="65"/>
  <c r="E20" i="65" s="1"/>
  <c r="E23" i="65" s="1"/>
  <c r="I74" i="59"/>
  <c r="I76" i="59" s="1"/>
  <c r="E74" i="59"/>
  <c r="E76" i="59" s="1"/>
  <c r="E17" i="60"/>
  <c r="E20" i="60" s="1"/>
  <c r="E23" i="60" s="1"/>
  <c r="F17" i="60"/>
  <c r="F20" i="60" s="1"/>
  <c r="F23" i="60" s="1"/>
  <c r="F28" i="60"/>
  <c r="L74" i="58"/>
  <c r="L76" i="58" s="1"/>
  <c r="H74" i="58"/>
  <c r="H76" i="58" s="1"/>
  <c r="I46" i="60"/>
  <c r="K17" i="60"/>
  <c r="K20" i="60" s="1"/>
  <c r="K23" i="60" s="1"/>
  <c r="K28" i="60"/>
  <c r="I28" i="60"/>
  <c r="I17" i="60"/>
  <c r="I20" i="60" s="1"/>
  <c r="I23" i="60" s="1"/>
  <c r="M28" i="61"/>
  <c r="M17" i="61"/>
  <c r="M20" i="61" s="1"/>
  <c r="M23" i="61" s="1"/>
  <c r="H28" i="61"/>
  <c r="H17" i="61"/>
  <c r="H20" i="61" s="1"/>
  <c r="H23" i="61" s="1"/>
  <c r="M46" i="61"/>
  <c r="H46" i="61"/>
</calcChain>
</file>

<file path=xl/sharedStrings.xml><?xml version="1.0" encoding="utf-8"?>
<sst xmlns="http://schemas.openxmlformats.org/spreadsheetml/2006/main" count="2187" uniqueCount="131">
  <si>
    <t>EBITDA</t>
  </si>
  <si>
    <t>EBITA</t>
  </si>
  <si>
    <t>EBIT</t>
  </si>
  <si>
    <t xml:space="preserve">EBT </t>
  </si>
  <si>
    <t>Goodwill</t>
  </si>
  <si>
    <t>Hafa Bathroom Group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</si>
  <si>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</si>
  <si>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</si>
  <si>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</si>
  <si>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</si>
  <si>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</si>
  <si>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</si>
  <si>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</si>
  <si>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</si>
  <si>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</si>
  <si>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</si>
  <si>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</si>
  <si>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</si>
  <si>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</si>
  <si>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</si>
  <si>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</si>
  <si>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</si>
  <si>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</si>
  <si>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</si>
  <si>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</si>
  <si>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</si>
  <si>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</si>
  <si>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</si>
  <si>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</si>
  <si>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</si>
  <si>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</si>
  <si>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</si>
  <si>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</si>
  <si>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</si>
  <si>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</si>
  <si>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</si>
  <si>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</si>
  <si>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</si>
  <si>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</si>
  <si>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</si>
  <si>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</si>
  <si>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</si>
  <si>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</si>
  <si>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</si>
  <si>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</si>
  <si>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</si>
  <si>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</si>
  <si>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</si>
  <si>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</si>
  <si>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</si>
  <si>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</si>
  <si>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</si>
  <si>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</si>
  <si>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</si>
  <si>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</si>
  <si>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</si>
  <si>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</si>
  <si>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</si>
  <si>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</si>
  <si>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</si>
  <si>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</si>
  <si>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</si>
  <si>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</si>
  <si>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</si>
  <si>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</si>
  <si>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</si>
  <si>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</si>
  <si>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</si>
  <si>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AH Industries</t>
  </si>
  <si>
    <t>Bisnode</t>
  </si>
  <si>
    <t>DIAB</t>
  </si>
  <si>
    <t>Inwido</t>
  </si>
  <si>
    <t>Av- och nedskrivningar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</si>
  <si>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</si>
  <si>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</si>
  <si>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</si>
  <si>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</si>
  <si>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</si>
  <si>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</si>
  <si>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</si>
  <si>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</si>
  <si>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 xml:space="preserve">    augusti 2011, ny finansiering samt avveckling av Farfield.</t>
  </si>
  <si>
    <t>Jämförelsestörande poster i EBITA</t>
  </si>
  <si>
    <t>Operativ EBITA</t>
  </si>
  <si>
    <t>1) Resultatet 2011 är proformerat med hänsyn till ny finansiering.</t>
  </si>
  <si>
    <t>Aibel</t>
  </si>
  <si>
    <t>Nebula</t>
  </si>
  <si>
    <t>1) Resultatet 2013 och 2012 är proformerat med hänsyn till Ratos förvärv och ny finansiering.</t>
  </si>
  <si>
    <t>HENT</t>
  </si>
  <si>
    <t>KVD</t>
  </si>
  <si>
    <t xml:space="preserve">    enligt slutlig förvärvsanalys.</t>
  </si>
  <si>
    <t xml:space="preserve">    enligt slutlig förvärvsanalys samt avsättningar</t>
  </si>
  <si>
    <t xml:space="preserve">2) Resultatet och medelantal anställda 2012 är proformerat med hänsyn till avyttring av Home Improvement. </t>
  </si>
  <si>
    <t>1) EBITA (rörelsens kostnader) har justerats för historiska icke kassaflödespåverkande bokföringsfel för 2013 och 2012 i Norge med -5,1 Mkr respektive -11,6 Mkr</t>
  </si>
  <si>
    <t>Jøtul</t>
  </si>
  <si>
    <t xml:space="preserve">    (-4,6 MNOK respektive -10,0 MNOK).</t>
  </si>
  <si>
    <t>GS Hydro</t>
  </si>
  <si>
    <t>Q2</t>
  </si>
  <si>
    <t>Not</t>
  </si>
  <si>
    <t>1)2)</t>
  </si>
  <si>
    <t>Soliditet 100 på 2012 då BR ej redovisas - ska ej visas</t>
  </si>
  <si>
    <t>Ledil</t>
  </si>
  <si>
    <t>Operativ EBITA-marginal (%)</t>
  </si>
  <si>
    <t>2012/2013</t>
  </si>
  <si>
    <t>2011/2012</t>
  </si>
  <si>
    <t>Avvecklad verksamhet</t>
  </si>
  <si>
    <t>Årets kassaflöde, justerat för avvecklad verksamhet</t>
  </si>
  <si>
    <t>Euromaint</t>
  </si>
  <si>
    <t>0,0</t>
  </si>
  <si>
    <t>3)</t>
  </si>
  <si>
    <t>1) Resultatet 2014 och 2013 är proformerat med hänsyn till Ratos förvärv och ny finansiering.</t>
  </si>
  <si>
    <t>Arcus-Gruppen</t>
  </si>
  <si>
    <t>Biolin Scientific</t>
  </si>
  <si>
    <t>1) AH Industries verksamhet Tower &amp; Foundation redovisas för 2015, 2014 och 2013 som avvecklad verksamhet i enlighet med IFRS.</t>
  </si>
  <si>
    <t>1) Verksamheten i Frankrike redovisas för 2014 och 2013 som avvecklad verksamhet i enlighet med IFRS.</t>
  </si>
  <si>
    <t>2) Verksamheten Product Information redovisas för 2012 som avvecklad verksamhet i enligthet med IFRS.</t>
  </si>
  <si>
    <t xml:space="preserve">1) Resultatet 2013 är proformerat med hänsyn till Ratos förvärv, ny finansiering, avskrivning av immateriella tillgångar </t>
  </si>
  <si>
    <t xml:space="preserve">2) Resultatet 2012 är proformerat med hänsyn till Ratos förvärv, ny finansiering samt avskrivning av immateriella tillgångar </t>
  </si>
  <si>
    <t xml:space="preserve">2) Affärsområde Ombyggnad och verksamheten Euromaint Industry redovisas för 2011 som avvecklad/avyttrad verksamhet i enlighet med IFRS. </t>
  </si>
  <si>
    <t>2) Resultatet 2013 och 2012 är proformerat med hänsyn till Ratos förvärv och ny finansiering.</t>
  </si>
  <si>
    <t xml:space="preserve">3) Resultatet och medelantal anställda 2011 är proformerat med hänsyn till ny koncernstruktur, förvärv av Sophion Bioscience i </t>
  </si>
  <si>
    <t>2) Räkenskapsåren 2012/13 och 2011/12 för Ledil Oy avser och omfattar perioden 1 oktober till 30 september och redovisas enligt finsk räkenskapspraxis.</t>
  </si>
  <si>
    <t>2)1)</t>
  </si>
  <si>
    <t>1) Verksamheten i Danmark redovisas för 2011 som avvecklad verksamhet i enlighet med IFRS.</t>
  </si>
  <si>
    <t>1) Osstell redovisas för 2014 och 2013 som avvecklad verksamhet.</t>
  </si>
  <si>
    <t>2) Farfield redovisas för 2013 som avvecklad verksamhet i enlighet med IFRS.</t>
  </si>
  <si>
    <t>1) Finansiella kostnader exklusive ränta på aktieägarlån.</t>
  </si>
  <si>
    <t>2))</t>
  </si>
  <si>
    <t>2) I eget kapital ingår per 2015-06-30 aktieägarlån med 85 MNOK.</t>
  </si>
  <si>
    <t xml:space="preserve">1) Verksamheten i Belgien samt del av verksamheten i Tyxkland redovisas för 2014, 2013 och 2012 som avvecklad verksamhet i enlighet med IFRS. </t>
  </si>
  <si>
    <t>Q1-2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</si>
</sst>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2" borderId="0" xfId="0" applyFont="1" applyFill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horizontal="right" vertical="center"/>
    </xf>
    <xf numFmtId="1" fontId="12" fillId="0" borderId="0" xfId="3" applyNumberFormat="1" applyFont="1" applyFill="1" applyBorder="1" applyAlignment="1">
      <alignment horizontal="right" vertical="center"/>
    </xf>
    <xf numFmtId="1" fontId="12" fillId="3" borderId="0" xfId="3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2" fillId="7" borderId="1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5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166" fontId="12" fillId="6" borderId="0" xfId="0" applyNumberFormat="1" applyFont="1" applyFill="1" applyBorder="1" applyAlignment="1">
      <alignment horizontal="right" vertical="center" wrapText="1"/>
    </xf>
    <xf numFmtId="0" fontId="16" fillId="3" borderId="0" xfId="0" applyFont="1" applyFill="1"/>
    <xf numFmtId="0" fontId="13" fillId="0" borderId="0" xfId="0" applyFont="1"/>
    <xf numFmtId="0" fontId="17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168" fontId="0" fillId="3" borderId="0" xfId="3" applyNumberFormat="1" applyFont="1" applyFill="1"/>
    <xf numFmtId="165" fontId="9" fillId="4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49" fontId="10" fillId="5" borderId="0" xfId="0" quotePrefix="1" applyNumberFormat="1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1" fillId="3" borderId="2" xfId="0" applyNumberFormat="1" applyFont="1" applyFill="1" applyBorder="1" applyAlignment="1">
      <alignment horizontal="left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9"/>
  <sheetViews>
    <sheetView showGridLines="0" showZeros="0" tabSelected="1" zoomScaleNormal="100" zoomScaleSheetLayoutView="85" workbookViewId="0">
      <selection sqref="A1:L1"/>
    </sheetView>
  </sheetViews>
  <sheetFormatPr defaultColWidth="9.109375" defaultRowHeight="10.199999999999999" x14ac:dyDescent="0.2"/>
  <cols>
    <col min="1" max="1" width="26" style="2" customWidth="1"/>
    <col min="2" max="2" width="16" style="2" customWidth="1"/>
    <col min="3" max="3" width="8.33203125" style="2" customWidth="1"/>
    <col min="4" max="4" width="4.88671875" style="2" customWidth="1"/>
    <col min="5" max="12" width="9.6640625" style="2" customWidth="1"/>
    <col min="13" max="13" width="4.5546875" style="2" customWidth="1"/>
    <col min="14" max="14" width="9.109375" style="2"/>
    <col min="15" max="15" width="9.109375" style="2" customWidth="1"/>
    <col min="16" max="16" width="18" style="2" customWidth="1"/>
    <col min="17" max="24" width="9.109375" style="2" customWidth="1"/>
    <col min="25" max="16384" width="9.109375" style="2"/>
  </cols>
  <sheetData>
    <row r="1" spans="1:23" ht="18" customHeight="1" x14ac:dyDescent="0.35">
      <c r="A1" s="186" t="s">
        <v>68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7"/>
      <c r="N1" s="7"/>
      <c r="P1" s="3"/>
      <c r="Q1" s="3"/>
      <c r="R1" s="3"/>
      <c r="S1" s="3"/>
    </row>
    <row r="2" spans="1:23" ht="15" customHeight="1" x14ac:dyDescent="0.35">
      <c r="A2" s="8" t="s">
        <v>65</v>
      </c>
      <c r="B2" s="9"/>
      <c r="C2" s="9"/>
      <c r="D2" s="9"/>
      <c r="M2" s="7"/>
      <c r="N2" s="7"/>
      <c r="P2"/>
      <c r="Q2"/>
      <c r="R2"/>
      <c r="S2"/>
      <c r="T2"/>
      <c r="U2"/>
      <c r="V2"/>
      <c r="W2"/>
    </row>
    <row r="3" spans="1:23" ht="12.75" customHeight="1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"/>
      <c r="P4"/>
      <c r="Q4"/>
      <c r="R4"/>
      <c r="S4"/>
      <c r="T4"/>
      <c r="U4"/>
      <c r="V4"/>
      <c r="W4"/>
    </row>
    <row r="5" spans="1:23" s="3" customFormat="1" ht="12.75" customHeight="1" x14ac:dyDescent="0.35">
      <c r="A5" s="71" t="s">
        <v>9</v>
      </c>
      <c r="B5" s="74"/>
      <c r="C5" s="71"/>
      <c r="D5" s="71" t="s">
        <v>98</v>
      </c>
      <c r="E5" s="75"/>
      <c r="F5" s="75"/>
      <c r="G5" s="75" t="s">
        <v>7</v>
      </c>
      <c r="H5" s="75" t="s">
        <v>7</v>
      </c>
      <c r="I5" s="75" t="s">
        <v>7</v>
      </c>
      <c r="J5" s="75" t="s">
        <v>7</v>
      </c>
      <c r="K5" s="75"/>
      <c r="L5" s="75"/>
      <c r="M5" s="11"/>
      <c r="P5"/>
      <c r="Q5"/>
      <c r="R5"/>
      <c r="S5"/>
      <c r="T5"/>
      <c r="U5"/>
      <c r="V5"/>
      <c r="W5"/>
    </row>
    <row r="6" spans="1:23" ht="1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/>
      <c r="Q6"/>
      <c r="R6"/>
      <c r="S6"/>
      <c r="T6"/>
      <c r="U6"/>
      <c r="V6"/>
      <c r="W6"/>
    </row>
    <row r="7" spans="1:23" ht="15" customHeight="1" x14ac:dyDescent="0.35">
      <c r="A7" s="12" t="s">
        <v>10</v>
      </c>
      <c r="B7" s="13"/>
      <c r="C7" s="13"/>
      <c r="D7" s="13"/>
      <c r="E7" s="83">
        <v>203.58399999999997</v>
      </c>
      <c r="F7" s="15">
        <v>190.43599999999998</v>
      </c>
      <c r="G7" s="83">
        <v>393.10399999999998</v>
      </c>
      <c r="H7" s="15">
        <v>350.54199999999997</v>
      </c>
      <c r="I7" s="83">
        <v>639.678</v>
      </c>
      <c r="J7" s="15">
        <v>772.90700000000004</v>
      </c>
      <c r="K7" s="15">
        <v>907.88699999999994</v>
      </c>
      <c r="L7" s="15">
        <v>762.87699999999995</v>
      </c>
      <c r="M7" s="7"/>
      <c r="N7" s="157"/>
      <c r="P7"/>
      <c r="Q7"/>
      <c r="R7"/>
      <c r="S7"/>
      <c r="T7"/>
      <c r="U7"/>
      <c r="V7"/>
      <c r="W7"/>
    </row>
    <row r="8" spans="1:23" ht="15" customHeight="1" x14ac:dyDescent="0.35">
      <c r="A8" s="12" t="s">
        <v>11</v>
      </c>
      <c r="B8" s="17"/>
      <c r="C8" s="17"/>
      <c r="D8" s="17"/>
      <c r="E8" s="84">
        <v>-193.49700000000001</v>
      </c>
      <c r="F8" s="19">
        <v>-172.45800000000003</v>
      </c>
      <c r="G8" s="84">
        <v>-370.01799999999997</v>
      </c>
      <c r="H8" s="19">
        <v>-324.01299999999998</v>
      </c>
      <c r="I8" s="84">
        <v>-601.48699999999997</v>
      </c>
      <c r="J8" s="19">
        <v>-753.16300000000001</v>
      </c>
      <c r="K8" s="19">
        <v>-897.72</v>
      </c>
      <c r="L8" s="19">
        <v>-715.87900000000002</v>
      </c>
      <c r="M8" s="7"/>
      <c r="N8" s="156"/>
      <c r="P8"/>
      <c r="Q8"/>
      <c r="R8"/>
      <c r="S8"/>
      <c r="T8"/>
      <c r="U8"/>
      <c r="V8"/>
      <c r="W8"/>
    </row>
    <row r="9" spans="1:23" ht="15" customHeight="1" x14ac:dyDescent="0.35">
      <c r="A9" s="12" t="s">
        <v>12</v>
      </c>
      <c r="B9" s="17"/>
      <c r="C9" s="17"/>
      <c r="D9" s="17"/>
      <c r="E9" s="84">
        <v>-8.9999999999999837E-3</v>
      </c>
      <c r="F9" s="19">
        <v>1.6400000000000001</v>
      </c>
      <c r="G9" s="84">
        <v>-1.5999999999999993E-2</v>
      </c>
      <c r="H9" s="19">
        <v>1.909</v>
      </c>
      <c r="I9" s="84">
        <v>1.593</v>
      </c>
      <c r="J9" s="19">
        <v>1.0229999999999999</v>
      </c>
      <c r="K9" s="19">
        <v>0.127</v>
      </c>
      <c r="L9" s="19">
        <v>18.823</v>
      </c>
      <c r="M9" s="7"/>
      <c r="N9" s="156"/>
      <c r="P9"/>
      <c r="Q9"/>
      <c r="R9"/>
      <c r="S9"/>
      <c r="T9"/>
      <c r="U9"/>
      <c r="V9"/>
      <c r="W9"/>
    </row>
    <row r="10" spans="1:23" ht="15" customHeight="1" x14ac:dyDescent="0.35">
      <c r="A10" s="12" t="s">
        <v>13</v>
      </c>
      <c r="B10" s="17"/>
      <c r="C10" s="17"/>
      <c r="D10" s="17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7"/>
      <c r="N10" s="7"/>
      <c r="P10"/>
      <c r="Q10"/>
      <c r="R10"/>
      <c r="S10"/>
      <c r="T10"/>
      <c r="U10"/>
      <c r="V10"/>
      <c r="W10"/>
    </row>
    <row r="11" spans="1:23" ht="15" customHeight="1" x14ac:dyDescent="0.35">
      <c r="A11" s="21" t="s">
        <v>14</v>
      </c>
      <c r="B11" s="22"/>
      <c r="C11" s="22"/>
      <c r="D11" s="22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4" t="s">
        <v>0</v>
      </c>
      <c r="B12" s="24"/>
      <c r="C12" s="24"/>
      <c r="D12" s="24"/>
      <c r="E12" s="83">
        <f t="shared" ref="E12:L12" si="0">SUM(E7:E11)</f>
        <v>10.07799999999996</v>
      </c>
      <c r="F12" s="14">
        <f t="shared" si="0"/>
        <v>19.617999999999952</v>
      </c>
      <c r="G12" s="83">
        <f t="shared" si="0"/>
        <v>23.070000000000014</v>
      </c>
      <c r="H12" s="15">
        <f t="shared" si="0"/>
        <v>28.437999999999995</v>
      </c>
      <c r="I12" s="83">
        <f t="shared" si="0"/>
        <v>39.784000000000034</v>
      </c>
      <c r="J12" s="19">
        <f t="shared" si="0"/>
        <v>20.767000000000028</v>
      </c>
      <c r="K12" s="14">
        <f t="shared" si="0"/>
        <v>10.293999999999917</v>
      </c>
      <c r="L12" s="14">
        <f t="shared" si="0"/>
        <v>65.820999999999941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1" t="s">
        <v>72</v>
      </c>
      <c r="B13" s="22"/>
      <c r="C13" s="22"/>
      <c r="D13" s="22"/>
      <c r="E13" s="85">
        <v>-6.2350000000000003</v>
      </c>
      <c r="F13" s="23">
        <v>-7.8909999999999982</v>
      </c>
      <c r="G13" s="85">
        <v>-12.404</v>
      </c>
      <c r="H13" s="23">
        <v>-16.366</v>
      </c>
      <c r="I13" s="85">
        <v>-29.887</v>
      </c>
      <c r="J13" s="23">
        <v>-49.68</v>
      </c>
      <c r="K13" s="23">
        <v>-48.518000000000001</v>
      </c>
      <c r="L13" s="23">
        <v>-45.771000000000001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4" t="s">
        <v>1</v>
      </c>
      <c r="B14" s="24"/>
      <c r="C14" s="24"/>
      <c r="D14" s="24"/>
      <c r="E14" s="83">
        <f t="shared" ref="E14:L14" si="1">SUM(E12:E13)</f>
        <v>3.84299999999996</v>
      </c>
      <c r="F14" s="14">
        <f t="shared" si="1"/>
        <v>11.726999999999954</v>
      </c>
      <c r="G14" s="83">
        <f t="shared" si="1"/>
        <v>10.666000000000015</v>
      </c>
      <c r="H14" s="15">
        <f t="shared" si="1"/>
        <v>12.071999999999996</v>
      </c>
      <c r="I14" s="83">
        <f t="shared" si="1"/>
        <v>9.897000000000034</v>
      </c>
      <c r="J14" s="19">
        <f t="shared" si="1"/>
        <v>-28.912999999999972</v>
      </c>
      <c r="K14" s="14">
        <f t="shared" si="1"/>
        <v>-38.224000000000082</v>
      </c>
      <c r="L14" s="14">
        <f t="shared" si="1"/>
        <v>20.04999999999994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12" t="s">
        <v>16</v>
      </c>
      <c r="B15" s="25"/>
      <c r="C15" s="25"/>
      <c r="D15" s="25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21" t="s">
        <v>17</v>
      </c>
      <c r="B16" s="22"/>
      <c r="C16" s="22"/>
      <c r="D16" s="22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4" t="s">
        <v>2</v>
      </c>
      <c r="B17" s="24"/>
      <c r="C17" s="24"/>
      <c r="D17" s="24"/>
      <c r="E17" s="83">
        <f t="shared" ref="E17:L17" si="2">SUM(E14:E16)</f>
        <v>3.84299999999996</v>
      </c>
      <c r="F17" s="14">
        <f t="shared" si="2"/>
        <v>11.726999999999954</v>
      </c>
      <c r="G17" s="83">
        <f t="shared" si="2"/>
        <v>10.666000000000015</v>
      </c>
      <c r="H17" s="15">
        <f t="shared" si="2"/>
        <v>12.071999999999996</v>
      </c>
      <c r="I17" s="83">
        <f t="shared" si="2"/>
        <v>9.897000000000034</v>
      </c>
      <c r="J17" s="19">
        <f t="shared" si="2"/>
        <v>-28.912999999999972</v>
      </c>
      <c r="K17" s="14">
        <f t="shared" si="2"/>
        <v>-38.224000000000082</v>
      </c>
      <c r="L17" s="14">
        <f t="shared" si="2"/>
        <v>20.04999999999994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12" t="s">
        <v>18</v>
      </c>
      <c r="B18" s="17"/>
      <c r="C18" s="17"/>
      <c r="D18" s="17"/>
      <c r="E18" s="84">
        <v>2.09</v>
      </c>
      <c r="F18" s="19">
        <v>1.9159999999999999</v>
      </c>
      <c r="G18" s="84">
        <v>4.0670000000000002</v>
      </c>
      <c r="H18" s="19">
        <v>3.0579999999999998</v>
      </c>
      <c r="I18" s="84">
        <v>6.9020000000000001</v>
      </c>
      <c r="J18" s="19">
        <v>5.4430000000000005</v>
      </c>
      <c r="K18" s="19">
        <v>6.1660000000000004</v>
      </c>
      <c r="L18" s="19">
        <v>6.3220000000000001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21" t="s">
        <v>19</v>
      </c>
      <c r="B19" s="22"/>
      <c r="C19" s="22"/>
      <c r="D19" s="22"/>
      <c r="E19" s="85">
        <v>-4.0739999999999998</v>
      </c>
      <c r="F19" s="23">
        <v>-6.6029999999999989</v>
      </c>
      <c r="G19" s="85">
        <v>-15.215</v>
      </c>
      <c r="H19" s="23">
        <v>-11.388999999999999</v>
      </c>
      <c r="I19" s="85">
        <v>-24.411999999999999</v>
      </c>
      <c r="J19" s="23">
        <v>-37.648000000000003</v>
      </c>
      <c r="K19" s="23">
        <v>-29.722000000000001</v>
      </c>
      <c r="L19" s="23">
        <v>-31.018999999999998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4" t="s">
        <v>3</v>
      </c>
      <c r="B20" s="24"/>
      <c r="C20" s="24"/>
      <c r="D20" s="24"/>
      <c r="E20" s="83">
        <f t="shared" ref="E20:L20" si="3">SUM(E17:E19)</f>
        <v>1.85899999999996</v>
      </c>
      <c r="F20" s="14">
        <f t="shared" si="3"/>
        <v>7.0399999999999556</v>
      </c>
      <c r="G20" s="83">
        <f t="shared" si="3"/>
        <v>-0.48199999999998511</v>
      </c>
      <c r="H20" s="15">
        <f t="shared" si="3"/>
        <v>3.7409999999999961</v>
      </c>
      <c r="I20" s="83">
        <f t="shared" si="3"/>
        <v>-7.612999999999964</v>
      </c>
      <c r="J20" s="14">
        <f t="shared" si="3"/>
        <v>-61.117999999999974</v>
      </c>
      <c r="K20" s="14">
        <f t="shared" si="3"/>
        <v>-61.780000000000079</v>
      </c>
      <c r="L20" s="14">
        <f t="shared" si="3"/>
        <v>-4.6470000000000589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12" t="s">
        <v>20</v>
      </c>
      <c r="B21" s="17"/>
      <c r="C21" s="17"/>
      <c r="D21" s="17"/>
      <c r="E21" s="84">
        <v>-4.4000000000000261E-2</v>
      </c>
      <c r="F21" s="19">
        <v>-1.6759999999999999</v>
      </c>
      <c r="G21" s="84">
        <v>0.20699999999999985</v>
      </c>
      <c r="H21" s="19">
        <v>-0.43100000000000005</v>
      </c>
      <c r="I21" s="84">
        <v>-0.83400000000000007</v>
      </c>
      <c r="J21" s="19">
        <v>16.268000000000001</v>
      </c>
      <c r="K21" s="19">
        <v>17.555</v>
      </c>
      <c r="L21" s="19">
        <v>1.837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21" t="s">
        <v>77</v>
      </c>
      <c r="B22" s="26"/>
      <c r="C22" s="26"/>
      <c r="D22" s="26"/>
      <c r="E22" s="85">
        <v>-2.5599999999999996</v>
      </c>
      <c r="F22" s="23">
        <v>-1.345</v>
      </c>
      <c r="G22" s="85">
        <v>-4.8689999999999998</v>
      </c>
      <c r="H22" s="23">
        <v>-2.883</v>
      </c>
      <c r="I22" s="85">
        <v>-136.46899999999999</v>
      </c>
      <c r="J22" s="23">
        <v>-4.3029999999999999</v>
      </c>
      <c r="K22" s="23">
        <v>0</v>
      </c>
      <c r="L22" s="23">
        <v>0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7" t="s">
        <v>21</v>
      </c>
      <c r="B23" s="28"/>
      <c r="C23" s="28"/>
      <c r="D23" s="28"/>
      <c r="E23" s="83">
        <f t="shared" ref="E23:L23" si="4">SUM(E20:E22)</f>
        <v>-0.74500000000003985</v>
      </c>
      <c r="F23" s="14">
        <f t="shared" si="4"/>
        <v>4.0189999999999557</v>
      </c>
      <c r="G23" s="83">
        <f t="shared" si="4"/>
        <v>-5.143999999999985</v>
      </c>
      <c r="H23" s="15">
        <f t="shared" si="4"/>
        <v>0.42699999999999605</v>
      </c>
      <c r="I23" s="83">
        <f t="shared" si="4"/>
        <v>-144.91599999999997</v>
      </c>
      <c r="J23" s="14">
        <f t="shared" si="4"/>
        <v>-49.15299999999997</v>
      </c>
      <c r="K23" s="14">
        <f t="shared" si="4"/>
        <v>-44.22500000000008</v>
      </c>
      <c r="L23" s="14">
        <f t="shared" si="4"/>
        <v>-2.8100000000000591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12" t="s">
        <v>22</v>
      </c>
      <c r="B24" s="17"/>
      <c r="C24" s="17"/>
      <c r="D24" s="17"/>
      <c r="E24" s="84">
        <v>-0.74500000000003475</v>
      </c>
      <c r="F24" s="19">
        <v>4.0189999999999966</v>
      </c>
      <c r="G24" s="84">
        <v>-5.1440000000000907</v>
      </c>
      <c r="H24" s="19">
        <v>0.42700000000001737</v>
      </c>
      <c r="I24" s="84">
        <v>-144.91599999999997</v>
      </c>
      <c r="J24" s="19">
        <v>-49.153000000000247</v>
      </c>
      <c r="K24" s="19">
        <v>-44.225000000000037</v>
      </c>
      <c r="L24" s="19">
        <v>-2.8100000000000751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79</v>
      </c>
      <c r="B25" s="17"/>
      <c r="C25" s="17"/>
      <c r="D25" s="17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7"/>
      <c r="N25" s="7"/>
      <c r="P25"/>
      <c r="Q25"/>
      <c r="R25"/>
      <c r="S25"/>
      <c r="T25"/>
      <c r="U25"/>
      <c r="V25"/>
      <c r="W25"/>
    </row>
    <row r="26" spans="1:23" ht="10.5" customHeight="1" x14ac:dyDescent="0.35">
      <c r="A26" s="147"/>
      <c r="B26" s="147"/>
      <c r="C26" s="147"/>
      <c r="D26" s="147"/>
      <c r="E26" s="144"/>
      <c r="F26" s="145"/>
      <c r="G26" s="144"/>
      <c r="H26" s="145"/>
      <c r="I26" s="144"/>
      <c r="J26" s="145"/>
      <c r="K26" s="145"/>
      <c r="L26" s="145"/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6" t="s">
        <v>82</v>
      </c>
      <c r="B27" s="17"/>
      <c r="C27" s="17"/>
      <c r="D27" s="17"/>
      <c r="E27" s="84">
        <v>0</v>
      </c>
      <c r="F27" s="19">
        <v>1.5</v>
      </c>
      <c r="G27" s="84">
        <v>0</v>
      </c>
      <c r="H27" s="19">
        <v>1.5</v>
      </c>
      <c r="I27" s="84">
        <v>0.59199999999999997</v>
      </c>
      <c r="J27" s="19">
        <v>-44.947000000000003</v>
      </c>
      <c r="K27" s="19">
        <v>-32.6</v>
      </c>
      <c r="L27" s="19">
        <v>6.7210000000000001</v>
      </c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8" t="s">
        <v>83</v>
      </c>
      <c r="B28" s="147"/>
      <c r="C28" s="147"/>
      <c r="D28" s="147"/>
      <c r="E28" s="160">
        <f t="shared" ref="E28:L28" si="5">E14-E27</f>
        <v>3.84299999999996</v>
      </c>
      <c r="F28" s="161">
        <f t="shared" si="5"/>
        <v>10.226999999999954</v>
      </c>
      <c r="G28" s="160">
        <f t="shared" si="5"/>
        <v>10.666000000000015</v>
      </c>
      <c r="H28" s="161">
        <f t="shared" si="5"/>
        <v>10.571999999999996</v>
      </c>
      <c r="I28" s="160">
        <f t="shared" si="5"/>
        <v>9.3050000000000335</v>
      </c>
      <c r="J28" s="161">
        <f t="shared" si="5"/>
        <v>16.034000000000031</v>
      </c>
      <c r="K28" s="161">
        <f t="shared" si="5"/>
        <v>-5.6240000000000805</v>
      </c>
      <c r="L28" s="161">
        <f t="shared" si="5"/>
        <v>13.32899999999994</v>
      </c>
      <c r="M28" s="7"/>
      <c r="N28" s="7"/>
      <c r="P28"/>
      <c r="Q28"/>
      <c r="R28"/>
      <c r="S28"/>
      <c r="T28"/>
      <c r="U28"/>
      <c r="V28"/>
      <c r="W28"/>
    </row>
    <row r="29" spans="1:23" ht="15" x14ac:dyDescent="0.35">
      <c r="A29" s="12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7"/>
      <c r="N29" s="7"/>
      <c r="P29"/>
      <c r="Q29"/>
      <c r="R29"/>
      <c r="S29"/>
      <c r="T29"/>
      <c r="U29"/>
      <c r="V29"/>
      <c r="W29"/>
    </row>
    <row r="30" spans="1:23" ht="12.75" customHeight="1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"/>
      <c r="N31" s="7"/>
      <c r="P31"/>
      <c r="Q31"/>
      <c r="R31"/>
      <c r="S31"/>
      <c r="T31"/>
      <c r="U31"/>
      <c r="V31"/>
      <c r="W31"/>
    </row>
    <row r="32" spans="1:23" s="5" customFormat="1" ht="15" customHeight="1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29"/>
      <c r="N32" s="29"/>
      <c r="P32"/>
      <c r="Q32"/>
      <c r="R32"/>
      <c r="S32"/>
      <c r="T32"/>
      <c r="U32"/>
      <c r="V32"/>
      <c r="W32"/>
    </row>
    <row r="33" spans="1:23" ht="1.5" customHeight="1" x14ac:dyDescent="0.35">
      <c r="A33" s="12">
        <v>0</v>
      </c>
      <c r="B33" s="7"/>
      <c r="C33" s="7"/>
      <c r="D33" s="7"/>
      <c r="E33" s="30"/>
      <c r="F33" s="30"/>
      <c r="G33" s="30"/>
      <c r="H33" s="30"/>
      <c r="I33" s="30"/>
      <c r="J33" s="30"/>
      <c r="K33" s="30"/>
      <c r="L33" s="30"/>
      <c r="M33" s="7"/>
      <c r="N33" s="7"/>
      <c r="P33"/>
      <c r="Q33"/>
      <c r="R33"/>
      <c r="S33"/>
      <c r="T33"/>
      <c r="U33"/>
      <c r="V33"/>
      <c r="W33"/>
    </row>
    <row r="34" spans="1:23" ht="15" customHeight="1" x14ac:dyDescent="0.35">
      <c r="A34" s="12" t="s">
        <v>4</v>
      </c>
      <c r="B34" s="31"/>
      <c r="C34" s="31"/>
      <c r="D34" s="31"/>
      <c r="E34" s="84"/>
      <c r="F34" s="19"/>
      <c r="G34" s="84">
        <v>571.54</v>
      </c>
      <c r="H34" s="19">
        <v>671.54</v>
      </c>
      <c r="I34" s="84">
        <v>571.54</v>
      </c>
      <c r="J34" s="19">
        <v>671.54</v>
      </c>
      <c r="K34" s="19">
        <v>671.54</v>
      </c>
      <c r="L34" s="19">
        <v>671.54</v>
      </c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23</v>
      </c>
      <c r="B35" s="13"/>
      <c r="C35" s="13"/>
      <c r="D35" s="13"/>
      <c r="E35" s="84"/>
      <c r="F35" s="19"/>
      <c r="G35" s="84">
        <v>1.085</v>
      </c>
      <c r="H35" s="19">
        <v>1.407</v>
      </c>
      <c r="I35" s="84">
        <v>1.246</v>
      </c>
      <c r="J35" s="19">
        <v>1.5680000000000001</v>
      </c>
      <c r="K35" s="19">
        <v>2.4380000000000002</v>
      </c>
      <c r="L35" s="19">
        <v>3.343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24</v>
      </c>
      <c r="B36" s="13"/>
      <c r="C36" s="13"/>
      <c r="D36" s="13"/>
      <c r="E36" s="84"/>
      <c r="F36" s="19"/>
      <c r="G36" s="84">
        <v>150.059</v>
      </c>
      <c r="H36" s="18">
        <v>163.52500000000001</v>
      </c>
      <c r="I36" s="84">
        <v>155.17699999999999</v>
      </c>
      <c r="J36" s="18">
        <v>178.72900000000001</v>
      </c>
      <c r="K36" s="18">
        <v>216.45099999999999</v>
      </c>
      <c r="L36" s="19">
        <v>219.63499999999999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25</v>
      </c>
      <c r="B37" s="13"/>
      <c r="C37" s="13"/>
      <c r="D37" s="13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21" t="s">
        <v>26</v>
      </c>
      <c r="B38" s="22"/>
      <c r="C38" s="22"/>
      <c r="D38" s="22"/>
      <c r="E38" s="85"/>
      <c r="F38" s="23"/>
      <c r="G38" s="85">
        <v>15.26</v>
      </c>
      <c r="H38" s="23">
        <v>18.023</v>
      </c>
      <c r="I38" s="85">
        <v>13.530000000000001</v>
      </c>
      <c r="J38" s="23">
        <v>16.969000000000001</v>
      </c>
      <c r="K38" s="23">
        <v>11.393000000000001</v>
      </c>
      <c r="L38" s="23">
        <v>5.484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8" t="s">
        <v>27</v>
      </c>
      <c r="B39" s="24"/>
      <c r="C39" s="24"/>
      <c r="D39" s="24"/>
      <c r="E39" s="89"/>
      <c r="F39" s="14"/>
      <c r="G39" s="89">
        <f t="shared" ref="G39:L39" si="6">SUM(G34:G38)</f>
        <v>737.94399999999996</v>
      </c>
      <c r="H39" s="14">
        <f t="shared" si="6"/>
        <v>854.495</v>
      </c>
      <c r="I39" s="89">
        <f t="shared" si="6"/>
        <v>741.49299999999994</v>
      </c>
      <c r="J39" s="14">
        <f t="shared" si="6"/>
        <v>868.80600000000004</v>
      </c>
      <c r="K39" s="14">
        <f t="shared" si="6"/>
        <v>901.822</v>
      </c>
      <c r="L39" s="14">
        <f t="shared" si="6"/>
        <v>900.00199999999995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12" t="s">
        <v>28</v>
      </c>
      <c r="B40" s="17"/>
      <c r="C40" s="17"/>
      <c r="D40" s="17"/>
      <c r="E40" s="84"/>
      <c r="F40" s="19"/>
      <c r="G40" s="84">
        <v>104.35</v>
      </c>
      <c r="H40" s="19">
        <v>110.325</v>
      </c>
      <c r="I40" s="84">
        <v>131.07900000000001</v>
      </c>
      <c r="J40" s="19">
        <v>100.017</v>
      </c>
      <c r="K40" s="19">
        <v>128.48000000000002</v>
      </c>
      <c r="L40" s="19">
        <v>135.786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29</v>
      </c>
      <c r="B41" s="17"/>
      <c r="C41" s="17"/>
      <c r="D41" s="17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30</v>
      </c>
      <c r="B42" s="17"/>
      <c r="C42" s="17"/>
      <c r="D42" s="17"/>
      <c r="E42" s="84"/>
      <c r="F42" s="19"/>
      <c r="G42" s="84">
        <v>183.227</v>
      </c>
      <c r="H42" s="19">
        <v>187.62699999999998</v>
      </c>
      <c r="I42" s="84">
        <v>120.66699999999999</v>
      </c>
      <c r="J42" s="19">
        <v>208.51199999999997</v>
      </c>
      <c r="K42" s="19">
        <v>156.59899999999999</v>
      </c>
      <c r="L42" s="19">
        <v>206.547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31</v>
      </c>
      <c r="B43" s="17"/>
      <c r="C43" s="17"/>
      <c r="D43" s="17"/>
      <c r="E43" s="84"/>
      <c r="F43" s="19"/>
      <c r="G43" s="84">
        <v>0</v>
      </c>
      <c r="H43" s="19">
        <v>23.427</v>
      </c>
      <c r="I43" s="84">
        <v>10.532999999999999</v>
      </c>
      <c r="J43" s="19">
        <v>0</v>
      </c>
      <c r="K43" s="19">
        <v>0</v>
      </c>
      <c r="L43" s="19">
        <v>43.435000000000002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21" t="s">
        <v>32</v>
      </c>
      <c r="B44" s="22"/>
      <c r="C44" s="22"/>
      <c r="D44" s="22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32" t="s">
        <v>33</v>
      </c>
      <c r="B45" s="33"/>
      <c r="C45" s="33"/>
      <c r="D45" s="33"/>
      <c r="E45" s="90"/>
      <c r="F45" s="34"/>
      <c r="G45" s="90">
        <f t="shared" ref="G45:L45" si="7">SUM(G40:G44)</f>
        <v>287.577</v>
      </c>
      <c r="H45" s="34">
        <f t="shared" si="7"/>
        <v>321.37900000000002</v>
      </c>
      <c r="I45" s="90">
        <f t="shared" si="7"/>
        <v>262.279</v>
      </c>
      <c r="J45" s="34">
        <f t="shared" si="7"/>
        <v>308.529</v>
      </c>
      <c r="K45" s="34">
        <f t="shared" si="7"/>
        <v>285.07900000000001</v>
      </c>
      <c r="L45" s="34">
        <f t="shared" si="7"/>
        <v>385.76799999999997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8" t="s">
        <v>34</v>
      </c>
      <c r="B46" s="36"/>
      <c r="C46" s="36"/>
      <c r="D46" s="36"/>
      <c r="E46" s="89"/>
      <c r="F46" s="14"/>
      <c r="G46" s="89">
        <f t="shared" ref="G46:L46" si="8">G39+G45</f>
        <v>1025.521</v>
      </c>
      <c r="H46" s="14">
        <f t="shared" si="8"/>
        <v>1175.874</v>
      </c>
      <c r="I46" s="83">
        <f t="shared" si="8"/>
        <v>1003.7719999999999</v>
      </c>
      <c r="J46" s="14">
        <f t="shared" si="8"/>
        <v>1177.335</v>
      </c>
      <c r="K46" s="14">
        <f t="shared" si="8"/>
        <v>1186.9010000000001</v>
      </c>
      <c r="L46" s="14">
        <f t="shared" si="8"/>
        <v>1285.77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12" t="s">
        <v>35</v>
      </c>
      <c r="B47" s="17"/>
      <c r="C47" s="17"/>
      <c r="D47" s="17"/>
      <c r="E47" s="84"/>
      <c r="F47" s="19"/>
      <c r="G47" s="84">
        <v>582.024</v>
      </c>
      <c r="H47" s="19">
        <v>725.78099999999995</v>
      </c>
      <c r="I47" s="84">
        <v>584.09</v>
      </c>
      <c r="J47" s="19">
        <v>704.89099999999996</v>
      </c>
      <c r="K47" s="19">
        <v>720.03</v>
      </c>
      <c r="L47" s="19">
        <v>730.072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78</v>
      </c>
      <c r="B48" s="17"/>
      <c r="C48" s="17"/>
      <c r="D48" s="17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36</v>
      </c>
      <c r="B49" s="17"/>
      <c r="C49" s="17"/>
      <c r="D49" s="17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37</v>
      </c>
      <c r="B50" s="17"/>
      <c r="C50" s="17"/>
      <c r="D50" s="17"/>
      <c r="E50" s="84"/>
      <c r="F50" s="19"/>
      <c r="G50" s="84">
        <v>6.95</v>
      </c>
      <c r="H50" s="19">
        <v>6.25</v>
      </c>
      <c r="I50" s="84">
        <v>6.95</v>
      </c>
      <c r="J50" s="19">
        <v>6.25</v>
      </c>
      <c r="K50" s="19">
        <v>12.013999999999999</v>
      </c>
      <c r="L50" s="19">
        <v>13.241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38</v>
      </c>
      <c r="B51" s="17"/>
      <c r="C51" s="17"/>
      <c r="D51" s="17"/>
      <c r="E51" s="84"/>
      <c r="F51" s="19"/>
      <c r="G51" s="84">
        <v>275.22800000000001</v>
      </c>
      <c r="H51" s="19">
        <v>254.19099999999997</v>
      </c>
      <c r="I51" s="84">
        <v>263.47399999999999</v>
      </c>
      <c r="J51" s="19">
        <v>297.31400000000002</v>
      </c>
      <c r="K51" s="19">
        <v>341.37700000000001</v>
      </c>
      <c r="L51" s="19">
        <v>352.03800000000001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39</v>
      </c>
      <c r="B52" s="17"/>
      <c r="C52" s="17"/>
      <c r="D52" s="17"/>
      <c r="E52" s="84"/>
      <c r="F52" s="19"/>
      <c r="G52" s="84">
        <v>161.32</v>
      </c>
      <c r="H52" s="19">
        <v>189.65199999999999</v>
      </c>
      <c r="I52" s="84">
        <v>149.25800000000001</v>
      </c>
      <c r="J52" s="19">
        <v>168.88</v>
      </c>
      <c r="K52" s="19">
        <v>113.47999999999999</v>
      </c>
      <c r="L52" s="19">
        <v>190.41899999999998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73</v>
      </c>
      <c r="B53" s="17"/>
      <c r="C53" s="17"/>
      <c r="D53" s="17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21" t="s">
        <v>40</v>
      </c>
      <c r="B54" s="22"/>
      <c r="C54" s="22"/>
      <c r="D54" s="22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8" t="s">
        <v>41</v>
      </c>
      <c r="B55" s="36"/>
      <c r="C55" s="36"/>
      <c r="D55" s="36"/>
      <c r="E55" s="89"/>
      <c r="F55" s="14"/>
      <c r="G55" s="89">
        <f t="shared" ref="G55:L55" si="9">SUM(G47:G54)</f>
        <v>1025.5219999999999</v>
      </c>
      <c r="H55" s="14">
        <f t="shared" si="9"/>
        <v>1175.874</v>
      </c>
      <c r="I55" s="83">
        <f t="shared" si="9"/>
        <v>1003.7720000000002</v>
      </c>
      <c r="J55" s="14">
        <f t="shared" si="9"/>
        <v>1177.335</v>
      </c>
      <c r="K55" s="14">
        <f t="shared" si="9"/>
        <v>1186.9010000000001</v>
      </c>
      <c r="L55" s="14">
        <f t="shared" si="9"/>
        <v>1285.77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12"/>
      <c r="B56" s="36"/>
      <c r="C56" s="36"/>
      <c r="D56" s="36"/>
      <c r="E56" s="18"/>
      <c r="F56" s="18"/>
      <c r="G56" s="18"/>
      <c r="H56" s="18"/>
      <c r="I56" s="18"/>
      <c r="J56" s="18"/>
      <c r="K56" s="18"/>
      <c r="L56" s="18"/>
      <c r="M56" s="7"/>
      <c r="N56" s="7"/>
      <c r="P56"/>
      <c r="Q56"/>
      <c r="R56"/>
      <c r="S56"/>
      <c r="T56"/>
      <c r="U56"/>
      <c r="V56"/>
      <c r="W56"/>
    </row>
    <row r="57" spans="1:23" ht="12.75" customHeight="1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"/>
      <c r="N58" s="7"/>
      <c r="P58"/>
      <c r="Q58"/>
      <c r="R58"/>
      <c r="S58"/>
      <c r="T58"/>
      <c r="U58"/>
      <c r="V58"/>
      <c r="W58"/>
    </row>
    <row r="59" spans="1:23" s="5" customFormat="1" ht="15" customHeight="1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29"/>
      <c r="N59" s="29"/>
      <c r="P59"/>
      <c r="Q59"/>
      <c r="R59"/>
      <c r="S59"/>
      <c r="T59"/>
      <c r="U59"/>
      <c r="V59"/>
      <c r="W59"/>
    </row>
    <row r="60" spans="1:23" ht="1.5" customHeight="1" x14ac:dyDescent="0.35">
      <c r="A60" s="12">
        <v>0</v>
      </c>
      <c r="B60" s="7"/>
      <c r="C60" s="7"/>
      <c r="D60" s="7"/>
      <c r="E60" s="30"/>
      <c r="F60" s="30"/>
      <c r="G60" s="30"/>
      <c r="H60" s="30"/>
      <c r="I60" s="30"/>
      <c r="J60" s="30"/>
      <c r="K60" s="30"/>
      <c r="L60" s="30"/>
      <c r="M60" s="7"/>
      <c r="N60" s="7"/>
      <c r="P60"/>
      <c r="Q60"/>
      <c r="R60"/>
      <c r="S60"/>
      <c r="T60"/>
      <c r="U60"/>
      <c r="V60"/>
      <c r="W60"/>
    </row>
    <row r="61" spans="1:23" ht="34.950000000000003" customHeight="1" x14ac:dyDescent="0.35">
      <c r="A61" s="37" t="s">
        <v>42</v>
      </c>
      <c r="B61" s="37"/>
      <c r="C61" s="37"/>
      <c r="D61" s="37"/>
      <c r="E61" s="84">
        <v>5.7709999999999528</v>
      </c>
      <c r="F61" s="19">
        <v>14.234999999999991</v>
      </c>
      <c r="G61" s="84">
        <v>10.401999999999902</v>
      </c>
      <c r="H61" s="19">
        <v>18.004999999999995</v>
      </c>
      <c r="I61" s="84">
        <v>20.992000000000051</v>
      </c>
      <c r="J61" s="19"/>
      <c r="K61" s="19">
        <v>-11.311000000000085</v>
      </c>
      <c r="L61" s="19">
        <v>43.678999999999931</v>
      </c>
      <c r="M61" s="7"/>
      <c r="N61" s="7"/>
      <c r="P61"/>
      <c r="Q61"/>
      <c r="R61"/>
      <c r="S61"/>
      <c r="T61"/>
      <c r="U61"/>
      <c r="V61"/>
      <c r="W61"/>
    </row>
    <row r="62" spans="1:23" ht="15" customHeight="1" x14ac:dyDescent="0.35">
      <c r="A62" s="102" t="s">
        <v>43</v>
      </c>
      <c r="B62" s="102"/>
      <c r="C62" s="38"/>
      <c r="D62" s="38"/>
      <c r="E62" s="85">
        <v>-22.356000000000002</v>
      </c>
      <c r="F62" s="23">
        <v>37.656999999999996</v>
      </c>
      <c r="G62" s="85">
        <v>-22.024999999999999</v>
      </c>
      <c r="H62" s="23">
        <v>27.851000000000003</v>
      </c>
      <c r="I62" s="85">
        <v>27.713999999999999</v>
      </c>
      <c r="J62" s="23">
        <v>0</v>
      </c>
      <c r="K62" s="23">
        <v>-12.830999999999996</v>
      </c>
      <c r="L62" s="23">
        <v>-13.118999999999994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175" t="s">
        <v>44</v>
      </c>
      <c r="B63" s="103"/>
      <c r="C63" s="39"/>
      <c r="D63" s="39"/>
      <c r="E63" s="91">
        <f>SUM(E61:E62)</f>
        <v>-16.585000000000051</v>
      </c>
      <c r="F63" s="14">
        <f>SUM(F61:F62)</f>
        <v>51.891999999999989</v>
      </c>
      <c r="G63" s="83">
        <f>SUM(G61:G62)</f>
        <v>-11.623000000000097</v>
      </c>
      <c r="H63" s="15">
        <f>SUM(H61:H62)</f>
        <v>45.855999999999995</v>
      </c>
      <c r="I63" s="83">
        <f>SUM(I61:I62)</f>
        <v>48.706000000000046</v>
      </c>
      <c r="J63" s="19" t="s">
        <v>8</v>
      </c>
      <c r="K63" s="14">
        <f>SUM(K61:K62)</f>
        <v>-24.142000000000081</v>
      </c>
      <c r="L63" s="14">
        <f>SUM(L61:L62)</f>
        <v>30.559999999999938</v>
      </c>
      <c r="M63" s="7"/>
      <c r="N63" s="40"/>
      <c r="P63"/>
      <c r="Q63"/>
      <c r="R63"/>
      <c r="S63"/>
      <c r="T63"/>
      <c r="U63"/>
      <c r="V63"/>
      <c r="W63"/>
    </row>
    <row r="64" spans="1:23" ht="15" customHeight="1" x14ac:dyDescent="0.35">
      <c r="A64" s="37" t="s">
        <v>45</v>
      </c>
      <c r="B64" s="37"/>
      <c r="C64" s="17"/>
      <c r="D64" s="17"/>
      <c r="E64" s="84">
        <v>-4.8120000000000003</v>
      </c>
      <c r="F64" s="19">
        <v>2.3309999999999995</v>
      </c>
      <c r="G64" s="84">
        <v>-5.6420000000000003</v>
      </c>
      <c r="H64" s="19">
        <v>-5.1820000000000004</v>
      </c>
      <c r="I64" s="84">
        <v>-42.704000000000001</v>
      </c>
      <c r="J64" s="19">
        <v>0</v>
      </c>
      <c r="K64" s="19">
        <v>-43.026000000000003</v>
      </c>
      <c r="L64" s="19">
        <v>-41.901000000000003</v>
      </c>
      <c r="M64" s="7"/>
      <c r="N64" s="7"/>
      <c r="P64"/>
      <c r="Q64"/>
      <c r="R64"/>
      <c r="S64"/>
      <c r="T64"/>
      <c r="U64"/>
      <c r="V64"/>
      <c r="W64"/>
    </row>
    <row r="65" spans="1:23" ht="15" customHeight="1" x14ac:dyDescent="0.35">
      <c r="A65" s="102" t="s">
        <v>74</v>
      </c>
      <c r="B65" s="102"/>
      <c r="C65" s="22"/>
      <c r="D65" s="22"/>
      <c r="E65" s="85">
        <v>0</v>
      </c>
      <c r="F65" s="23">
        <v>1.8999999999999684E-2</v>
      </c>
      <c r="G65" s="85">
        <v>0</v>
      </c>
      <c r="H65" s="23">
        <v>3.2679999999999998</v>
      </c>
      <c r="I65" s="85">
        <v>7.9580000000000002</v>
      </c>
      <c r="J65" s="23">
        <v>0</v>
      </c>
      <c r="K65" s="23">
        <v>0</v>
      </c>
      <c r="L65" s="23">
        <v>2.1320000000000001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41" t="s">
        <v>46</v>
      </c>
      <c r="B66" s="41"/>
      <c r="C66" s="42"/>
      <c r="D66" s="42"/>
      <c r="E66" s="91">
        <f>SUM(E63:E65)</f>
        <v>-21.397000000000052</v>
      </c>
      <c r="F66" s="14">
        <f>SUM(F63:F65)</f>
        <v>54.241999999999983</v>
      </c>
      <c r="G66" s="83">
        <f>SUM(G63:G65)</f>
        <v>-17.265000000000096</v>
      </c>
      <c r="H66" s="15">
        <f>SUM(H63:H65)</f>
        <v>43.941999999999993</v>
      </c>
      <c r="I66" s="83">
        <f>SUM(I63:I65)</f>
        <v>13.960000000000045</v>
      </c>
      <c r="J66" s="19" t="s">
        <v>8</v>
      </c>
      <c r="K66" s="14">
        <f>SUM(K63:K65)</f>
        <v>-67.168000000000092</v>
      </c>
      <c r="L66" s="14">
        <f>SUM(L63:L65)</f>
        <v>-9.2090000000000654</v>
      </c>
      <c r="M66" s="7"/>
      <c r="N66" s="40"/>
      <c r="P66"/>
      <c r="Q66"/>
      <c r="R66"/>
      <c r="S66"/>
      <c r="T66"/>
      <c r="U66"/>
      <c r="V66"/>
      <c r="W66"/>
    </row>
    <row r="67" spans="1:23" ht="15" customHeight="1" x14ac:dyDescent="0.35">
      <c r="A67" s="102" t="s">
        <v>47</v>
      </c>
      <c r="B67" s="102"/>
      <c r="C67" s="43"/>
      <c r="D67" s="43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7"/>
      <c r="N67" s="7"/>
      <c r="P67"/>
      <c r="Q67"/>
      <c r="R67"/>
      <c r="S67"/>
      <c r="T67"/>
      <c r="U67"/>
      <c r="V67"/>
      <c r="W67"/>
    </row>
    <row r="68" spans="1:23" ht="15" customHeight="1" x14ac:dyDescent="0.35">
      <c r="A68" s="175" t="s">
        <v>48</v>
      </c>
      <c r="B68" s="103"/>
      <c r="C68" s="36"/>
      <c r="D68" s="36"/>
      <c r="E68" s="91">
        <f>SUM(E66:E67)</f>
        <v>-21.397000000000052</v>
      </c>
      <c r="F68" s="14">
        <f>SUM(F66:F67)</f>
        <v>54.241999999999983</v>
      </c>
      <c r="G68" s="83">
        <f>SUM(G66:G67)</f>
        <v>-17.265000000000096</v>
      </c>
      <c r="H68" s="15">
        <f>SUM(H66:H67)</f>
        <v>43.941999999999993</v>
      </c>
      <c r="I68" s="83">
        <f>SUM(I66:I67)</f>
        <v>13.960000000000045</v>
      </c>
      <c r="J68" s="19" t="s">
        <v>8</v>
      </c>
      <c r="K68" s="14">
        <f>SUM(K66:K67)</f>
        <v>-67.168000000000092</v>
      </c>
      <c r="L68" s="14">
        <f>SUM(L66:L67)</f>
        <v>-9.2090000000000654</v>
      </c>
      <c r="M68" s="7"/>
      <c r="N68" s="40"/>
      <c r="P68"/>
      <c r="Q68"/>
      <c r="R68"/>
      <c r="S68"/>
      <c r="T68"/>
      <c r="U68"/>
      <c r="V68"/>
      <c r="W68"/>
    </row>
    <row r="69" spans="1:23" ht="15" customHeight="1" x14ac:dyDescent="0.35">
      <c r="A69" s="37" t="s">
        <v>49</v>
      </c>
      <c r="B69" s="37"/>
      <c r="C69" s="17"/>
      <c r="D69" s="17"/>
      <c r="E69" s="84">
        <v>17.117999999999999</v>
      </c>
      <c r="F69" s="19">
        <v>-58.110999999999997</v>
      </c>
      <c r="G69" s="84">
        <v>9.5569999999999986</v>
      </c>
      <c r="H69" s="19">
        <v>-42.073999999999998</v>
      </c>
      <c r="I69" s="84">
        <v>-25.882999999999999</v>
      </c>
      <c r="J69" s="19">
        <v>0</v>
      </c>
      <c r="K69" s="19">
        <v>-11.041</v>
      </c>
      <c r="L69" s="19">
        <v>-2.1900000000000013</v>
      </c>
      <c r="M69" s="7"/>
      <c r="N69" s="7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50</v>
      </c>
      <c r="B70" s="37"/>
      <c r="C70" s="17"/>
      <c r="D70" s="17"/>
      <c r="E70" s="84">
        <v>0</v>
      </c>
      <c r="F70" s="19">
        <v>57.546999999999997</v>
      </c>
      <c r="G70" s="84">
        <v>0</v>
      </c>
      <c r="H70" s="19">
        <v>57.546999999999997</v>
      </c>
      <c r="I70" s="84">
        <v>57.546999999999997</v>
      </c>
      <c r="J70" s="19">
        <v>0</v>
      </c>
      <c r="K70" s="19">
        <v>35</v>
      </c>
      <c r="L70" s="19">
        <v>0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51</v>
      </c>
      <c r="B71" s="37"/>
      <c r="C71" s="17"/>
      <c r="D71" s="17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102" t="s">
        <v>52</v>
      </c>
      <c r="B72" s="102"/>
      <c r="C72" s="22"/>
      <c r="D72" s="22"/>
      <c r="E72" s="85">
        <v>0</v>
      </c>
      <c r="F72" s="23">
        <v>-36.545999999999999</v>
      </c>
      <c r="G72" s="85">
        <v>0</v>
      </c>
      <c r="H72" s="23">
        <v>-36.545999999999999</v>
      </c>
      <c r="I72" s="85">
        <v>-36.546999999999997</v>
      </c>
      <c r="J72" s="23">
        <v>0</v>
      </c>
      <c r="K72" s="23">
        <v>0</v>
      </c>
      <c r="L72" s="23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187" t="s">
        <v>53</v>
      </c>
      <c r="B73" s="188"/>
      <c r="C73" s="44"/>
      <c r="D73" s="44"/>
      <c r="E73" s="92">
        <f>SUM(E69:E72)</f>
        <v>17.117999999999999</v>
      </c>
      <c r="F73" s="34">
        <f>SUM(F69:F72)</f>
        <v>-37.11</v>
      </c>
      <c r="G73" s="92">
        <f>SUM(G69:G72)</f>
        <v>9.5569999999999986</v>
      </c>
      <c r="H73" s="34">
        <f>SUM(H69:H72)</f>
        <v>-21.073</v>
      </c>
      <c r="I73" s="92">
        <f>SUM(I69:I72)</f>
        <v>-4.8829999999999991</v>
      </c>
      <c r="J73" s="167" t="s">
        <v>8</v>
      </c>
      <c r="K73" s="168">
        <f>SUM(K69:K72)</f>
        <v>23.959</v>
      </c>
      <c r="L73" s="168">
        <f>SUM(L69:L72)</f>
        <v>-2.1900000000000013</v>
      </c>
      <c r="M73" s="7"/>
      <c r="N73" s="40"/>
      <c r="P73"/>
      <c r="Q73"/>
      <c r="R73"/>
      <c r="S73"/>
      <c r="T73"/>
      <c r="U73"/>
      <c r="V73"/>
      <c r="W73"/>
    </row>
    <row r="74" spans="1:23" ht="15" customHeight="1" x14ac:dyDescent="0.35">
      <c r="A74" s="103" t="s">
        <v>54</v>
      </c>
      <c r="B74" s="103"/>
      <c r="C74" s="36"/>
      <c r="D74" s="36"/>
      <c r="E74" s="91">
        <f>SUM(E73+E68)</f>
        <v>-4.2790000000000532</v>
      </c>
      <c r="F74" s="14">
        <f>SUM(F73+F68)</f>
        <v>17.131999999999984</v>
      </c>
      <c r="G74" s="83">
        <f>SUM(G73+G68)</f>
        <v>-7.7080000000000979</v>
      </c>
      <c r="H74" s="15">
        <f>SUM(H73+H68)</f>
        <v>22.868999999999993</v>
      </c>
      <c r="I74" s="83">
        <f>SUM(I73+I68)</f>
        <v>9.0770000000000461</v>
      </c>
      <c r="J74" s="19" t="s">
        <v>8</v>
      </c>
      <c r="K74" s="14">
        <f>SUM(K73+K68)</f>
        <v>-43.209000000000088</v>
      </c>
      <c r="L74" s="14">
        <f>SUM(L73+L68)</f>
        <v>-11.399000000000067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102" t="s">
        <v>105</v>
      </c>
      <c r="B75" s="102"/>
      <c r="C75" s="22"/>
      <c r="D75" s="22"/>
      <c r="E75" s="85">
        <v>-2.8330000000000002</v>
      </c>
      <c r="F75" s="23">
        <v>4.657</v>
      </c>
      <c r="G75" s="85">
        <v>-2.8250000000000002</v>
      </c>
      <c r="H75" s="23">
        <v>-0.44900000000000001</v>
      </c>
      <c r="I75" s="85">
        <v>1.3</v>
      </c>
      <c r="J75" s="23">
        <v>0</v>
      </c>
      <c r="K75" s="23">
        <v>0</v>
      </c>
      <c r="L75" s="23">
        <v>0</v>
      </c>
      <c r="M75" s="169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175" t="s">
        <v>106</v>
      </c>
      <c r="B76" s="42"/>
      <c r="C76" s="36"/>
      <c r="D76" s="36"/>
      <c r="E76" s="91">
        <f>SUM(E74:E75)</f>
        <v>-7.1120000000000534</v>
      </c>
      <c r="F76" s="14">
        <f>SUM(F74:F75)</f>
        <v>21.788999999999984</v>
      </c>
      <c r="G76" s="83">
        <f>SUM(G74:G75)</f>
        <v>-10.533000000000097</v>
      </c>
      <c r="H76" s="15">
        <f>SUM(H74:H75)</f>
        <v>22.419999999999991</v>
      </c>
      <c r="I76" s="83">
        <f>SUM(I74:I75)</f>
        <v>10.377000000000047</v>
      </c>
      <c r="J76" s="19" t="s">
        <v>8</v>
      </c>
      <c r="K76" s="19">
        <f>SUM(K74:K75)</f>
        <v>-43.209000000000088</v>
      </c>
      <c r="L76" s="19">
        <f>SUM(L74:L75)</f>
        <v>-11.399000000000067</v>
      </c>
      <c r="M76" s="7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2"/>
      <c r="B77" s="36"/>
      <c r="C77" s="36"/>
      <c r="D77" s="36"/>
      <c r="E77" s="45"/>
      <c r="F77" s="45"/>
      <c r="G77" s="45"/>
      <c r="H77" s="45"/>
      <c r="I77" s="45"/>
      <c r="J77" s="45"/>
      <c r="K77" s="45"/>
      <c r="L77" s="45"/>
      <c r="M77" s="7"/>
      <c r="N77" s="7"/>
      <c r="P77"/>
      <c r="Q77"/>
      <c r="R77"/>
      <c r="S77"/>
      <c r="T77"/>
      <c r="U77"/>
      <c r="V77"/>
      <c r="W77"/>
    </row>
    <row r="78" spans="1:23" ht="12.75" customHeight="1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"/>
      <c r="N79" s="7"/>
      <c r="P79"/>
      <c r="Q79"/>
      <c r="R79"/>
      <c r="S79"/>
      <c r="T79"/>
      <c r="U79"/>
      <c r="V79"/>
      <c r="W79"/>
    </row>
    <row r="80" spans="1:23" s="5" customFormat="1" ht="15" customHeight="1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29"/>
      <c r="N80" s="29"/>
      <c r="P80"/>
      <c r="Q80"/>
      <c r="R80"/>
      <c r="S80"/>
      <c r="T80"/>
      <c r="U80"/>
      <c r="V80"/>
      <c r="W80"/>
    </row>
    <row r="81" spans="1:23" ht="2.25" customHeight="1" x14ac:dyDescent="0.35">
      <c r="A81" s="12" t="s">
        <v>58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P81"/>
      <c r="Q81"/>
      <c r="R81"/>
      <c r="S81"/>
      <c r="T81"/>
      <c r="U81"/>
      <c r="V81"/>
      <c r="W81"/>
    </row>
    <row r="82" spans="1:23" ht="15" customHeight="1" x14ac:dyDescent="0.35">
      <c r="A82" s="146" t="s">
        <v>56</v>
      </c>
      <c r="B82" s="37"/>
      <c r="C82" s="13"/>
      <c r="D82" s="13"/>
      <c r="E82" s="87">
        <v>1.8876729016032503</v>
      </c>
      <c r="F82" s="61">
        <v>6.1579743325841578</v>
      </c>
      <c r="G82" s="87">
        <v>2.7132768936464791</v>
      </c>
      <c r="H82" s="61">
        <v>3.4438098715703185</v>
      </c>
      <c r="I82" s="87">
        <v>1.5471846772907534</v>
      </c>
      <c r="J82" s="61">
        <v>-3.7408122840134728</v>
      </c>
      <c r="K82" s="61">
        <v>-4.2102155885038641</v>
      </c>
      <c r="L82" s="61">
        <v>2.6282087413829363</v>
      </c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2" t="s">
        <v>102</v>
      </c>
      <c r="B83" s="37"/>
      <c r="C83" s="13"/>
      <c r="D83" s="13"/>
      <c r="E83" s="87">
        <v>1.8876729016032503</v>
      </c>
      <c r="F83" s="61">
        <v>5.3703081350164705</v>
      </c>
      <c r="G83" s="87">
        <v>2.7132768936464791</v>
      </c>
      <c r="H83" s="61">
        <v>3.0159010903115817</v>
      </c>
      <c r="I83" s="87">
        <v>1.4546381148015011</v>
      </c>
      <c r="J83" s="61">
        <v>2.0745057296673459</v>
      </c>
      <c r="K83" s="61">
        <v>-0.61946035134329247</v>
      </c>
      <c r="L83" s="61">
        <v>1.7472017114161136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57</v>
      </c>
      <c r="B84" s="37"/>
      <c r="C84" s="13"/>
      <c r="D84" s="13"/>
      <c r="E84" s="87">
        <v>0.91313659226655675</v>
      </c>
      <c r="F84" s="61">
        <v>3.6967800205843377</v>
      </c>
      <c r="G84" s="87">
        <v>-0.12261386299809929</v>
      </c>
      <c r="H84" s="61">
        <v>1.0672045004592776</v>
      </c>
      <c r="I84" s="87">
        <v>-1.1901300341734502</v>
      </c>
      <c r="J84" s="61">
        <v>-7.9075490324191682</v>
      </c>
      <c r="K84" s="61">
        <v>-6.8048116120178079</v>
      </c>
      <c r="L84" s="61">
        <v>-0.60914144744173582</v>
      </c>
      <c r="M84" s="10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58</v>
      </c>
      <c r="B85" s="37"/>
      <c r="C85" s="31"/>
      <c r="D85" s="31"/>
      <c r="E85" s="94" t="s">
        <v>8</v>
      </c>
      <c r="F85" s="46" t="s">
        <v>8</v>
      </c>
      <c r="G85" s="87" t="s">
        <v>8</v>
      </c>
      <c r="H85" s="61" t="s">
        <v>8</v>
      </c>
      <c r="I85" s="87">
        <v>-22.485358589459427</v>
      </c>
      <c r="J85" s="61">
        <v>-6.8990491402681302</v>
      </c>
      <c r="K85" s="61">
        <v>-6.0995709267348239</v>
      </c>
      <c r="L85" s="61">
        <v>-0.4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59</v>
      </c>
      <c r="B86" s="37"/>
      <c r="C86" s="31"/>
      <c r="D86" s="31"/>
      <c r="E86" s="94" t="s">
        <v>8</v>
      </c>
      <c r="F86" s="46" t="s">
        <v>8</v>
      </c>
      <c r="G86" s="87" t="s">
        <v>8</v>
      </c>
      <c r="H86" s="61" t="s">
        <v>8</v>
      </c>
      <c r="I86" s="87">
        <v>1.8163349045205062</v>
      </c>
      <c r="J86" s="61">
        <v>-2.2746524055878736</v>
      </c>
      <c r="K86" s="61">
        <v>-2.9911589224624868</v>
      </c>
      <c r="L86" s="61">
        <v>2.4</v>
      </c>
      <c r="M86" s="10"/>
      <c r="N86" s="7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60</v>
      </c>
      <c r="B87" s="37"/>
      <c r="C87" s="13"/>
      <c r="D87" s="13"/>
      <c r="E87" s="95" t="s">
        <v>8</v>
      </c>
      <c r="F87" s="48" t="s">
        <v>8</v>
      </c>
      <c r="G87" s="84">
        <v>56.753926293146293</v>
      </c>
      <c r="H87" s="19">
        <v>61.722684573347152</v>
      </c>
      <c r="I87" s="84">
        <v>58.189509171405462</v>
      </c>
      <c r="J87" s="19">
        <v>59.871744235922655</v>
      </c>
      <c r="K87" s="19">
        <v>60.66470581792418</v>
      </c>
      <c r="L87" s="19">
        <v>56.780917271362675</v>
      </c>
      <c r="M87" s="10"/>
      <c r="N87" s="7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61</v>
      </c>
      <c r="B88" s="37"/>
      <c r="C88" s="13"/>
      <c r="D88" s="13"/>
      <c r="E88" s="96" t="s">
        <v>8</v>
      </c>
      <c r="F88" s="50" t="s">
        <v>8</v>
      </c>
      <c r="G88" s="84">
        <v>275.22800000000001</v>
      </c>
      <c r="H88" s="19">
        <v>230.76399999999998</v>
      </c>
      <c r="I88" s="84">
        <v>252.941</v>
      </c>
      <c r="J88" s="19">
        <v>297.31400000000002</v>
      </c>
      <c r="K88" s="19">
        <v>341.37700000000001</v>
      </c>
      <c r="L88" s="19">
        <v>308.60300000000001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62</v>
      </c>
      <c r="B89" s="37"/>
      <c r="C89" s="17"/>
      <c r="D89" s="17"/>
      <c r="E89" s="97" t="s">
        <v>8</v>
      </c>
      <c r="F89" s="52" t="s">
        <v>8</v>
      </c>
      <c r="G89" s="87">
        <v>0.47288084340164677</v>
      </c>
      <c r="H89" s="61">
        <v>0.3502309925445829</v>
      </c>
      <c r="I89" s="87">
        <v>0.45108459312777138</v>
      </c>
      <c r="J89" s="61">
        <v>0.4217871983044188</v>
      </c>
      <c r="K89" s="61">
        <v>0.47411496743191239</v>
      </c>
      <c r="L89" s="61">
        <v>0.48219627653162983</v>
      </c>
      <c r="M89" s="7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21" t="s">
        <v>63</v>
      </c>
      <c r="B90" s="102"/>
      <c r="C90" s="22"/>
      <c r="D90" s="22"/>
      <c r="E90" s="98" t="s">
        <v>8</v>
      </c>
      <c r="F90" s="54" t="s">
        <v>8</v>
      </c>
      <c r="G90" s="99" t="s">
        <v>8</v>
      </c>
      <c r="H90" s="55" t="s">
        <v>8</v>
      </c>
      <c r="I90" s="84">
        <v>404</v>
      </c>
      <c r="J90" s="19">
        <v>419</v>
      </c>
      <c r="K90" s="19">
        <v>456</v>
      </c>
      <c r="L90" s="19">
        <v>457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112" t="s">
        <v>113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7"/>
      <c r="N91" s="7"/>
    </row>
    <row r="92" spans="1:23" ht="15" customHeight="1" x14ac:dyDescent="0.35">
      <c r="A92" s="112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7"/>
      <c r="N92" s="7"/>
    </row>
    <row r="93" spans="1:23" ht="13.8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7"/>
      <c r="N93" s="7"/>
    </row>
    <row r="94" spans="1:23" ht="13.8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7"/>
      <c r="N94" s="7"/>
    </row>
    <row r="95" spans="1:23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23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mergeCells count="2">
    <mergeCell ref="A1:L1"/>
    <mergeCell ref="A73:B7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9.109375" style="100"/>
    <col min="15" max="15" width="9.5546875" style="100" bestFit="1" customWidth="1"/>
    <col min="16" max="16384" width="9.109375" style="100"/>
  </cols>
  <sheetData>
    <row r="1" spans="1:15" ht="21.6" x14ac:dyDescent="0.3">
      <c r="A1" s="186" t="s">
        <v>88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66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 t="s">
        <v>7</v>
      </c>
      <c r="F5" s="75" t="s">
        <v>7</v>
      </c>
      <c r="G5" s="75" t="s">
        <v>7</v>
      </c>
      <c r="H5" s="75" t="s">
        <v>7</v>
      </c>
      <c r="I5" s="75" t="s">
        <v>7</v>
      </c>
      <c r="J5" s="75" t="s">
        <v>99</v>
      </c>
      <c r="K5" s="75" t="s">
        <v>127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100</v>
      </c>
    </row>
    <row r="7" spans="1:15" ht="15" x14ac:dyDescent="0.35">
      <c r="A7" s="108" t="s">
        <v>10</v>
      </c>
      <c r="B7" s="109"/>
      <c r="C7" s="109"/>
      <c r="D7" s="109"/>
      <c r="E7" s="83">
        <v>1322.1480000000001</v>
      </c>
      <c r="F7" s="15">
        <v>1159.222</v>
      </c>
      <c r="G7" s="83">
        <v>2517.8960000000002</v>
      </c>
      <c r="H7" s="15">
        <v>2313.212</v>
      </c>
      <c r="I7" s="83">
        <v>4466.1109999999999</v>
      </c>
      <c r="J7" s="15">
        <v>3797.154</v>
      </c>
      <c r="K7" s="15">
        <v>2886.0439999999999</v>
      </c>
      <c r="L7" s="15">
        <v>2886.0439999999999</v>
      </c>
      <c r="M7" s="15">
        <v>3089.538</v>
      </c>
    </row>
    <row r="8" spans="1:15" ht="15" x14ac:dyDescent="0.35">
      <c r="A8" s="108" t="s">
        <v>11</v>
      </c>
      <c r="B8" s="65"/>
      <c r="C8" s="65"/>
      <c r="D8" s="65"/>
      <c r="E8" s="84">
        <v>-1250.8550000000005</v>
      </c>
      <c r="F8" s="19">
        <v>-1107.5509999999999</v>
      </c>
      <c r="G8" s="84">
        <v>-2379.1260000000002</v>
      </c>
      <c r="H8" s="19">
        <v>-2204.3350000000005</v>
      </c>
      <c r="I8" s="84">
        <v>-4260.2940000000008</v>
      </c>
      <c r="J8" s="19">
        <v>-3623.4249999999997</v>
      </c>
      <c r="K8" s="19">
        <v>-2731.259</v>
      </c>
      <c r="L8" s="19">
        <v>-2731.259</v>
      </c>
      <c r="M8" s="19">
        <v>-2953.2239999999997</v>
      </c>
    </row>
    <row r="9" spans="1:15" ht="15" x14ac:dyDescent="0.35">
      <c r="A9" s="108" t="s">
        <v>12</v>
      </c>
      <c r="B9" s="65"/>
      <c r="C9" s="65"/>
      <c r="D9" s="65"/>
      <c r="E9" s="84">
        <v>-19.586999999999996</v>
      </c>
      <c r="F9" s="19">
        <v>-15.470000000000002</v>
      </c>
      <c r="G9" s="84">
        <v>-37.777000000000001</v>
      </c>
      <c r="H9" s="19">
        <v>-31.381</v>
      </c>
      <c r="I9" s="84">
        <v>-65.22</v>
      </c>
      <c r="J9" s="19">
        <v>-61.86</v>
      </c>
      <c r="K9" s="19">
        <v>-53.204999999999998</v>
      </c>
      <c r="L9" s="19">
        <v>-53.204999999999998</v>
      </c>
      <c r="M9" s="19">
        <v>-49.23</v>
      </c>
    </row>
    <row r="10" spans="1:15" ht="15" x14ac:dyDescent="0.35">
      <c r="A10" s="108" t="s">
        <v>13</v>
      </c>
      <c r="B10" s="65"/>
      <c r="C10" s="65"/>
      <c r="D10" s="65"/>
      <c r="E10" s="84">
        <v>-9.9999999999999985E-3</v>
      </c>
      <c r="F10" s="19">
        <v>-1.4000000000000002E-2</v>
      </c>
      <c r="G10" s="84">
        <v>-1.4999999999999999E-2</v>
      </c>
      <c r="H10" s="19">
        <v>-2.1000000000000001E-2</v>
      </c>
      <c r="I10" s="84">
        <v>-3.5999999999999997E-2</v>
      </c>
      <c r="J10" s="19">
        <v>0.153</v>
      </c>
      <c r="K10" s="19">
        <v>-0.183</v>
      </c>
      <c r="L10" s="19">
        <v>-0.183</v>
      </c>
      <c r="M10" s="19">
        <v>5.5E-2</v>
      </c>
    </row>
    <row r="11" spans="1:15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9.9979999999999993</v>
      </c>
      <c r="I11" s="85">
        <v>9.9979999999999993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0</v>
      </c>
      <c r="B12" s="111"/>
      <c r="C12" s="111"/>
      <c r="D12" s="111"/>
      <c r="E12" s="83">
        <f t="shared" ref="E12:M12" si="0">SUM(E7:E11)</f>
        <v>51.695999999999671</v>
      </c>
      <c r="F12" s="14">
        <f t="shared" si="0"/>
        <v>36.187000000000047</v>
      </c>
      <c r="G12" s="83">
        <f t="shared" si="0"/>
        <v>100.97799999999998</v>
      </c>
      <c r="H12" s="15">
        <f t="shared" si="0"/>
        <v>87.472999999999502</v>
      </c>
      <c r="I12" s="83">
        <f t="shared" si="0"/>
        <v>150.55899999999909</v>
      </c>
      <c r="J12" s="16">
        <f t="shared" si="0"/>
        <v>112.02200000000028</v>
      </c>
      <c r="K12" s="16">
        <f t="shared" si="0"/>
        <v>101.39699999999985</v>
      </c>
      <c r="L12" s="16">
        <f t="shared" si="0"/>
        <v>101.39699999999985</v>
      </c>
      <c r="M12" s="16">
        <f t="shared" si="0"/>
        <v>87.139000000000323</v>
      </c>
    </row>
    <row r="13" spans="1:15" ht="15" x14ac:dyDescent="0.35">
      <c r="A13" s="110" t="s">
        <v>72</v>
      </c>
      <c r="B13" s="69"/>
      <c r="C13" s="69"/>
      <c r="D13" s="69"/>
      <c r="E13" s="85">
        <v>-1.2190000000000001</v>
      </c>
      <c r="F13" s="23">
        <v>-1.1020000000000001</v>
      </c>
      <c r="G13" s="85">
        <v>-2.367</v>
      </c>
      <c r="H13" s="23">
        <v>-2.1539999999999999</v>
      </c>
      <c r="I13" s="85">
        <v>-4.2930000000000001</v>
      </c>
      <c r="J13" s="23">
        <v>-4.1459999999999999</v>
      </c>
      <c r="K13" s="23">
        <v>-4.0739999999999998</v>
      </c>
      <c r="L13" s="23">
        <v>-4.0739999999999998</v>
      </c>
      <c r="M13" s="23">
        <v>-9.17</v>
      </c>
    </row>
    <row r="14" spans="1:15" x14ac:dyDescent="0.3">
      <c r="A14" s="111" t="s">
        <v>1</v>
      </c>
      <c r="B14" s="111"/>
      <c r="C14" s="111"/>
      <c r="D14" s="111"/>
      <c r="E14" s="83">
        <f t="shared" ref="E14:M14" si="1">SUM(E12:E13)</f>
        <v>50.47699999999967</v>
      </c>
      <c r="F14" s="14">
        <f t="shared" si="1"/>
        <v>35.085000000000051</v>
      </c>
      <c r="G14" s="83">
        <f t="shared" si="1"/>
        <v>98.610999999999976</v>
      </c>
      <c r="H14" s="15">
        <f t="shared" si="1"/>
        <v>85.318999999999505</v>
      </c>
      <c r="I14" s="83">
        <f t="shared" si="1"/>
        <v>146.26599999999908</v>
      </c>
      <c r="J14" s="16">
        <f t="shared" si="1"/>
        <v>107.87600000000027</v>
      </c>
      <c r="K14" s="16">
        <f t="shared" si="1"/>
        <v>97.322999999999851</v>
      </c>
      <c r="L14" s="16">
        <f t="shared" si="1"/>
        <v>97.322999999999851</v>
      </c>
      <c r="M14" s="16">
        <f t="shared" si="1"/>
        <v>77.969000000000321</v>
      </c>
    </row>
    <row r="15" spans="1:15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5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50.47699999999967</v>
      </c>
      <c r="F17" s="14">
        <f t="shared" si="2"/>
        <v>35.085000000000051</v>
      </c>
      <c r="G17" s="83">
        <f t="shared" si="2"/>
        <v>98.610999999999976</v>
      </c>
      <c r="H17" s="15">
        <f t="shared" si="2"/>
        <v>85.318999999999505</v>
      </c>
      <c r="I17" s="83">
        <f t="shared" si="2"/>
        <v>146.26599999999908</v>
      </c>
      <c r="J17" s="16">
        <f t="shared" si="2"/>
        <v>107.87600000000027</v>
      </c>
      <c r="K17" s="16">
        <f t="shared" si="2"/>
        <v>97.322999999999851</v>
      </c>
      <c r="L17" s="16">
        <f t="shared" si="2"/>
        <v>97.322999999999851</v>
      </c>
      <c r="M17" s="16">
        <f t="shared" si="2"/>
        <v>77.969000000000321</v>
      </c>
    </row>
    <row r="18" spans="1:13" ht="15" x14ac:dyDescent="0.35">
      <c r="A18" s="108" t="s">
        <v>18</v>
      </c>
      <c r="B18" s="65"/>
      <c r="C18" s="65"/>
      <c r="D18" s="65"/>
      <c r="E18" s="84">
        <v>3.1139999999999994</v>
      </c>
      <c r="F18" s="19">
        <v>5.3199999999999994</v>
      </c>
      <c r="G18" s="84">
        <v>6.8140000000000001</v>
      </c>
      <c r="H18" s="19">
        <v>10.481000000000002</v>
      </c>
      <c r="I18" s="84">
        <v>13.465999999999999</v>
      </c>
      <c r="J18" s="19">
        <v>22.048000000000002</v>
      </c>
      <c r="K18" s="19">
        <v>9.64</v>
      </c>
      <c r="L18" s="19">
        <v>9.64</v>
      </c>
      <c r="M18" s="19">
        <v>12.752000000000001</v>
      </c>
    </row>
    <row r="19" spans="1:13" ht="15" x14ac:dyDescent="0.35">
      <c r="A19" s="110" t="s">
        <v>19</v>
      </c>
      <c r="B19" s="69"/>
      <c r="C19" s="69"/>
      <c r="D19" s="69"/>
      <c r="E19" s="85">
        <v>-1.8920000000000003</v>
      </c>
      <c r="F19" s="23">
        <v>-8.2149999999999999</v>
      </c>
      <c r="G19" s="85">
        <v>-8.3140000000000001</v>
      </c>
      <c r="H19" s="23">
        <v>-18.119</v>
      </c>
      <c r="I19" s="85">
        <v>-31.530999999999999</v>
      </c>
      <c r="J19" s="23">
        <v>-31.477</v>
      </c>
      <c r="K19" s="23">
        <v>-26.385000000000002</v>
      </c>
      <c r="L19" s="23">
        <v>-12.417</v>
      </c>
      <c r="M19" s="23">
        <v>-14.763999999999999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51.698999999999664</v>
      </c>
      <c r="F20" s="14">
        <f t="shared" si="3"/>
        <v>32.190000000000055</v>
      </c>
      <c r="G20" s="83">
        <f t="shared" si="3"/>
        <v>97.11099999999999</v>
      </c>
      <c r="H20" s="15">
        <f t="shared" si="3"/>
        <v>77.6809999999995</v>
      </c>
      <c r="I20" s="83">
        <f t="shared" si="3"/>
        <v>128.20099999999908</v>
      </c>
      <c r="J20" s="16">
        <f t="shared" si="3"/>
        <v>98.447000000000259</v>
      </c>
      <c r="K20" s="16">
        <f t="shared" si="3"/>
        <v>80.577999999999847</v>
      </c>
      <c r="L20" s="16">
        <f t="shared" si="3"/>
        <v>94.54599999999985</v>
      </c>
      <c r="M20" s="16">
        <f t="shared" si="3"/>
        <v>75.95700000000032</v>
      </c>
    </row>
    <row r="21" spans="1:13" ht="15" x14ac:dyDescent="0.35">
      <c r="A21" s="108" t="s">
        <v>20</v>
      </c>
      <c r="B21" s="65"/>
      <c r="C21" s="65"/>
      <c r="D21" s="65"/>
      <c r="E21" s="84">
        <v>-13.957999999999998</v>
      </c>
      <c r="F21" s="19">
        <v>-8.4080000000000013</v>
      </c>
      <c r="G21" s="84">
        <v>-25.986999999999998</v>
      </c>
      <c r="H21" s="19">
        <v>-20.411000000000001</v>
      </c>
      <c r="I21" s="84">
        <v>-31.679000000000002</v>
      </c>
      <c r="J21" s="19">
        <v>-25.265000000000001</v>
      </c>
      <c r="K21" s="19">
        <v>-26.935000000000002</v>
      </c>
      <c r="L21" s="19">
        <v>-26.935000000000002</v>
      </c>
      <c r="M21" s="19">
        <v>-22.914999999999999</v>
      </c>
    </row>
    <row r="22" spans="1:13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37.740999999999666</v>
      </c>
      <c r="F23" s="14">
        <f t="shared" si="4"/>
        <v>23.782000000000053</v>
      </c>
      <c r="G23" s="83">
        <f t="shared" si="4"/>
        <v>71.123999999999995</v>
      </c>
      <c r="H23" s="15">
        <f t="shared" si="4"/>
        <v>57.269999999999499</v>
      </c>
      <c r="I23" s="83">
        <f t="shared" si="4"/>
        <v>96.521999999999082</v>
      </c>
      <c r="J23" s="16">
        <f t="shared" si="4"/>
        <v>73.182000000000258</v>
      </c>
      <c r="K23" s="16">
        <f t="shared" si="4"/>
        <v>53.642999999999844</v>
      </c>
      <c r="L23" s="16">
        <f t="shared" si="4"/>
        <v>67.610999999999848</v>
      </c>
      <c r="M23" s="16">
        <f t="shared" si="4"/>
        <v>53.042000000000321</v>
      </c>
    </row>
    <row r="24" spans="1:13" ht="15" x14ac:dyDescent="0.35">
      <c r="A24" s="108" t="s">
        <v>22</v>
      </c>
      <c r="B24" s="65"/>
      <c r="C24" s="65"/>
      <c r="D24" s="65"/>
      <c r="E24" s="84">
        <v>37.71899999999988</v>
      </c>
      <c r="F24" s="19">
        <v>23.757000000000289</v>
      </c>
      <c r="G24" s="84">
        <v>71.079000000000292</v>
      </c>
      <c r="H24" s="19">
        <v>57.222999999999814</v>
      </c>
      <c r="I24" s="84">
        <v>96.453999999999837</v>
      </c>
      <c r="J24" s="19">
        <v>73.204999999999956</v>
      </c>
      <c r="K24" s="19">
        <v>53.58300000000002</v>
      </c>
      <c r="L24" s="19">
        <v>67.55099999999959</v>
      </c>
      <c r="M24" s="19">
        <v>52.939000000000249</v>
      </c>
    </row>
    <row r="25" spans="1:13" ht="15" x14ac:dyDescent="0.35">
      <c r="A25" s="108" t="s">
        <v>79</v>
      </c>
      <c r="B25" s="65"/>
      <c r="C25" s="65"/>
      <c r="D25" s="65"/>
      <c r="E25" s="84">
        <v>2.1999999999999999E-2</v>
      </c>
      <c r="F25" s="19">
        <v>2.5000000000000001E-2</v>
      </c>
      <c r="G25" s="84">
        <v>4.4999999999999998E-2</v>
      </c>
      <c r="H25" s="19">
        <v>4.7E-2</v>
      </c>
      <c r="I25" s="84">
        <v>6.8000000000000005E-2</v>
      </c>
      <c r="J25" s="19">
        <v>-2.3E-2</v>
      </c>
      <c r="K25" s="19">
        <v>0.06</v>
      </c>
      <c r="L25" s="19">
        <v>0.06</v>
      </c>
      <c r="M25" s="19">
        <v>0.10299999999999999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-0.23247329999999999</v>
      </c>
      <c r="F27" s="19">
        <v>-0.26800000000000002</v>
      </c>
      <c r="G27" s="84">
        <v>-0.23247329999999999</v>
      </c>
      <c r="H27" s="19">
        <v>9.7299999999999986</v>
      </c>
      <c r="I27" s="84">
        <v>9.1280000000000001</v>
      </c>
      <c r="J27" s="19">
        <v>-13.05</v>
      </c>
      <c r="K27" s="19">
        <v>0</v>
      </c>
      <c r="L27" s="19">
        <v>0</v>
      </c>
      <c r="M27" s="19">
        <v>0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50.709473299999672</v>
      </c>
      <c r="F28" s="161">
        <f t="shared" si="5"/>
        <v>35.353000000000051</v>
      </c>
      <c r="G28" s="160">
        <f t="shared" si="5"/>
        <v>98.843473299999971</v>
      </c>
      <c r="H28" s="161">
        <f t="shared" si="5"/>
        <v>75.588999999999501</v>
      </c>
      <c r="I28" s="160">
        <f t="shared" si="5"/>
        <v>137.13799999999907</v>
      </c>
      <c r="J28" s="161">
        <f t="shared" si="5"/>
        <v>120.92600000000027</v>
      </c>
      <c r="K28" s="161">
        <f t="shared" si="5"/>
        <v>97.322999999999851</v>
      </c>
      <c r="L28" s="161">
        <f t="shared" si="5"/>
        <v>97.322999999999851</v>
      </c>
      <c r="M28" s="161">
        <f t="shared" si="5"/>
        <v>77.969000000000321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870.27</v>
      </c>
      <c r="H34" s="19">
        <v>870.27</v>
      </c>
      <c r="I34" s="84">
        <v>870.27</v>
      </c>
      <c r="J34" s="19">
        <v>870.27</v>
      </c>
      <c r="K34" s="19">
        <v>0</v>
      </c>
      <c r="L34" s="19">
        <v>486.22699999999998</v>
      </c>
      <c r="M34" s="19">
        <v>486.22699999999998</v>
      </c>
    </row>
    <row r="35" spans="1:15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2.3769999999999998</v>
      </c>
      <c r="H35" s="19">
        <v>2.8090000000000002</v>
      </c>
      <c r="I35" s="84">
        <v>2.5459999999999998</v>
      </c>
      <c r="J35" s="19">
        <v>2.7</v>
      </c>
      <c r="K35" s="19">
        <v>0</v>
      </c>
      <c r="L35" s="19">
        <v>1.214</v>
      </c>
      <c r="M35" s="19">
        <v>0.88</v>
      </c>
    </row>
    <row r="36" spans="1:15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11.36</v>
      </c>
      <c r="H36" s="19">
        <v>11.424000000000001</v>
      </c>
      <c r="I36" s="84">
        <v>10.266</v>
      </c>
      <c r="J36" s="19">
        <v>32.095999999999997</v>
      </c>
      <c r="K36" s="19">
        <v>0</v>
      </c>
      <c r="L36" s="19">
        <v>19.871000000000002</v>
      </c>
      <c r="M36" s="19">
        <v>20.77</v>
      </c>
    </row>
    <row r="37" spans="1:15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12.209</v>
      </c>
      <c r="H37" s="19">
        <v>15.016999999999999</v>
      </c>
      <c r="I37" s="84">
        <v>27.187000000000001</v>
      </c>
      <c r="J37" s="19">
        <v>14.114000000000001</v>
      </c>
      <c r="K37" s="19">
        <v>0</v>
      </c>
      <c r="L37" s="19">
        <v>11.259</v>
      </c>
      <c r="M37" s="19">
        <v>12.004</v>
      </c>
    </row>
    <row r="38" spans="1:15" ht="15" customHeight="1" x14ac:dyDescent="0.35">
      <c r="A38" s="110" t="s">
        <v>26</v>
      </c>
      <c r="B38" s="69"/>
      <c r="C38" s="69"/>
      <c r="D38" s="69"/>
      <c r="E38" s="85"/>
      <c r="F38" s="23"/>
      <c r="G38" s="85">
        <v>41.389999999999993</v>
      </c>
      <c r="H38" s="23">
        <v>30.568999999999999</v>
      </c>
      <c r="I38" s="85">
        <v>28.055</v>
      </c>
      <c r="J38" s="23">
        <v>2.524</v>
      </c>
      <c r="K38" s="23">
        <v>0</v>
      </c>
      <c r="L38" s="23">
        <v>7.4379999999999997</v>
      </c>
      <c r="M38" s="23">
        <v>12.119</v>
      </c>
    </row>
    <row r="39" spans="1:15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937.60599999999988</v>
      </c>
      <c r="H39" s="14">
        <f>SUM(H34:H38)</f>
        <v>930.08899999999994</v>
      </c>
      <c r="I39" s="89">
        <f>SUM(I34:I38)</f>
        <v>938.32399999999996</v>
      </c>
      <c r="J39" s="16">
        <f>SUM(J34:J38)</f>
        <v>921.70400000000006</v>
      </c>
      <c r="K39" s="16" t="s">
        <v>8</v>
      </c>
      <c r="L39" s="16">
        <f>SUM(L34:L38)</f>
        <v>526.0089999999999</v>
      </c>
      <c r="M39" s="16">
        <f>SUM(M34:M38)</f>
        <v>532</v>
      </c>
    </row>
    <row r="40" spans="1:15" ht="15" customHeight="1" x14ac:dyDescent="0.35">
      <c r="A40" s="108" t="s">
        <v>28</v>
      </c>
      <c r="B40" s="65"/>
      <c r="C40" s="65"/>
      <c r="D40" s="65"/>
      <c r="E40" s="84"/>
      <c r="F40" s="19"/>
      <c r="G40" s="84">
        <v>0</v>
      </c>
      <c r="H40" s="19">
        <v>0</v>
      </c>
      <c r="I40" s="84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5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15.093999999999999</v>
      </c>
      <c r="I41" s="84">
        <v>8.2000000000000003E-2</v>
      </c>
      <c r="J41" s="19">
        <v>20.408999999999999</v>
      </c>
      <c r="K41" s="19">
        <v>0</v>
      </c>
      <c r="L41" s="19">
        <v>119.012</v>
      </c>
      <c r="M41" s="19">
        <v>108.749</v>
      </c>
    </row>
    <row r="42" spans="1:15" ht="15" customHeight="1" x14ac:dyDescent="0.35">
      <c r="A42" s="108" t="s">
        <v>30</v>
      </c>
      <c r="B42" s="65"/>
      <c r="C42" s="65"/>
      <c r="D42" s="65"/>
      <c r="E42" s="84"/>
      <c r="F42" s="19"/>
      <c r="G42" s="84">
        <v>597.10699999999986</v>
      </c>
      <c r="H42" s="19">
        <v>502.85300000000001</v>
      </c>
      <c r="I42" s="84">
        <v>463.84999999999997</v>
      </c>
      <c r="J42" s="19">
        <v>340.52</v>
      </c>
      <c r="K42" s="19">
        <v>0</v>
      </c>
      <c r="L42" s="19">
        <v>432.70100000000002</v>
      </c>
      <c r="M42" s="19">
        <v>408.86499999999995</v>
      </c>
    </row>
    <row r="43" spans="1:15" ht="15" customHeight="1" x14ac:dyDescent="0.35">
      <c r="A43" s="108" t="s">
        <v>31</v>
      </c>
      <c r="B43" s="65"/>
      <c r="C43" s="65"/>
      <c r="D43" s="65"/>
      <c r="E43" s="84"/>
      <c r="F43" s="19"/>
      <c r="G43" s="84">
        <v>649.66999999999996</v>
      </c>
      <c r="H43" s="19">
        <v>586.69399999999996</v>
      </c>
      <c r="I43" s="84">
        <v>689.4</v>
      </c>
      <c r="J43" s="19">
        <v>665.11199999999997</v>
      </c>
      <c r="K43" s="19">
        <v>0</v>
      </c>
      <c r="L43" s="19">
        <v>331.82400000000001</v>
      </c>
      <c r="M43" s="19">
        <v>184.52500000000001</v>
      </c>
    </row>
    <row r="44" spans="1:15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1246.7769999999998</v>
      </c>
      <c r="H45" s="34">
        <f>SUM(H40:H44)</f>
        <v>1104.6410000000001</v>
      </c>
      <c r="I45" s="90">
        <f>SUM(I40:I44)</f>
        <v>1153.3319999999999</v>
      </c>
      <c r="J45" s="35">
        <f>SUM(J40:J44)</f>
        <v>1026.0409999999999</v>
      </c>
      <c r="K45" s="35" t="s">
        <v>8</v>
      </c>
      <c r="L45" s="35">
        <f>SUM(L40:L44)</f>
        <v>883.53700000000003</v>
      </c>
      <c r="M45" s="35">
        <f>SUM(M40:M44)</f>
        <v>702.1389999999999</v>
      </c>
    </row>
    <row r="46" spans="1:15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2184.3829999999998</v>
      </c>
      <c r="H46" s="14">
        <f>H39+H45</f>
        <v>2034.73</v>
      </c>
      <c r="I46" s="89">
        <f>I39+I45</f>
        <v>2091.6559999999999</v>
      </c>
      <c r="J46" s="16">
        <f>J39+J45</f>
        <v>1947.7449999999999</v>
      </c>
      <c r="K46" s="16" t="s">
        <v>8</v>
      </c>
      <c r="L46" s="16">
        <f>L39+L45</f>
        <v>1409.5459999999998</v>
      </c>
      <c r="M46" s="16">
        <f>M39+M45</f>
        <v>1234.1389999999999</v>
      </c>
    </row>
    <row r="47" spans="1:15" ht="15" customHeight="1" x14ac:dyDescent="0.35">
      <c r="A47" s="108" t="s">
        <v>35</v>
      </c>
      <c r="B47" s="65"/>
      <c r="C47" s="65"/>
      <c r="D47" s="65"/>
      <c r="E47" s="84"/>
      <c r="F47" s="19"/>
      <c r="G47" s="84">
        <v>548.59400000000005</v>
      </c>
      <c r="H47" s="19">
        <v>485.53399999999999</v>
      </c>
      <c r="I47" s="84">
        <v>524.57500000000005</v>
      </c>
      <c r="J47" s="19">
        <v>428.34100000000001</v>
      </c>
      <c r="K47" s="19">
        <v>0</v>
      </c>
      <c r="L47" s="19">
        <v>435.267</v>
      </c>
      <c r="M47" s="18">
        <v>411.26</v>
      </c>
    </row>
    <row r="48" spans="1:15" ht="15" customHeight="1" x14ac:dyDescent="0.35">
      <c r="A48" s="108" t="s">
        <v>78</v>
      </c>
      <c r="B48" s="65"/>
      <c r="C48" s="65"/>
      <c r="D48" s="65"/>
      <c r="E48" s="84"/>
      <c r="F48" s="19"/>
      <c r="G48" s="84">
        <v>0.48699999999999999</v>
      </c>
      <c r="H48" s="19">
        <v>0.42099999999999999</v>
      </c>
      <c r="I48" s="84">
        <v>0.442</v>
      </c>
      <c r="J48" s="19">
        <v>0.374</v>
      </c>
      <c r="K48" s="19"/>
      <c r="L48" s="61">
        <v>0.62999999999999989</v>
      </c>
      <c r="M48" s="61">
        <v>0.57100000000000006</v>
      </c>
      <c r="O48" s="153"/>
    </row>
    <row r="49" spans="1:15" ht="15" customHeight="1" x14ac:dyDescent="0.35">
      <c r="A49" s="108" t="s">
        <v>36</v>
      </c>
      <c r="B49" s="65"/>
      <c r="C49" s="65"/>
      <c r="D49" s="65"/>
      <c r="E49" s="84"/>
      <c r="F49" s="19"/>
      <c r="G49" s="84">
        <v>6.0999999999999999E-2</v>
      </c>
      <c r="H49" s="19">
        <v>0.80800000000000005</v>
      </c>
      <c r="I49" s="84">
        <v>0.72599999999999998</v>
      </c>
      <c r="J49" s="19">
        <v>0.49299999999999999</v>
      </c>
      <c r="K49" s="19">
        <v>0</v>
      </c>
      <c r="L49" s="61">
        <v>1.847</v>
      </c>
      <c r="M49" s="61">
        <v>2.1019999999999999</v>
      </c>
      <c r="O49" s="173"/>
    </row>
    <row r="50" spans="1:15" ht="15" customHeight="1" x14ac:dyDescent="0.35">
      <c r="A50" s="108" t="s">
        <v>37</v>
      </c>
      <c r="B50" s="65"/>
      <c r="C50" s="65"/>
      <c r="D50" s="65"/>
      <c r="E50" s="84"/>
      <c r="F50" s="19"/>
      <c r="G50" s="84">
        <v>371.65200000000004</v>
      </c>
      <c r="H50" s="19">
        <v>286.90600000000001</v>
      </c>
      <c r="I50" s="84">
        <v>311.40899999999993</v>
      </c>
      <c r="J50" s="19">
        <v>260.31200000000001</v>
      </c>
      <c r="K50" s="19">
        <v>0</v>
      </c>
      <c r="L50" s="19">
        <v>166.809</v>
      </c>
      <c r="M50" s="19">
        <v>122.748</v>
      </c>
    </row>
    <row r="51" spans="1:15" ht="15" customHeight="1" x14ac:dyDescent="0.35">
      <c r="A51" s="108" t="s">
        <v>38</v>
      </c>
      <c r="B51" s="65"/>
      <c r="C51" s="65"/>
      <c r="D51" s="65"/>
      <c r="E51" s="84"/>
      <c r="F51" s="19"/>
      <c r="G51" s="84">
        <v>120.53700000000001</v>
      </c>
      <c r="H51" s="19">
        <v>275.26099999999997</v>
      </c>
      <c r="I51" s="84">
        <v>252.435</v>
      </c>
      <c r="J51" s="19">
        <v>302.09500000000003</v>
      </c>
      <c r="K51" s="19">
        <v>0</v>
      </c>
      <c r="L51" s="19">
        <v>13.456</v>
      </c>
      <c r="M51" s="19">
        <v>28.333000000000002</v>
      </c>
    </row>
    <row r="52" spans="1:15" ht="15" customHeight="1" x14ac:dyDescent="0.35">
      <c r="A52" s="108" t="s">
        <v>39</v>
      </c>
      <c r="B52" s="65"/>
      <c r="C52" s="65"/>
      <c r="D52" s="65"/>
      <c r="E52" s="84"/>
      <c r="F52" s="19"/>
      <c r="G52" s="84">
        <v>1143.0519999999999</v>
      </c>
      <c r="H52" s="19">
        <v>985.80000000000018</v>
      </c>
      <c r="I52" s="84">
        <v>1002.0690000000001</v>
      </c>
      <c r="J52" s="19">
        <v>956.13</v>
      </c>
      <c r="K52" s="19">
        <v>0</v>
      </c>
      <c r="L52" s="19">
        <v>791.53699999999992</v>
      </c>
      <c r="M52" s="19">
        <v>669.12499999999989</v>
      </c>
      <c r="O52" s="153"/>
    </row>
    <row r="53" spans="1:15" ht="15" customHeight="1" x14ac:dyDescent="0.35">
      <c r="A53" s="108" t="s">
        <v>73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  <c r="O53" s="173"/>
    </row>
    <row r="54" spans="1:15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2184.3829999999998</v>
      </c>
      <c r="H55" s="14">
        <f>SUM(H47:H54)</f>
        <v>2034.73</v>
      </c>
      <c r="I55" s="89">
        <f>SUM(I47:I54)</f>
        <v>2091.6559999999999</v>
      </c>
      <c r="J55" s="16">
        <f>SUM(J47:J54)</f>
        <v>1947.7449999999999</v>
      </c>
      <c r="K55" s="16" t="s">
        <v>8</v>
      </c>
      <c r="L55" s="16">
        <f>SUM(L47:L54)</f>
        <v>1409.5459999999998</v>
      </c>
      <c r="M55" s="16">
        <f>SUM(M47:M54)</f>
        <v>1234.1389999999999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5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42</v>
      </c>
      <c r="B61" s="118"/>
      <c r="C61" s="118"/>
      <c r="D61" s="118"/>
      <c r="E61" s="84">
        <v>69.393999999999608</v>
      </c>
      <c r="F61" s="19">
        <v>13.803000000000111</v>
      </c>
      <c r="G61" s="84">
        <v>132.2960000000005</v>
      </c>
      <c r="H61" s="19">
        <v>67.626999999999725</v>
      </c>
      <c r="I61" s="84">
        <v>163.40999999999866</v>
      </c>
      <c r="J61" s="19"/>
      <c r="K61" s="19"/>
      <c r="L61" s="19"/>
      <c r="M61" s="19"/>
    </row>
    <row r="62" spans="1:15" ht="15" customHeight="1" x14ac:dyDescent="0.35">
      <c r="A62" s="119" t="s">
        <v>43</v>
      </c>
      <c r="B62" s="119"/>
      <c r="C62" s="120"/>
      <c r="D62" s="120"/>
      <c r="E62" s="85">
        <v>-124.01499999999999</v>
      </c>
      <c r="F62" s="23">
        <v>-173.88</v>
      </c>
      <c r="G62" s="85">
        <v>10.736000000000018</v>
      </c>
      <c r="H62" s="23">
        <v>-109.60600000000001</v>
      </c>
      <c r="I62" s="85">
        <v>-73.227000000000032</v>
      </c>
      <c r="J62" s="23">
        <v>0</v>
      </c>
      <c r="K62" s="23">
        <v>0</v>
      </c>
      <c r="L62" s="23">
        <v>0</v>
      </c>
      <c r="M62" s="23">
        <v>0</v>
      </c>
    </row>
    <row r="63" spans="1:15" ht="15" customHeight="1" x14ac:dyDescent="0.35">
      <c r="A63" s="177" t="s">
        <v>44</v>
      </c>
      <c r="B63" s="121"/>
      <c r="C63" s="122"/>
      <c r="D63" s="122"/>
      <c r="E63" s="91">
        <f>SUM(E61:E62)</f>
        <v>-54.621000000000379</v>
      </c>
      <c r="F63" s="14">
        <f>SUM(F61:F62)</f>
        <v>-160.07699999999988</v>
      </c>
      <c r="G63" s="83">
        <f>SUM(G61:G62)</f>
        <v>143.03200000000052</v>
      </c>
      <c r="H63" s="15">
        <f>SUM(H61:H62)</f>
        <v>-41.979000000000283</v>
      </c>
      <c r="I63" s="83">
        <f>SUM(I61:I62)</f>
        <v>90.182999999998628</v>
      </c>
      <c r="J63" s="16" t="s">
        <v>8</v>
      </c>
      <c r="K63" s="16" t="s">
        <v>8</v>
      </c>
      <c r="L63" s="16" t="s">
        <v>8</v>
      </c>
      <c r="M63" s="16">
        <f>SUM(M61:M62)</f>
        <v>0</v>
      </c>
    </row>
    <row r="64" spans="1:15" ht="15" customHeight="1" x14ac:dyDescent="0.35">
      <c r="A64" s="118" t="s">
        <v>45</v>
      </c>
      <c r="B64" s="118"/>
      <c r="C64" s="65"/>
      <c r="D64" s="65"/>
      <c r="E64" s="84">
        <v>11.756</v>
      </c>
      <c r="F64" s="19">
        <v>-0.3550000000000002</v>
      </c>
      <c r="G64" s="84">
        <v>-3.2869999999999999</v>
      </c>
      <c r="H64" s="19">
        <v>-3.64</v>
      </c>
      <c r="I64" s="84">
        <v>-4.4189999999999996</v>
      </c>
      <c r="J64" s="19">
        <v>0</v>
      </c>
      <c r="K64" s="19">
        <v>0</v>
      </c>
      <c r="L64" s="19">
        <v>0</v>
      </c>
      <c r="M64" s="19">
        <v>0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-0.36400000000000005</v>
      </c>
      <c r="F65" s="23">
        <v>0</v>
      </c>
      <c r="G65" s="85">
        <v>0.44600000000000001</v>
      </c>
      <c r="H65" s="23">
        <v>0.51500000000000001</v>
      </c>
      <c r="I65" s="85">
        <v>1.0249999999999999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>SUM(E63:E65)</f>
        <v>-43.229000000000376</v>
      </c>
      <c r="F66" s="14">
        <f>SUM(F63:F65)</f>
        <v>-160.43199999999987</v>
      </c>
      <c r="G66" s="83">
        <f>SUM(G63:G65)</f>
        <v>140.19100000000051</v>
      </c>
      <c r="H66" s="15">
        <f>SUM(H63:H65)</f>
        <v>-45.104000000000283</v>
      </c>
      <c r="I66" s="83">
        <f>SUM(I63:I65)</f>
        <v>86.788999999998637</v>
      </c>
      <c r="J66" s="16" t="s">
        <v>8</v>
      </c>
      <c r="K66" s="16" t="s">
        <v>8</v>
      </c>
      <c r="L66" s="16" t="s">
        <v>8</v>
      </c>
      <c r="M66" s="16" t="s">
        <v>8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-0.81399999999999995</v>
      </c>
      <c r="I67" s="85">
        <v>-0.81399999999999995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7" t="s">
        <v>48</v>
      </c>
      <c r="B68" s="121"/>
      <c r="C68" s="81"/>
      <c r="D68" s="81"/>
      <c r="E68" s="91">
        <f>SUM(E66:E67)</f>
        <v>-43.229000000000376</v>
      </c>
      <c r="F68" s="14">
        <f>SUM(F66:F67)</f>
        <v>-160.43199999999987</v>
      </c>
      <c r="G68" s="83">
        <f>SUM(G66:G67)</f>
        <v>140.19100000000051</v>
      </c>
      <c r="H68" s="15">
        <f>SUM(H66:H67)</f>
        <v>-45.918000000000283</v>
      </c>
      <c r="I68" s="83">
        <f>SUM(I66:I67)</f>
        <v>85.974999999998644</v>
      </c>
      <c r="J68" s="16" t="s">
        <v>8</v>
      </c>
      <c r="K68" s="16" t="s">
        <v>8</v>
      </c>
      <c r="L68" s="16" t="s">
        <v>8</v>
      </c>
      <c r="M68" s="16" t="s">
        <v>8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-25</v>
      </c>
      <c r="F69" s="19">
        <v>-32.5</v>
      </c>
      <c r="G69" s="84">
        <v>-179.74700000000001</v>
      </c>
      <c r="H69" s="19">
        <v>-32.5</v>
      </c>
      <c r="I69" s="84">
        <v>-61.558</v>
      </c>
      <c r="J69" s="19">
        <v>0</v>
      </c>
      <c r="K69" s="19">
        <v>0</v>
      </c>
      <c r="L69" s="19">
        <v>0</v>
      </c>
      <c r="M69" s="19">
        <v>0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-0.11299999999999999</v>
      </c>
      <c r="F71" s="19">
        <v>0</v>
      </c>
      <c r="G71" s="84">
        <v>-0.17399999999999999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-0.129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>SUM(E69:E72)</f>
        <v>-25.113</v>
      </c>
      <c r="F73" s="34">
        <f>SUM(F69:F72)</f>
        <v>-32.5</v>
      </c>
      <c r="G73" s="92">
        <f>SUM(G69:G72)</f>
        <v>-179.92100000000002</v>
      </c>
      <c r="H73" s="34">
        <f>SUM(H69:H72)</f>
        <v>-32.5</v>
      </c>
      <c r="I73" s="92">
        <f>SUM(I69:I72)</f>
        <v>-61.686999999999998</v>
      </c>
      <c r="J73" s="165" t="s">
        <v>8</v>
      </c>
      <c r="K73" s="165" t="s">
        <v>8</v>
      </c>
      <c r="L73" s="165" t="s">
        <v>8</v>
      </c>
      <c r="M73" s="35" t="s">
        <v>8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>SUM(E73+E68)</f>
        <v>-68.342000000000382</v>
      </c>
      <c r="F74" s="14">
        <f>SUM(F73+F68)</f>
        <v>-192.93199999999987</v>
      </c>
      <c r="G74" s="83">
        <f>SUM(G73+G68)</f>
        <v>-39.729999999999507</v>
      </c>
      <c r="H74" s="15">
        <f>SUM(H73+H68)</f>
        <v>-78.418000000000291</v>
      </c>
      <c r="I74" s="83">
        <f>SUM(I73+I68)</f>
        <v>24.287999999998647</v>
      </c>
      <c r="J74" s="16" t="s">
        <v>8</v>
      </c>
      <c r="K74" s="16" t="s">
        <v>8</v>
      </c>
      <c r="L74" s="16" t="s">
        <v>8</v>
      </c>
      <c r="M74" s="16" t="s">
        <v>8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7" t="s">
        <v>106</v>
      </c>
      <c r="B76" s="124"/>
      <c r="C76" s="81"/>
      <c r="D76" s="81"/>
      <c r="E76" s="91">
        <f>SUM(E74:E75)</f>
        <v>-68.342000000000382</v>
      </c>
      <c r="F76" s="14">
        <f>SUM(F74:F75)</f>
        <v>-192.93199999999987</v>
      </c>
      <c r="G76" s="83">
        <f>SUM(G74:G75)</f>
        <v>-39.729999999999507</v>
      </c>
      <c r="H76" s="15">
        <f>SUM(H74:H75)</f>
        <v>-78.418000000000291</v>
      </c>
      <c r="I76" s="83">
        <f>SUM(I74:I75)</f>
        <v>24.287999999998647</v>
      </c>
      <c r="J76" s="16" t="s">
        <v>8</v>
      </c>
      <c r="K76" s="16" t="s">
        <v>8</v>
      </c>
      <c r="L76" s="16" t="s">
        <v>8</v>
      </c>
      <c r="M76" s="16" t="s">
        <v>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56</v>
      </c>
      <c r="B82" s="118"/>
      <c r="C82" s="109"/>
      <c r="D82" s="109"/>
      <c r="E82" s="87">
        <v>3.8178025455546472</v>
      </c>
      <c r="F82" s="61">
        <v>3.0265988740724268</v>
      </c>
      <c r="G82" s="87">
        <v>3.9164048078236822</v>
      </c>
      <c r="H82" s="61">
        <v>3.6883346619332555</v>
      </c>
      <c r="I82" s="87">
        <v>3.2750193624833508</v>
      </c>
      <c r="J82" s="61">
        <v>2.8409698421502041</v>
      </c>
      <c r="K82" s="61">
        <v>3.3721939097255573</v>
      </c>
      <c r="L82" s="61">
        <v>3.3721939097255551</v>
      </c>
      <c r="M82" s="61">
        <v>2.523645930232953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3.8353855468525211</v>
      </c>
      <c r="F83" s="61">
        <v>3.0497178279915231</v>
      </c>
      <c r="G83" s="87">
        <v>3.9256376474643981</v>
      </c>
      <c r="H83" s="61">
        <v>3.2677074128959873</v>
      </c>
      <c r="I83" s="87">
        <v>3.0706357275938467</v>
      </c>
      <c r="J83" s="61">
        <v>3.1846482918522745</v>
      </c>
      <c r="K83" s="61">
        <v>3.3721939097255573</v>
      </c>
      <c r="L83" s="61">
        <v>3.3721939097255551</v>
      </c>
      <c r="M83" s="61">
        <v>2.523645930232953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3.9102279018687507</v>
      </c>
      <c r="F84" s="61">
        <v>2.7768624128941486</v>
      </c>
      <c r="G84" s="87">
        <v>3.8568312591147667</v>
      </c>
      <c r="H84" s="61">
        <v>3.3581444329356573</v>
      </c>
      <c r="I84" s="87">
        <v>2.870528744135572</v>
      </c>
      <c r="J84" s="61">
        <v>2.5926522864229389</v>
      </c>
      <c r="K84" s="61">
        <v>2.7919879253399991</v>
      </c>
      <c r="L84" s="61">
        <v>3.2759722304995909</v>
      </c>
      <c r="M84" s="61">
        <v>2.4585229247868163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20.243966939373557</v>
      </c>
      <c r="J85" s="61" t="s">
        <v>8</v>
      </c>
      <c r="K85" s="61" t="s">
        <v>8</v>
      </c>
      <c r="L85" s="174">
        <v>15.959561833231451</v>
      </c>
      <c r="M85" s="61">
        <v>13.3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21.16383048213266</v>
      </c>
      <c r="J86" s="61" t="s">
        <v>8</v>
      </c>
      <c r="K86" s="61" t="s">
        <v>8</v>
      </c>
      <c r="L86" s="174">
        <v>23.943384527223092</v>
      </c>
      <c r="M86" s="61">
        <v>20.6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25.136663304924095</v>
      </c>
      <c r="H87" s="19">
        <v>23.883021334525946</v>
      </c>
      <c r="I87" s="84">
        <v>25.100542345395247</v>
      </c>
      <c r="J87" s="19">
        <v>22.010838174401663</v>
      </c>
      <c r="K87" s="19" t="s">
        <v>8</v>
      </c>
      <c r="L87" s="19">
        <v>30.92463814589944</v>
      </c>
      <c r="M87" s="19">
        <v>33.369904038361987</v>
      </c>
    </row>
    <row r="88" spans="1:13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-541.28099999999995</v>
      </c>
      <c r="H88" s="19">
        <v>-340.73599999999999</v>
      </c>
      <c r="I88" s="84">
        <v>-463.50800000000004</v>
      </c>
      <c r="J88" s="19">
        <v>-397.04699999999997</v>
      </c>
      <c r="K88" s="19" t="s">
        <v>8</v>
      </c>
      <c r="L88" s="19">
        <v>-446.79200000000003</v>
      </c>
      <c r="M88" s="19">
        <v>-274.84300000000002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0.21963608283659408</v>
      </c>
      <c r="H89" s="61">
        <v>0.56809581134055664</v>
      </c>
      <c r="I89" s="87">
        <v>0.48219581461171668</v>
      </c>
      <c r="J89" s="61">
        <v>0.7058022229219878</v>
      </c>
      <c r="K89" s="61" t="s">
        <v>8</v>
      </c>
      <c r="L89" s="61">
        <v>3.5106917459858666E-2</v>
      </c>
      <c r="M89" s="61">
        <v>7.3901673259176612E-2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528</v>
      </c>
      <c r="J90" s="19">
        <v>468</v>
      </c>
      <c r="K90" s="19">
        <v>397</v>
      </c>
      <c r="L90" s="19">
        <v>397</v>
      </c>
      <c r="M90" s="19">
        <v>397</v>
      </c>
    </row>
    <row r="91" spans="1:13" ht="15" x14ac:dyDescent="0.35">
      <c r="A91" s="112" t="s">
        <v>126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119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>
        <v>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</sheetData>
  <mergeCells count="2">
    <mergeCell ref="A1:M1"/>
    <mergeCell ref="A73:B73"/>
  </mergeCells>
  <pageMargins left="0.7" right="0.7" top="0.75" bottom="0.75" header="0.3" footer="0.3"/>
  <pageSetup paperSize="9" scale="52" orientation="portrait" r:id="rId1"/>
  <rowBreaks count="1" manualBreakCount="1">
    <brk id="9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374.47900000000004</v>
      </c>
      <c r="F7" s="15">
        <v>393.02799999999996</v>
      </c>
      <c r="G7" s="83">
        <v>711.80700000000002</v>
      </c>
      <c r="H7" s="15">
        <v>756.75699999999995</v>
      </c>
      <c r="I7" s="83">
        <v>1509.173</v>
      </c>
      <c r="J7" s="15">
        <v>1595.847</v>
      </c>
      <c r="K7" s="15">
        <v>1656.875</v>
      </c>
      <c r="L7" s="15">
        <v>1643.317</v>
      </c>
    </row>
    <row r="8" spans="1:12" ht="15" x14ac:dyDescent="0.35">
      <c r="A8" s="108" t="s">
        <v>11</v>
      </c>
      <c r="B8" s="65"/>
      <c r="C8" s="65"/>
      <c r="D8" s="65"/>
      <c r="E8" s="84">
        <v>-356.64</v>
      </c>
      <c r="F8" s="19">
        <v>-361.73799999999994</v>
      </c>
      <c r="G8" s="84">
        <v>-695.18099999999993</v>
      </c>
      <c r="H8" s="19">
        <v>-699.1</v>
      </c>
      <c r="I8" s="84">
        <v>-1395.8420000000001</v>
      </c>
      <c r="J8" s="19">
        <v>-1421.742</v>
      </c>
      <c r="K8" s="19">
        <v>-1513.482</v>
      </c>
      <c r="L8" s="19">
        <v>-1515.2820000000002</v>
      </c>
    </row>
    <row r="9" spans="1:12" ht="15" x14ac:dyDescent="0.35">
      <c r="A9" s="108" t="s">
        <v>12</v>
      </c>
      <c r="B9" s="65"/>
      <c r="C9" s="65"/>
      <c r="D9" s="65"/>
      <c r="E9" s="84">
        <v>-2.1300000000000003</v>
      </c>
      <c r="F9" s="19">
        <v>3.5819999999999994</v>
      </c>
      <c r="G9" s="84">
        <v>-2.1579999999999999</v>
      </c>
      <c r="H9" s="19">
        <v>0.96300000000000008</v>
      </c>
      <c r="I9" s="84">
        <v>-13.950000000000001</v>
      </c>
      <c r="J9" s="19">
        <v>-8.36</v>
      </c>
      <c r="K9" s="19">
        <v>-1.4670000000000007</v>
      </c>
      <c r="L9" s="19">
        <v>-27.854000000000003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0.32400000000000001</v>
      </c>
      <c r="L11" s="23">
        <v>0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15.709000000000055</v>
      </c>
      <c r="F12" s="14">
        <f t="shared" si="0"/>
        <v>34.872000000000021</v>
      </c>
      <c r="G12" s="83">
        <f t="shared" si="0"/>
        <v>14.468000000000091</v>
      </c>
      <c r="H12" s="15">
        <f t="shared" si="0"/>
        <v>58.619999999999926</v>
      </c>
      <c r="I12" s="83">
        <f t="shared" si="0"/>
        <v>99.380999999999901</v>
      </c>
      <c r="J12" s="16">
        <f t="shared" si="0"/>
        <v>165.745</v>
      </c>
      <c r="K12" s="16">
        <f t="shared" si="0"/>
        <v>142.25000000000003</v>
      </c>
      <c r="L12" s="16">
        <f t="shared" si="0"/>
        <v>100.18099999999986</v>
      </c>
    </row>
    <row r="13" spans="1:12" ht="15" x14ac:dyDescent="0.35">
      <c r="A13" s="110" t="s">
        <v>72</v>
      </c>
      <c r="B13" s="69"/>
      <c r="C13" s="69"/>
      <c r="D13" s="69"/>
      <c r="E13" s="85">
        <v>-9.7889999999999979</v>
      </c>
      <c r="F13" s="23">
        <v>-9.6529999999999987</v>
      </c>
      <c r="G13" s="85">
        <v>-19.747</v>
      </c>
      <c r="H13" s="23">
        <v>-20.173999999999999</v>
      </c>
      <c r="I13" s="85">
        <v>-39.746000000000002</v>
      </c>
      <c r="J13" s="23">
        <v>-38.055999999999997</v>
      </c>
      <c r="K13" s="23">
        <v>-38.21</v>
      </c>
      <c r="L13" s="23">
        <v>-35.875999999999998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5.9200000000000568</v>
      </c>
      <c r="F14" s="14">
        <f t="shared" si="1"/>
        <v>25.219000000000023</v>
      </c>
      <c r="G14" s="83">
        <f t="shared" si="1"/>
        <v>-5.2789999999999093</v>
      </c>
      <c r="H14" s="15">
        <f t="shared" si="1"/>
        <v>38.445999999999927</v>
      </c>
      <c r="I14" s="83">
        <f t="shared" si="1"/>
        <v>59.634999999999899</v>
      </c>
      <c r="J14" s="16">
        <f t="shared" si="1"/>
        <v>127.68900000000001</v>
      </c>
      <c r="K14" s="16">
        <f t="shared" si="1"/>
        <v>104.04000000000002</v>
      </c>
      <c r="L14" s="16">
        <f t="shared" si="1"/>
        <v>64.304999999999865</v>
      </c>
    </row>
    <row r="15" spans="1:12" ht="15" x14ac:dyDescent="0.35">
      <c r="A15" s="108" t="s">
        <v>16</v>
      </c>
      <c r="B15" s="112"/>
      <c r="C15" s="112"/>
      <c r="D15" s="112"/>
      <c r="E15" s="84">
        <v>-7.3999999999999996E-2</v>
      </c>
      <c r="F15" s="19">
        <v>-0.114</v>
      </c>
      <c r="G15" s="84">
        <v>-0.14499999999999999</v>
      </c>
      <c r="H15" s="19">
        <v>-0.192</v>
      </c>
      <c r="I15" s="84">
        <v>-0.377</v>
      </c>
      <c r="J15" s="19">
        <v>-1.3009999999999999</v>
      </c>
      <c r="K15" s="19">
        <v>-1.345</v>
      </c>
      <c r="L15" s="19">
        <v>-1.671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5.8460000000000569</v>
      </c>
      <c r="F17" s="14">
        <f t="shared" si="2"/>
        <v>25.105000000000022</v>
      </c>
      <c r="G17" s="83">
        <f t="shared" si="2"/>
        <v>-5.4239999999999089</v>
      </c>
      <c r="H17" s="15">
        <f t="shared" si="2"/>
        <v>38.253999999999927</v>
      </c>
      <c r="I17" s="83">
        <f t="shared" si="2"/>
        <v>59.257999999999896</v>
      </c>
      <c r="J17" s="16">
        <f t="shared" si="2"/>
        <v>126.38800000000001</v>
      </c>
      <c r="K17" s="16">
        <f t="shared" si="2"/>
        <v>102.69500000000002</v>
      </c>
      <c r="L17" s="16">
        <f t="shared" si="2"/>
        <v>62.633999999999865</v>
      </c>
    </row>
    <row r="18" spans="1:12" ht="15" x14ac:dyDescent="0.35">
      <c r="A18" s="108" t="s">
        <v>18</v>
      </c>
      <c r="B18" s="65"/>
      <c r="C18" s="65"/>
      <c r="D18" s="65"/>
      <c r="E18" s="84">
        <v>1.653</v>
      </c>
      <c r="F18" s="19">
        <v>-0.129</v>
      </c>
      <c r="G18" s="84">
        <v>2.9569999999999999</v>
      </c>
      <c r="H18" s="19">
        <v>0.29199999999999998</v>
      </c>
      <c r="I18" s="84">
        <v>0.67</v>
      </c>
      <c r="J18" s="19">
        <v>4.532</v>
      </c>
      <c r="K18" s="19">
        <v>1.9500000000000002</v>
      </c>
      <c r="L18" s="19">
        <v>2.5989999999999998</v>
      </c>
    </row>
    <row r="19" spans="1:12" ht="15" x14ac:dyDescent="0.35">
      <c r="A19" s="110" t="s">
        <v>19</v>
      </c>
      <c r="B19" s="69"/>
      <c r="C19" s="69"/>
      <c r="D19" s="69"/>
      <c r="E19" s="85">
        <v>-11.076000000000001</v>
      </c>
      <c r="F19" s="23">
        <v>-15.319000000000001</v>
      </c>
      <c r="G19" s="85">
        <v>-23.39</v>
      </c>
      <c r="H19" s="23">
        <v>-25.093000000000004</v>
      </c>
      <c r="I19" s="85">
        <v>-56.858000000000004</v>
      </c>
      <c r="J19" s="23">
        <v>-24.933999999999997</v>
      </c>
      <c r="K19" s="23">
        <v>-35.076999999999998</v>
      </c>
      <c r="L19" s="23">
        <v>-41.010999999999996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-3.5769999999999431</v>
      </c>
      <c r="F20" s="14">
        <f t="shared" si="3"/>
        <v>9.6570000000000196</v>
      </c>
      <c r="G20" s="83">
        <f t="shared" si="3"/>
        <v>-25.856999999999911</v>
      </c>
      <c r="H20" s="15">
        <f t="shared" si="3"/>
        <v>13.452999999999925</v>
      </c>
      <c r="I20" s="83">
        <f t="shared" si="3"/>
        <v>3.0699999999998937</v>
      </c>
      <c r="J20" s="16">
        <f t="shared" si="3"/>
        <v>105.98600000000002</v>
      </c>
      <c r="K20" s="16">
        <f t="shared" si="3"/>
        <v>69.568000000000026</v>
      </c>
      <c r="L20" s="16">
        <f t="shared" si="3"/>
        <v>24.221999999999866</v>
      </c>
    </row>
    <row r="21" spans="1:12" ht="15" x14ac:dyDescent="0.35">
      <c r="A21" s="108" t="s">
        <v>20</v>
      </c>
      <c r="B21" s="65"/>
      <c r="C21" s="65"/>
      <c r="D21" s="65"/>
      <c r="E21" s="84">
        <v>0.83499999999999952</v>
      </c>
      <c r="F21" s="19">
        <v>-2.4140000000000001</v>
      </c>
      <c r="G21" s="84">
        <v>5.9589999999999996</v>
      </c>
      <c r="H21" s="19">
        <v>-3.3630000000000004</v>
      </c>
      <c r="I21" s="84">
        <v>7.229000000000001</v>
      </c>
      <c r="J21" s="19">
        <v>-27.627000000000002</v>
      </c>
      <c r="K21" s="19">
        <v>-27.955000000000002</v>
      </c>
      <c r="L21" s="19">
        <v>-5.844000000000003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-2.7419999999999436</v>
      </c>
      <c r="F23" s="14">
        <f t="shared" si="4"/>
        <v>7.2430000000000199</v>
      </c>
      <c r="G23" s="83">
        <f t="shared" si="4"/>
        <v>-19.897999999999911</v>
      </c>
      <c r="H23" s="15">
        <f t="shared" si="4"/>
        <v>10.089999999999925</v>
      </c>
      <c r="I23" s="83">
        <f t="shared" si="4"/>
        <v>10.298999999999895</v>
      </c>
      <c r="J23" s="16">
        <f t="shared" si="4"/>
        <v>78.359000000000009</v>
      </c>
      <c r="K23" s="16">
        <f t="shared" si="4"/>
        <v>41.613000000000028</v>
      </c>
      <c r="L23" s="16">
        <f t="shared" si="4"/>
        <v>18.377999999999865</v>
      </c>
    </row>
    <row r="24" spans="1:12" ht="15" x14ac:dyDescent="0.35">
      <c r="A24" s="108" t="s">
        <v>22</v>
      </c>
      <c r="B24" s="65"/>
      <c r="C24" s="65"/>
      <c r="D24" s="65"/>
      <c r="E24" s="84">
        <v>-2.7420000000000471</v>
      </c>
      <c r="F24" s="19">
        <v>7.242999999999963</v>
      </c>
      <c r="G24" s="84">
        <v>-19.898000000000028</v>
      </c>
      <c r="H24" s="19">
        <v>10.089999999999897</v>
      </c>
      <c r="I24" s="84">
        <v>10.298999999999808</v>
      </c>
      <c r="J24" s="19">
        <v>78.359000000000066</v>
      </c>
      <c r="K24" s="19">
        <v>41.612999999999985</v>
      </c>
      <c r="L24" s="19">
        <v>18.377999999999936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82</v>
      </c>
      <c r="B27" s="65"/>
      <c r="C27" s="65"/>
      <c r="D27" s="65"/>
      <c r="E27" s="84">
        <v>-16.700000000000003</v>
      </c>
      <c r="F27" s="19">
        <v>0</v>
      </c>
      <c r="G27" s="84">
        <v>-28.8</v>
      </c>
      <c r="H27" s="19">
        <v>-3.2</v>
      </c>
      <c r="I27" s="84">
        <v>-17.599999999999998</v>
      </c>
      <c r="J27" s="19">
        <v>-11.954000000000001</v>
      </c>
      <c r="K27" s="19">
        <v>-21.3</v>
      </c>
      <c r="L27" s="19">
        <v>-38.774999999999999</v>
      </c>
    </row>
    <row r="28" spans="1:12" ht="15" x14ac:dyDescent="0.35">
      <c r="A28" s="142" t="s">
        <v>83</v>
      </c>
      <c r="B28" s="143"/>
      <c r="C28" s="143"/>
      <c r="D28" s="143"/>
      <c r="E28" s="160">
        <f t="shared" ref="E28:L28" si="5">E14-E27</f>
        <v>22.620000000000061</v>
      </c>
      <c r="F28" s="161">
        <f t="shared" si="5"/>
        <v>25.219000000000023</v>
      </c>
      <c r="G28" s="160">
        <f t="shared" si="5"/>
        <v>23.521000000000093</v>
      </c>
      <c r="H28" s="161">
        <f t="shared" si="5"/>
        <v>41.64599999999993</v>
      </c>
      <c r="I28" s="160">
        <f t="shared" si="5"/>
        <v>77.2349999999999</v>
      </c>
      <c r="J28" s="161">
        <f t="shared" si="5"/>
        <v>139.643</v>
      </c>
      <c r="K28" s="161">
        <f t="shared" si="5"/>
        <v>125.34000000000002</v>
      </c>
      <c r="L28" s="161">
        <f t="shared" si="5"/>
        <v>103.07999999999987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1190.2159999999999</v>
      </c>
      <c r="H34" s="19">
        <v>1168.9110000000001</v>
      </c>
      <c r="I34" s="84">
        <v>1179.1559999999999</v>
      </c>
      <c r="J34" s="19">
        <v>1157.711</v>
      </c>
      <c r="K34" s="19">
        <v>1153.934</v>
      </c>
      <c r="L34" s="19">
        <v>1157.309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48.857999999999997</v>
      </c>
      <c r="H35" s="19">
        <v>54.145999999999994</v>
      </c>
      <c r="I35" s="84">
        <v>51.113999999999997</v>
      </c>
      <c r="J35" s="19">
        <v>55.242000000000004</v>
      </c>
      <c r="K35" s="19">
        <v>48.853000000000002</v>
      </c>
      <c r="L35" s="19">
        <v>9.6660000000000004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192.49599999999998</v>
      </c>
      <c r="H36" s="19">
        <v>190.29399999999998</v>
      </c>
      <c r="I36" s="84">
        <v>196.52500000000001</v>
      </c>
      <c r="J36" s="19">
        <v>187.76300000000001</v>
      </c>
      <c r="K36" s="19">
        <v>195.77600000000001</v>
      </c>
      <c r="L36" s="19">
        <v>226.51500000000001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2.2640000000000002</v>
      </c>
      <c r="H37" s="19">
        <v>2.343</v>
      </c>
      <c r="I37" s="84">
        <v>2.3460000000000001</v>
      </c>
      <c r="J37" s="19">
        <v>2.1840000000000002</v>
      </c>
      <c r="K37" s="19">
        <v>2.218</v>
      </c>
      <c r="L37" s="19">
        <v>2.3289999999999997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5">
        <v>26.555999999999997</v>
      </c>
      <c r="H38" s="23">
        <v>15.016</v>
      </c>
      <c r="I38" s="85">
        <v>26.027000000000001</v>
      </c>
      <c r="J38" s="23">
        <v>12.608000000000001</v>
      </c>
      <c r="K38" s="23">
        <v>22.725000000000001</v>
      </c>
      <c r="L38" s="23">
        <v>34.377000000000002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3">
        <f t="shared" ref="G39:L39" si="6">SUM(G34:G38)</f>
        <v>1460.3899999999996</v>
      </c>
      <c r="H39" s="14">
        <f t="shared" si="6"/>
        <v>1430.7100000000003</v>
      </c>
      <c r="I39" s="89">
        <f t="shared" si="6"/>
        <v>1455.1680000000001</v>
      </c>
      <c r="J39" s="16">
        <f t="shared" si="6"/>
        <v>1415.5079999999998</v>
      </c>
      <c r="K39" s="16">
        <f t="shared" si="6"/>
        <v>1423.5060000000001</v>
      </c>
      <c r="L39" s="16">
        <f t="shared" si="6"/>
        <v>1430.1959999999999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4">
        <v>164.32799999999997</v>
      </c>
      <c r="H40" s="19">
        <v>179.62700000000001</v>
      </c>
      <c r="I40" s="84">
        <v>164.26599999999999</v>
      </c>
      <c r="J40" s="19">
        <v>170.26599999999999</v>
      </c>
      <c r="K40" s="19">
        <v>155.22900000000001</v>
      </c>
      <c r="L40" s="19">
        <v>177.12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4">
        <v>326.22700000000003</v>
      </c>
      <c r="H42" s="19">
        <v>379.59700000000004</v>
      </c>
      <c r="I42" s="84">
        <v>328.13900000000007</v>
      </c>
      <c r="J42" s="19">
        <v>333.18399999999997</v>
      </c>
      <c r="K42" s="19">
        <v>318.02900000000005</v>
      </c>
      <c r="L42" s="19">
        <v>332.40600000000001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4">
        <v>80.986000000000004</v>
      </c>
      <c r="H43" s="19">
        <v>89.346000000000004</v>
      </c>
      <c r="I43" s="84">
        <v>147.06299999999999</v>
      </c>
      <c r="J43" s="19">
        <v>201.84899999999999</v>
      </c>
      <c r="K43" s="19">
        <v>175.21100000000001</v>
      </c>
      <c r="L43" s="19">
        <v>163.21899999999999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2">
        <f t="shared" ref="G45:L45" si="7">SUM(G40:G44)</f>
        <v>571.54100000000005</v>
      </c>
      <c r="H45" s="34">
        <f t="shared" si="7"/>
        <v>648.57000000000005</v>
      </c>
      <c r="I45" s="90">
        <f t="shared" si="7"/>
        <v>639.46800000000007</v>
      </c>
      <c r="J45" s="35">
        <f t="shared" si="7"/>
        <v>705.29899999999998</v>
      </c>
      <c r="K45" s="35">
        <f t="shared" si="7"/>
        <v>648.46900000000005</v>
      </c>
      <c r="L45" s="35">
        <f t="shared" si="7"/>
        <v>672.745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3">
        <f t="shared" ref="G46:L46" si="8">G39+G45</f>
        <v>2031.9309999999996</v>
      </c>
      <c r="H46" s="14">
        <f t="shared" si="8"/>
        <v>2079.2800000000002</v>
      </c>
      <c r="I46" s="89">
        <f t="shared" si="8"/>
        <v>2094.6360000000004</v>
      </c>
      <c r="J46" s="16">
        <f t="shared" si="8"/>
        <v>2120.8069999999998</v>
      </c>
      <c r="K46" s="16">
        <f t="shared" si="8"/>
        <v>2071.9750000000004</v>
      </c>
      <c r="L46" s="16">
        <f t="shared" si="8"/>
        <v>2102.9409999999998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4">
        <v>927.88499999999988</v>
      </c>
      <c r="H47" s="19">
        <v>918.95099999999979</v>
      </c>
      <c r="I47" s="84">
        <v>939.5</v>
      </c>
      <c r="J47" s="19">
        <v>1246.444</v>
      </c>
      <c r="K47" s="19">
        <v>1156.308</v>
      </c>
      <c r="L47" s="19">
        <v>1122.7779999999987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5.3639999999999999</v>
      </c>
      <c r="H49" s="19">
        <v>3.9460000000000002</v>
      </c>
      <c r="I49" s="84">
        <v>4.327</v>
      </c>
      <c r="J49" s="19">
        <v>3.53</v>
      </c>
      <c r="K49" s="19">
        <v>3.47</v>
      </c>
      <c r="L49" s="19">
        <v>2.7530000000000001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8.31</v>
      </c>
      <c r="H50" s="19">
        <v>8.5549999999999997</v>
      </c>
      <c r="I50" s="84">
        <v>8.9290000000000003</v>
      </c>
      <c r="J50" s="19">
        <v>8.5</v>
      </c>
      <c r="K50" s="19">
        <v>11.704000000000001</v>
      </c>
      <c r="L50" s="19">
        <v>21.755000000000003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792.07500000000005</v>
      </c>
      <c r="H51" s="19">
        <v>778.84899999999993</v>
      </c>
      <c r="I51" s="84">
        <v>779.88200000000006</v>
      </c>
      <c r="J51" s="19">
        <v>496.1</v>
      </c>
      <c r="K51" s="19">
        <v>569.995</v>
      </c>
      <c r="L51" s="19">
        <v>632.053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298.29700000000003</v>
      </c>
      <c r="H52" s="19">
        <v>368.97899999999998</v>
      </c>
      <c r="I52" s="84">
        <v>361.99799999999999</v>
      </c>
      <c r="J52" s="19">
        <v>366.233</v>
      </c>
      <c r="K52" s="19">
        <v>330.49800000000005</v>
      </c>
      <c r="L52" s="19">
        <v>323.60199999999998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3">
        <f t="shared" ref="G55:L55" si="9">SUM(G47:G54)</f>
        <v>2031.931</v>
      </c>
      <c r="H55" s="14">
        <f t="shared" si="9"/>
        <v>2079.2799999999997</v>
      </c>
      <c r="I55" s="89">
        <f t="shared" si="9"/>
        <v>2094.636</v>
      </c>
      <c r="J55" s="16">
        <f t="shared" si="9"/>
        <v>2120.8070000000002</v>
      </c>
      <c r="K55" s="16">
        <f t="shared" si="9"/>
        <v>2071.9749999999999</v>
      </c>
      <c r="L55" s="16">
        <f t="shared" si="9"/>
        <v>2102.9409999999984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12.838000000000006</v>
      </c>
      <c r="F61" s="19">
        <v>23.42499999999994</v>
      </c>
      <c r="G61" s="84">
        <v>10.421000000000152</v>
      </c>
      <c r="H61" s="19">
        <v>32.071999999999868</v>
      </c>
      <c r="I61" s="84">
        <v>65.821999999999719</v>
      </c>
      <c r="J61" s="19">
        <v>127.89900000000013</v>
      </c>
      <c r="K61" s="19">
        <v>94.890999999999678</v>
      </c>
      <c r="L61" s="19">
        <v>59.300999999999888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-50.400999999999996</v>
      </c>
      <c r="F62" s="23">
        <v>5.9639999999999969</v>
      </c>
      <c r="G62" s="85">
        <v>-64.282999999999987</v>
      </c>
      <c r="H62" s="23">
        <v>-39.060999999999993</v>
      </c>
      <c r="I62" s="85">
        <v>16.353999999999999</v>
      </c>
      <c r="J62" s="23">
        <v>-0.57200000000000273</v>
      </c>
      <c r="K62" s="23">
        <v>25.286000000000001</v>
      </c>
      <c r="L62" s="23">
        <v>15.591999999999997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-37.562999999999988</v>
      </c>
      <c r="F63" s="14">
        <f t="shared" si="10"/>
        <v>29.388999999999939</v>
      </c>
      <c r="G63" s="83">
        <f t="shared" si="10"/>
        <v>-53.861999999999838</v>
      </c>
      <c r="H63" s="15">
        <f t="shared" si="10"/>
        <v>-6.9890000000001251</v>
      </c>
      <c r="I63" s="83">
        <f t="shared" si="10"/>
        <v>82.175999999999718</v>
      </c>
      <c r="J63" s="16">
        <f t="shared" si="10"/>
        <v>127.32700000000013</v>
      </c>
      <c r="K63" s="16">
        <f t="shared" si="10"/>
        <v>120.17699999999968</v>
      </c>
      <c r="L63" s="16">
        <f t="shared" si="10"/>
        <v>74.892999999999887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-2.4979999999999998</v>
      </c>
      <c r="F64" s="19">
        <v>-8.4670000000000005</v>
      </c>
      <c r="G64" s="84">
        <v>-7.8740000000000006</v>
      </c>
      <c r="H64" s="19">
        <v>-16.154</v>
      </c>
      <c r="I64" s="84">
        <v>-32.670999999999999</v>
      </c>
      <c r="J64" s="19">
        <v>-36.271999999999998</v>
      </c>
      <c r="K64" s="19">
        <v>-50.597000000000001</v>
      </c>
      <c r="L64" s="19">
        <v>-52.816000000000003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-40.060999999999986</v>
      </c>
      <c r="F66" s="14">
        <f t="shared" si="11"/>
        <v>20.92199999999994</v>
      </c>
      <c r="G66" s="83">
        <f t="shared" si="11"/>
        <v>-61.735999999999841</v>
      </c>
      <c r="H66" s="15">
        <f t="shared" si="11"/>
        <v>-23.143000000000125</v>
      </c>
      <c r="I66" s="83">
        <f t="shared" si="11"/>
        <v>49.504999999999718</v>
      </c>
      <c r="J66" s="16">
        <f t="shared" si="11"/>
        <v>91.055000000000121</v>
      </c>
      <c r="K66" s="16">
        <f t="shared" si="11"/>
        <v>69.579999999999671</v>
      </c>
      <c r="L66" s="16">
        <f t="shared" si="11"/>
        <v>22.076999999999884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-40.060999999999986</v>
      </c>
      <c r="F68" s="14">
        <f t="shared" si="12"/>
        <v>20.92199999999994</v>
      </c>
      <c r="G68" s="83">
        <f t="shared" si="12"/>
        <v>-61.735999999999841</v>
      </c>
      <c r="H68" s="15">
        <f t="shared" si="12"/>
        <v>-23.143000000000125</v>
      </c>
      <c r="I68" s="83">
        <f t="shared" si="12"/>
        <v>49.504999999999718</v>
      </c>
      <c r="J68" s="16">
        <f t="shared" si="12"/>
        <v>91.055000000000121</v>
      </c>
      <c r="K68" s="16">
        <f t="shared" si="12"/>
        <v>69.579999999999671</v>
      </c>
      <c r="L68" s="16">
        <f t="shared" si="12"/>
        <v>22.076999999999884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-6.4780000000000015</v>
      </c>
      <c r="F69" s="19">
        <v>-21.088000000000022</v>
      </c>
      <c r="G69" s="84">
        <v>-6.4780000000000015</v>
      </c>
      <c r="H69" s="19">
        <v>255.375</v>
      </c>
      <c r="I69" s="84">
        <v>233.45699999999999</v>
      </c>
      <c r="J69" s="19">
        <v>-72.472999999999999</v>
      </c>
      <c r="K69" s="19">
        <v>-58.753999999999998</v>
      </c>
      <c r="L69" s="19">
        <v>-65.049000000000007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-0.70100000000002183</v>
      </c>
      <c r="G71" s="84">
        <v>0</v>
      </c>
      <c r="H71" s="19">
        <v>-348.76400000000001</v>
      </c>
      <c r="I71" s="84">
        <v>-350.00700000000001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-6.4780000000000015</v>
      </c>
      <c r="F73" s="34">
        <f t="shared" si="13"/>
        <v>-21.789000000000044</v>
      </c>
      <c r="G73" s="92">
        <f t="shared" si="13"/>
        <v>-6.4780000000000015</v>
      </c>
      <c r="H73" s="34">
        <f t="shared" si="13"/>
        <v>-93.38900000000001</v>
      </c>
      <c r="I73" s="92">
        <f t="shared" si="13"/>
        <v>-116.55000000000001</v>
      </c>
      <c r="J73" s="165">
        <f t="shared" si="13"/>
        <v>-72.472999999999999</v>
      </c>
      <c r="K73" s="165">
        <f t="shared" si="13"/>
        <v>-58.753999999999998</v>
      </c>
      <c r="L73" s="165">
        <f t="shared" si="13"/>
        <v>-65.049000000000007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-46.538999999999987</v>
      </c>
      <c r="F74" s="14">
        <f t="shared" si="14"/>
        <v>-0.86700000000010391</v>
      </c>
      <c r="G74" s="83">
        <f t="shared" si="14"/>
        <v>-68.213999999999842</v>
      </c>
      <c r="H74" s="15">
        <f t="shared" si="14"/>
        <v>-116.53200000000014</v>
      </c>
      <c r="I74" s="83">
        <f t="shared" si="14"/>
        <v>-67.0450000000003</v>
      </c>
      <c r="J74" s="16">
        <f t="shared" si="14"/>
        <v>18.582000000000122</v>
      </c>
      <c r="K74" s="16">
        <f t="shared" si="14"/>
        <v>10.825999999999674</v>
      </c>
      <c r="L74" s="16">
        <f t="shared" si="14"/>
        <v>-42.972000000000122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-46.538999999999987</v>
      </c>
      <c r="F76" s="14">
        <f t="shared" si="15"/>
        <v>-0.86700000000010391</v>
      </c>
      <c r="G76" s="83">
        <f t="shared" si="15"/>
        <v>-68.213999999999842</v>
      </c>
      <c r="H76" s="15">
        <f t="shared" si="15"/>
        <v>-116.53200000000014</v>
      </c>
      <c r="I76" s="83">
        <f t="shared" si="15"/>
        <v>-67.0450000000003</v>
      </c>
      <c r="J76" s="16">
        <f t="shared" si="15"/>
        <v>18.582000000000122</v>
      </c>
      <c r="K76" s="16">
        <f t="shared" si="15"/>
        <v>10.825999999999674</v>
      </c>
      <c r="L76" s="16">
        <f t="shared" si="15"/>
        <v>-42.972000000000122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1.5808630123451577</v>
      </c>
      <c r="F82" s="61">
        <v>6.4165911843431092</v>
      </c>
      <c r="G82" s="87">
        <v>-0.7416336169776282</v>
      </c>
      <c r="H82" s="61">
        <v>5.0803626527405648</v>
      </c>
      <c r="I82" s="87">
        <v>3.9515019152873823</v>
      </c>
      <c r="J82" s="61">
        <v>8.0013309546592026</v>
      </c>
      <c r="K82" s="61">
        <v>6.2792908336476803</v>
      </c>
      <c r="L82" s="61">
        <v>3.9131220573997485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6.0403921181161051</v>
      </c>
      <c r="F83" s="61">
        <v>6.4165911843431092</v>
      </c>
      <c r="G83" s="87">
        <v>3.3044069530083306</v>
      </c>
      <c r="H83" s="61">
        <v>5.5032196596793899</v>
      </c>
      <c r="I83" s="87">
        <v>5.1177035369702608</v>
      </c>
      <c r="J83" s="61">
        <v>8.750400257668824</v>
      </c>
      <c r="K83" s="61">
        <v>7.5648434552998838</v>
      </c>
      <c r="L83" s="61">
        <v>6.2726789779452119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-0.95519374918221178</v>
      </c>
      <c r="F84" s="61">
        <v>2.4570768494865396</v>
      </c>
      <c r="G84" s="87">
        <v>-3.6325857992405233</v>
      </c>
      <c r="H84" s="61">
        <v>1.7777172857337189</v>
      </c>
      <c r="I84" s="87">
        <v>0.20342266923674227</v>
      </c>
      <c r="J84" s="61">
        <v>6.6413634891064124</v>
      </c>
      <c r="K84" s="61">
        <v>4.1987476423991001</v>
      </c>
      <c r="L84" s="61">
        <v>1.4739700252598791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0.9422931237031017</v>
      </c>
      <c r="J85" s="61">
        <v>6.522437604879733</v>
      </c>
      <c r="K85" s="61">
        <v>3.6517270519848779</v>
      </c>
      <c r="L85" s="61">
        <v>1.6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3.4542794174736673</v>
      </c>
      <c r="J86" s="61">
        <v>7.5331278965961355</v>
      </c>
      <c r="K86" s="61">
        <v>6.0013930320296964</v>
      </c>
      <c r="L86" s="61">
        <v>3.6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45.66518252834372</v>
      </c>
      <c r="H87" s="19">
        <v>44.195635027509503</v>
      </c>
      <c r="I87" s="84">
        <v>44.852661751254146</v>
      </c>
      <c r="J87" s="19">
        <v>58.772156070778728</v>
      </c>
      <c r="K87" s="19">
        <v>55.807044003909326</v>
      </c>
      <c r="L87" s="19">
        <v>53.390846438392671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714.18899999999996</v>
      </c>
      <c r="H88" s="19">
        <v>691.10599999999988</v>
      </c>
      <c r="I88" s="84">
        <v>634.80000000000007</v>
      </c>
      <c r="J88" s="19">
        <v>295.59700000000004</v>
      </c>
      <c r="K88" s="19">
        <v>396.03599999999994</v>
      </c>
      <c r="L88" s="19">
        <v>469.25799999999992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0.85941576811781639</v>
      </c>
      <c r="H89" s="61">
        <v>0.85183540798149204</v>
      </c>
      <c r="I89" s="87">
        <v>0.83470888770622675</v>
      </c>
      <c r="J89" s="61">
        <v>0.40084432192701797</v>
      </c>
      <c r="K89" s="61">
        <v>0.49594485206363703</v>
      </c>
      <c r="L89" s="61">
        <v>0.56538870551435882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1134</v>
      </c>
      <c r="J90" s="19">
        <v>1146</v>
      </c>
      <c r="K90" s="19">
        <v>1140</v>
      </c>
      <c r="L90" s="19">
        <v>1158</v>
      </c>
    </row>
    <row r="91" spans="1:12" ht="15" x14ac:dyDescent="0.35">
      <c r="A91" s="11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7" ht="21.6" x14ac:dyDescent="0.3">
      <c r="A1" s="186" t="s">
        <v>71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7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7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  <c r="P3" s="151"/>
      <c r="Q3" s="151"/>
    </row>
    <row r="4" spans="1:17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  <c r="P4" s="101"/>
      <c r="Q4" s="101"/>
    </row>
    <row r="5" spans="1:17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 t="s">
        <v>7</v>
      </c>
      <c r="K5" s="75" t="s">
        <v>99</v>
      </c>
      <c r="L5" s="75"/>
      <c r="M5" s="75"/>
      <c r="O5" s="101"/>
      <c r="P5" s="101"/>
      <c r="Q5" s="101"/>
    </row>
    <row r="6" spans="1:17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7" ht="15" x14ac:dyDescent="0.35">
      <c r="A7" s="108" t="s">
        <v>10</v>
      </c>
      <c r="B7" s="109"/>
      <c r="C7" s="109"/>
      <c r="D7" s="109"/>
      <c r="E7" s="83">
        <v>1376.0640000000001</v>
      </c>
      <c r="F7" s="15">
        <v>1300.614</v>
      </c>
      <c r="G7" s="83">
        <v>2423.498</v>
      </c>
      <c r="H7" s="15">
        <v>2207.89</v>
      </c>
      <c r="I7" s="83">
        <v>4915.7809999999999</v>
      </c>
      <c r="J7" s="15">
        <v>4300.0069999999996</v>
      </c>
      <c r="K7" s="15">
        <v>4476.0789999999997</v>
      </c>
      <c r="L7" s="15">
        <v>4607.4229999999998</v>
      </c>
      <c r="M7" s="15">
        <v>5050.0590000000002</v>
      </c>
    </row>
    <row r="8" spans="1:17" ht="15" x14ac:dyDescent="0.35">
      <c r="A8" s="108" t="s">
        <v>11</v>
      </c>
      <c r="B8" s="65"/>
      <c r="C8" s="65"/>
      <c r="D8" s="65"/>
      <c r="E8" s="84">
        <v>-1169.2069999999999</v>
      </c>
      <c r="F8" s="19">
        <v>-1147.7020000000002</v>
      </c>
      <c r="G8" s="84">
        <v>-2160.3449999999998</v>
      </c>
      <c r="H8" s="19">
        <v>-2081.873</v>
      </c>
      <c r="I8" s="84">
        <v>-4413.326</v>
      </c>
      <c r="J8" s="19">
        <v>-3900.8139999999994</v>
      </c>
      <c r="K8" s="19">
        <v>-4073.0880000000002</v>
      </c>
      <c r="L8" s="19">
        <v>-4193.5449999999992</v>
      </c>
      <c r="M8" s="19">
        <v>-4517.1469999999999</v>
      </c>
    </row>
    <row r="9" spans="1:17" ht="15" x14ac:dyDescent="0.35">
      <c r="A9" s="108" t="s">
        <v>12</v>
      </c>
      <c r="B9" s="65"/>
      <c r="C9" s="65"/>
      <c r="D9" s="65"/>
      <c r="E9" s="84">
        <v>1.6080000000000001</v>
      </c>
      <c r="F9" s="19">
        <v>-0.129</v>
      </c>
      <c r="G9" s="84">
        <v>1.4420000000000006</v>
      </c>
      <c r="H9" s="19">
        <v>0.10199999999999998</v>
      </c>
      <c r="I9" s="84">
        <v>3.1779999999999995</v>
      </c>
      <c r="J9" s="19">
        <v>2.5839999999999979</v>
      </c>
      <c r="K9" s="19">
        <v>24.952000000000002</v>
      </c>
      <c r="L9" s="19">
        <v>25.262999999999998</v>
      </c>
      <c r="M9" s="19">
        <v>5.4030000000000005</v>
      </c>
    </row>
    <row r="10" spans="1:17" ht="15" x14ac:dyDescent="0.35">
      <c r="A10" s="108" t="s">
        <v>13</v>
      </c>
      <c r="B10" s="65"/>
      <c r="C10" s="65"/>
      <c r="D10" s="65"/>
      <c r="E10" s="84">
        <v>0.28500000000000003</v>
      </c>
      <c r="F10" s="19">
        <v>0.66199999999999992</v>
      </c>
      <c r="G10" s="84">
        <v>0.54200000000000004</v>
      </c>
      <c r="H10" s="19">
        <v>0.83799999999999997</v>
      </c>
      <c r="I10" s="84">
        <v>2.0579999999999998</v>
      </c>
      <c r="J10" s="19">
        <v>0.23499999999999999</v>
      </c>
      <c r="K10" s="19">
        <v>1.0069999999999999</v>
      </c>
      <c r="L10" s="19">
        <v>1.0069999999999999</v>
      </c>
      <c r="M10" s="19">
        <v>2.1880000000000002</v>
      </c>
    </row>
    <row r="11" spans="1:17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-51.325000000000003</v>
      </c>
      <c r="M11" s="23">
        <v>0</v>
      </c>
    </row>
    <row r="12" spans="1:17" x14ac:dyDescent="0.3">
      <c r="A12" s="111" t="s">
        <v>0</v>
      </c>
      <c r="B12" s="111"/>
      <c r="C12" s="111"/>
      <c r="D12" s="111"/>
      <c r="E12" s="83">
        <f t="shared" ref="E12:M12" si="0">SUM(E7:E11)</f>
        <v>208.7500000000002</v>
      </c>
      <c r="F12" s="14">
        <f t="shared" si="0"/>
        <v>153.44499999999982</v>
      </c>
      <c r="G12" s="83">
        <f t="shared" si="0"/>
        <v>265.13700000000023</v>
      </c>
      <c r="H12" s="15">
        <f t="shared" si="0"/>
        <v>126.95699999999982</v>
      </c>
      <c r="I12" s="83">
        <f t="shared" si="0"/>
        <v>507.69099999999992</v>
      </c>
      <c r="J12" s="16">
        <f t="shared" si="0"/>
        <v>402.01200000000023</v>
      </c>
      <c r="K12" s="16">
        <f t="shared" si="0"/>
        <v>428.94999999999953</v>
      </c>
      <c r="L12" s="16">
        <f t="shared" si="0"/>
        <v>388.8230000000006</v>
      </c>
      <c r="M12" s="16">
        <f t="shared" si="0"/>
        <v>540.50300000000027</v>
      </c>
    </row>
    <row r="13" spans="1:17" ht="15" x14ac:dyDescent="0.35">
      <c r="A13" s="110" t="s">
        <v>72</v>
      </c>
      <c r="B13" s="69"/>
      <c r="C13" s="69"/>
      <c r="D13" s="69"/>
      <c r="E13" s="85">
        <v>-28.581</v>
      </c>
      <c r="F13" s="23">
        <v>-32.265999999999998</v>
      </c>
      <c r="G13" s="85">
        <v>-56.243000000000002</v>
      </c>
      <c r="H13" s="23">
        <v>-76.355999999999995</v>
      </c>
      <c r="I13" s="85">
        <v>-131.358</v>
      </c>
      <c r="J13" s="23">
        <v>-107.89400000000001</v>
      </c>
      <c r="K13" s="23">
        <v>-112.658</v>
      </c>
      <c r="L13" s="23">
        <v>-112.80200000000001</v>
      </c>
      <c r="M13" s="23">
        <v>-133.459</v>
      </c>
    </row>
    <row r="14" spans="1:17" x14ac:dyDescent="0.3">
      <c r="A14" s="111" t="s">
        <v>1</v>
      </c>
      <c r="B14" s="111"/>
      <c r="C14" s="111"/>
      <c r="D14" s="111"/>
      <c r="E14" s="83">
        <f t="shared" ref="E14:M14" si="1">SUM(E12:E13)</f>
        <v>180.16900000000021</v>
      </c>
      <c r="F14" s="14">
        <f t="shared" si="1"/>
        <v>121.17899999999983</v>
      </c>
      <c r="G14" s="83">
        <f t="shared" si="1"/>
        <v>208.89400000000023</v>
      </c>
      <c r="H14" s="15">
        <f t="shared" si="1"/>
        <v>50.600999999999829</v>
      </c>
      <c r="I14" s="83">
        <f t="shared" si="1"/>
        <v>376.33299999999991</v>
      </c>
      <c r="J14" s="16">
        <f t="shared" si="1"/>
        <v>294.11800000000022</v>
      </c>
      <c r="K14" s="16">
        <f t="shared" si="1"/>
        <v>316.29199999999952</v>
      </c>
      <c r="L14" s="16">
        <f t="shared" si="1"/>
        <v>276.02100000000058</v>
      </c>
      <c r="M14" s="16">
        <f t="shared" si="1"/>
        <v>407.04400000000027</v>
      </c>
    </row>
    <row r="15" spans="1:17" ht="15" x14ac:dyDescent="0.35">
      <c r="A15" s="108" t="s">
        <v>16</v>
      </c>
      <c r="B15" s="112"/>
      <c r="C15" s="112"/>
      <c r="D15" s="112"/>
      <c r="E15" s="84">
        <v>-0.94200000000000006</v>
      </c>
      <c r="F15" s="19">
        <v>0</v>
      </c>
      <c r="G15" s="84">
        <v>-1.883</v>
      </c>
      <c r="H15" s="19">
        <v>0</v>
      </c>
      <c r="I15" s="84">
        <v>-2.1320000000000001</v>
      </c>
      <c r="J15" s="19">
        <v>0</v>
      </c>
      <c r="K15" s="19">
        <v>0</v>
      </c>
      <c r="L15" s="19">
        <v>0</v>
      </c>
      <c r="M15" s="19">
        <v>-3.512</v>
      </c>
    </row>
    <row r="16" spans="1:17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-8.2959999999999994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179.2270000000002</v>
      </c>
      <c r="F17" s="14">
        <f t="shared" si="2"/>
        <v>121.17899999999983</v>
      </c>
      <c r="G17" s="83">
        <f t="shared" si="2"/>
        <v>207.01100000000022</v>
      </c>
      <c r="H17" s="15">
        <f t="shared" si="2"/>
        <v>50.600999999999829</v>
      </c>
      <c r="I17" s="83">
        <f t="shared" si="2"/>
        <v>374.20099999999991</v>
      </c>
      <c r="J17" s="16">
        <f t="shared" si="2"/>
        <v>294.11800000000022</v>
      </c>
      <c r="K17" s="16">
        <f t="shared" si="2"/>
        <v>316.29199999999952</v>
      </c>
      <c r="L17" s="16">
        <f t="shared" si="2"/>
        <v>276.02100000000058</v>
      </c>
      <c r="M17" s="16">
        <f t="shared" si="2"/>
        <v>395.23600000000027</v>
      </c>
    </row>
    <row r="18" spans="1:13" ht="15" x14ac:dyDescent="0.35">
      <c r="A18" s="108" t="s">
        <v>18</v>
      </c>
      <c r="B18" s="65"/>
      <c r="C18" s="65"/>
      <c r="D18" s="65"/>
      <c r="E18" s="84">
        <v>0.99399999999999888</v>
      </c>
      <c r="F18" s="19">
        <v>0.11500000000000002</v>
      </c>
      <c r="G18" s="84">
        <v>8.8849999999999998</v>
      </c>
      <c r="H18" s="19">
        <v>6.1520000000000001</v>
      </c>
      <c r="I18" s="84">
        <v>8.7919999999999998</v>
      </c>
      <c r="J18" s="19">
        <v>8.51</v>
      </c>
      <c r="K18" s="19">
        <v>33.909999999999997</v>
      </c>
      <c r="L18" s="19">
        <v>33.960999999999999</v>
      </c>
      <c r="M18" s="19">
        <v>17.633000000000003</v>
      </c>
    </row>
    <row r="19" spans="1:13" ht="15" x14ac:dyDescent="0.35">
      <c r="A19" s="110" t="s">
        <v>19</v>
      </c>
      <c r="B19" s="69"/>
      <c r="C19" s="69"/>
      <c r="D19" s="69"/>
      <c r="E19" s="85">
        <v>-7.4480000000000004</v>
      </c>
      <c r="F19" s="23">
        <v>-70.899000000000001</v>
      </c>
      <c r="G19" s="85">
        <v>-17.026</v>
      </c>
      <c r="H19" s="23">
        <v>-85.081999999999994</v>
      </c>
      <c r="I19" s="85">
        <v>-130.25900000000001</v>
      </c>
      <c r="J19" s="23">
        <v>-87.387999999999991</v>
      </c>
      <c r="K19" s="23">
        <v>-72.003</v>
      </c>
      <c r="L19" s="23">
        <v>-75.256999999999991</v>
      </c>
      <c r="M19" s="23">
        <v>-97.585999999999999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172.7730000000002</v>
      </c>
      <c r="F20" s="14">
        <f t="shared" si="3"/>
        <v>50.394999999999825</v>
      </c>
      <c r="G20" s="83">
        <f t="shared" si="3"/>
        <v>198.8700000000002</v>
      </c>
      <c r="H20" s="15">
        <f t="shared" si="3"/>
        <v>-28.329000000000164</v>
      </c>
      <c r="I20" s="83">
        <f t="shared" si="3"/>
        <v>252.73399999999987</v>
      </c>
      <c r="J20" s="16">
        <f t="shared" si="3"/>
        <v>215.24000000000024</v>
      </c>
      <c r="K20" s="16">
        <f t="shared" si="3"/>
        <v>278.19899999999956</v>
      </c>
      <c r="L20" s="16">
        <f t="shared" si="3"/>
        <v>234.72500000000059</v>
      </c>
      <c r="M20" s="16">
        <f t="shared" si="3"/>
        <v>315.28300000000024</v>
      </c>
    </row>
    <row r="21" spans="1:13" ht="15" x14ac:dyDescent="0.35">
      <c r="A21" s="108" t="s">
        <v>20</v>
      </c>
      <c r="B21" s="65"/>
      <c r="C21" s="65"/>
      <c r="D21" s="65"/>
      <c r="E21" s="84">
        <v>-34.907000000000004</v>
      </c>
      <c r="F21" s="19">
        <v>-28.422000000000001</v>
      </c>
      <c r="G21" s="84">
        <v>-41.091000000000001</v>
      </c>
      <c r="H21" s="19">
        <v>-8.5050000000000008</v>
      </c>
      <c r="I21" s="84">
        <v>-71.746000000000009</v>
      </c>
      <c r="J21" s="19">
        <v>-69.256</v>
      </c>
      <c r="K21" s="19">
        <v>-68.646000000000001</v>
      </c>
      <c r="L21" s="19">
        <v>-70.712000000000003</v>
      </c>
      <c r="M21" s="19">
        <v>-107.004</v>
      </c>
    </row>
    <row r="22" spans="1:13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137.86600000000018</v>
      </c>
      <c r="F23" s="14">
        <f t="shared" si="4"/>
        <v>21.972999999999825</v>
      </c>
      <c r="G23" s="83">
        <f t="shared" si="4"/>
        <v>157.7790000000002</v>
      </c>
      <c r="H23" s="15">
        <f t="shared" si="4"/>
        <v>-36.834000000000167</v>
      </c>
      <c r="I23" s="83">
        <f t="shared" si="4"/>
        <v>180.98799999999986</v>
      </c>
      <c r="J23" s="16">
        <f t="shared" si="4"/>
        <v>145.98400000000024</v>
      </c>
      <c r="K23" s="16">
        <f t="shared" si="4"/>
        <v>209.55299999999954</v>
      </c>
      <c r="L23" s="16">
        <f t="shared" si="4"/>
        <v>164.0130000000006</v>
      </c>
      <c r="M23" s="16">
        <f t="shared" si="4"/>
        <v>208.27900000000022</v>
      </c>
    </row>
    <row r="24" spans="1:13" ht="15" x14ac:dyDescent="0.35">
      <c r="A24" s="108" t="s">
        <v>22</v>
      </c>
      <c r="B24" s="65"/>
      <c r="C24" s="65"/>
      <c r="D24" s="65"/>
      <c r="E24" s="84">
        <v>137.86799999999985</v>
      </c>
      <c r="F24" s="19">
        <v>21.948000000000143</v>
      </c>
      <c r="G24" s="84">
        <v>157.70700000000016</v>
      </c>
      <c r="H24" s="19">
        <v>-36.772000000000133</v>
      </c>
      <c r="I24" s="84">
        <v>180.84400000000119</v>
      </c>
      <c r="J24" s="19">
        <v>145.90900000000062</v>
      </c>
      <c r="K24" s="19">
        <v>207.99199999999999</v>
      </c>
      <c r="L24" s="19">
        <v>162.45199999999952</v>
      </c>
      <c r="M24" s="19">
        <v>208.0529999999994</v>
      </c>
    </row>
    <row r="25" spans="1:13" ht="15" x14ac:dyDescent="0.35">
      <c r="A25" s="108" t="s">
        <v>79</v>
      </c>
      <c r="B25" s="65"/>
      <c r="C25" s="65"/>
      <c r="D25" s="65"/>
      <c r="E25" s="84">
        <v>-2.0000000000000018E-3</v>
      </c>
      <c r="F25" s="19">
        <v>2.4999999999999994E-2</v>
      </c>
      <c r="G25" s="84">
        <v>7.1999999999999995E-2</v>
      </c>
      <c r="H25" s="19">
        <v>-6.2E-2</v>
      </c>
      <c r="I25" s="84">
        <v>0.14399999999999999</v>
      </c>
      <c r="J25" s="19">
        <v>7.4999999999999997E-2</v>
      </c>
      <c r="K25" s="19">
        <v>1.5609999999999999</v>
      </c>
      <c r="L25" s="19">
        <v>1.5609999999999999</v>
      </c>
      <c r="M25" s="19">
        <v>0.22600000000000001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0</v>
      </c>
      <c r="F27" s="19">
        <v>-29.061</v>
      </c>
      <c r="G27" s="84">
        <v>0</v>
      </c>
      <c r="H27" s="19">
        <v>-103.92099999999999</v>
      </c>
      <c r="I27" s="84">
        <v>-125.20599999999999</v>
      </c>
      <c r="J27" s="19">
        <v>-50.649000000000001</v>
      </c>
      <c r="K27" s="19">
        <v>-18.875</v>
      </c>
      <c r="L27" s="19">
        <v>-70.2</v>
      </c>
      <c r="M27" s="19">
        <v>-69.433999999999997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180.16900000000021</v>
      </c>
      <c r="F28" s="161">
        <f t="shared" si="5"/>
        <v>150.23999999999984</v>
      </c>
      <c r="G28" s="160">
        <f t="shared" si="5"/>
        <v>208.89400000000023</v>
      </c>
      <c r="H28" s="161">
        <f t="shared" si="5"/>
        <v>154.52199999999982</v>
      </c>
      <c r="I28" s="160">
        <f t="shared" si="5"/>
        <v>501.53899999999987</v>
      </c>
      <c r="J28" s="161">
        <f t="shared" si="5"/>
        <v>344.76700000000022</v>
      </c>
      <c r="K28" s="161">
        <f t="shared" si="5"/>
        <v>335.16699999999952</v>
      </c>
      <c r="L28" s="161">
        <f t="shared" si="5"/>
        <v>346.22100000000057</v>
      </c>
      <c r="M28" s="161">
        <f t="shared" si="5"/>
        <v>476.47800000000029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6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6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3129.7489999999998</v>
      </c>
      <c r="H34" s="19">
        <v>3135.1860000000001</v>
      </c>
      <c r="I34" s="84">
        <v>3190.28</v>
      </c>
      <c r="J34" s="19">
        <v>2949.5619999999999</v>
      </c>
      <c r="K34" s="19">
        <v>0</v>
      </c>
      <c r="L34" s="19">
        <v>2908.86</v>
      </c>
      <c r="M34" s="19">
        <v>3154.9209999999998</v>
      </c>
    </row>
    <row r="35" spans="1:16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98.852000000000004</v>
      </c>
      <c r="H35" s="19">
        <v>95.308999999999997</v>
      </c>
      <c r="I35" s="84">
        <v>94.070999999999998</v>
      </c>
      <c r="J35" s="19">
        <v>26.385999999999999</v>
      </c>
      <c r="K35" s="19">
        <v>0</v>
      </c>
      <c r="L35" s="19">
        <v>19.672999999999998</v>
      </c>
      <c r="M35" s="19">
        <v>17.501000000000001</v>
      </c>
    </row>
    <row r="36" spans="1:16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629.56100000000004</v>
      </c>
      <c r="H36" s="19">
        <v>616.56700000000001</v>
      </c>
      <c r="I36" s="84">
        <v>636.49</v>
      </c>
      <c r="J36" s="19">
        <v>573.82900000000006</v>
      </c>
      <c r="K36" s="19">
        <v>0</v>
      </c>
      <c r="L36" s="19">
        <v>599.64099999999996</v>
      </c>
      <c r="M36" s="19">
        <v>633.93499999999995</v>
      </c>
    </row>
    <row r="37" spans="1:16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15.946999999999999</v>
      </c>
      <c r="H37" s="19">
        <v>18.367000000000001</v>
      </c>
      <c r="I37" s="84">
        <v>16.495999999999999</v>
      </c>
      <c r="J37" s="19">
        <v>17.853999999999999</v>
      </c>
      <c r="K37" s="19">
        <v>0</v>
      </c>
      <c r="L37" s="19">
        <v>23.35</v>
      </c>
      <c r="M37" s="19">
        <v>22.814</v>
      </c>
    </row>
    <row r="38" spans="1:16" ht="15" customHeight="1" x14ac:dyDescent="0.35">
      <c r="A38" s="110" t="s">
        <v>26</v>
      </c>
      <c r="B38" s="69"/>
      <c r="C38" s="69"/>
      <c r="D38" s="69"/>
      <c r="E38" s="85"/>
      <c r="F38" s="23"/>
      <c r="G38" s="85">
        <v>112.61999999999999</v>
      </c>
      <c r="H38" s="23">
        <v>88.307999999999993</v>
      </c>
      <c r="I38" s="85">
        <v>112.411</v>
      </c>
      <c r="J38" s="23">
        <v>85.016000000000005</v>
      </c>
      <c r="K38" s="23">
        <v>0</v>
      </c>
      <c r="L38" s="23">
        <v>76.835999999999999</v>
      </c>
      <c r="M38" s="23">
        <v>78.459000000000003</v>
      </c>
    </row>
    <row r="39" spans="1:16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3986.7289999999998</v>
      </c>
      <c r="H39" s="14">
        <f>SUM(H34:H38)</f>
        <v>3953.7370000000005</v>
      </c>
      <c r="I39" s="89">
        <f>SUM(I34:I38)</f>
        <v>4049.7480000000005</v>
      </c>
      <c r="J39" s="16">
        <f>SUM(J34:J38)</f>
        <v>3652.6469999999999</v>
      </c>
      <c r="K39" s="16" t="s">
        <v>8</v>
      </c>
      <c r="L39" s="16">
        <f>SUM(L34:L38)</f>
        <v>3628.3599999999997</v>
      </c>
      <c r="M39" s="16">
        <f>SUM(M34:M38)</f>
        <v>3907.6299999999997</v>
      </c>
    </row>
    <row r="40" spans="1:16" ht="15" customHeight="1" x14ac:dyDescent="0.35">
      <c r="A40" s="108" t="s">
        <v>28</v>
      </c>
      <c r="B40" s="65"/>
      <c r="C40" s="65"/>
      <c r="D40" s="65"/>
      <c r="E40" s="84"/>
      <c r="F40" s="19"/>
      <c r="G40" s="84">
        <v>471.83300000000003</v>
      </c>
      <c r="H40" s="19">
        <v>471.83600000000001</v>
      </c>
      <c r="I40" s="84">
        <v>425.26400000000001</v>
      </c>
      <c r="J40" s="19">
        <v>408.57899999999995</v>
      </c>
      <c r="K40" s="19">
        <v>0</v>
      </c>
      <c r="L40" s="19">
        <v>415.99400000000003</v>
      </c>
      <c r="M40" s="19">
        <v>473.52600000000001</v>
      </c>
    </row>
    <row r="41" spans="1:16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6" ht="15" customHeight="1" x14ac:dyDescent="0.35">
      <c r="A42" s="108" t="s">
        <v>30</v>
      </c>
      <c r="B42" s="65"/>
      <c r="C42" s="65"/>
      <c r="D42" s="65"/>
      <c r="E42" s="84"/>
      <c r="F42" s="19"/>
      <c r="G42" s="84">
        <v>747.18299999999999</v>
      </c>
      <c r="H42" s="19">
        <v>719.94500000000005</v>
      </c>
      <c r="I42" s="84">
        <v>531.71799999999996</v>
      </c>
      <c r="J42" s="19">
        <v>586.19400000000007</v>
      </c>
      <c r="K42" s="19">
        <v>0</v>
      </c>
      <c r="L42" s="19">
        <v>631.23800000000006</v>
      </c>
      <c r="M42" s="19">
        <v>812.48199999999997</v>
      </c>
    </row>
    <row r="43" spans="1:16" ht="15" customHeight="1" x14ac:dyDescent="0.35">
      <c r="A43" s="108" t="s">
        <v>31</v>
      </c>
      <c r="B43" s="65"/>
      <c r="C43" s="65"/>
      <c r="D43" s="65"/>
      <c r="E43" s="84"/>
      <c r="F43" s="19"/>
      <c r="G43" s="84">
        <v>10.711</v>
      </c>
      <c r="H43" s="19">
        <v>75.724000000000004</v>
      </c>
      <c r="I43" s="84">
        <v>87.59</v>
      </c>
      <c r="J43" s="19">
        <v>76.587999999999994</v>
      </c>
      <c r="K43" s="19">
        <v>0</v>
      </c>
      <c r="L43" s="19">
        <v>98.745000000000005</v>
      </c>
      <c r="M43" s="19">
        <v>282.72300000000001</v>
      </c>
    </row>
    <row r="44" spans="1:16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6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1229.7270000000001</v>
      </c>
      <c r="H45" s="34">
        <f>SUM(H40:H44)</f>
        <v>1267.5049999999999</v>
      </c>
      <c r="I45" s="90">
        <f>SUM(I40:I44)</f>
        <v>1044.5719999999999</v>
      </c>
      <c r="J45" s="35">
        <f>SUM(J40:J44)</f>
        <v>1071.3610000000001</v>
      </c>
      <c r="K45" s="35" t="s">
        <v>8</v>
      </c>
      <c r="L45" s="35">
        <f>SUM(L40:L44)</f>
        <v>1145.9769999999999</v>
      </c>
      <c r="M45" s="35">
        <f>SUM(M40:M44)</f>
        <v>1568.731</v>
      </c>
    </row>
    <row r="46" spans="1:16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5216.4560000000001</v>
      </c>
      <c r="H46" s="14">
        <f>H39+H45</f>
        <v>5221.2420000000002</v>
      </c>
      <c r="I46" s="89">
        <f>I39+I45</f>
        <v>5094.3200000000006</v>
      </c>
      <c r="J46" s="16">
        <f>J39+J45</f>
        <v>4724.0079999999998</v>
      </c>
      <c r="K46" s="16" t="s">
        <v>8</v>
      </c>
      <c r="L46" s="16">
        <f>L39+L45</f>
        <v>4774.3369999999995</v>
      </c>
      <c r="M46" s="16">
        <f>M39+M45</f>
        <v>5476.3609999999999</v>
      </c>
      <c r="P46" s="130"/>
    </row>
    <row r="47" spans="1:16" ht="15" customHeight="1" x14ac:dyDescent="0.35">
      <c r="A47" s="108" t="s">
        <v>35</v>
      </c>
      <c r="B47" s="65"/>
      <c r="C47" s="65"/>
      <c r="D47" s="65"/>
      <c r="E47" s="84"/>
      <c r="F47" s="19"/>
      <c r="G47" s="84">
        <v>2776.6909999999998</v>
      </c>
      <c r="H47" s="19">
        <v>2524.5019999999995</v>
      </c>
      <c r="I47" s="84">
        <v>2792.5380000000005</v>
      </c>
      <c r="J47" s="19">
        <v>2526.9540000000006</v>
      </c>
      <c r="K47" s="19"/>
      <c r="L47" s="19">
        <v>2354.4140000000007</v>
      </c>
      <c r="M47" s="19">
        <v>2223.5979999999995</v>
      </c>
    </row>
    <row r="48" spans="1:16" ht="15" customHeight="1" x14ac:dyDescent="0.35">
      <c r="A48" s="108" t="s">
        <v>78</v>
      </c>
      <c r="B48" s="65"/>
      <c r="C48" s="65"/>
      <c r="D48" s="65"/>
      <c r="E48" s="84"/>
      <c r="F48" s="19"/>
      <c r="G48" s="84">
        <v>-0.125</v>
      </c>
      <c r="H48" s="19">
        <v>0.96899999999999986</v>
      </c>
      <c r="I48" s="84">
        <v>0.79900000000000004</v>
      </c>
      <c r="J48" s="19">
        <v>1.0010000000000001</v>
      </c>
      <c r="K48" s="19">
        <v>0</v>
      </c>
      <c r="L48" s="19">
        <v>4.3380000000000001</v>
      </c>
      <c r="M48" s="19">
        <v>3.5579999999999998</v>
      </c>
      <c r="P48" s="184"/>
    </row>
    <row r="49" spans="1:16" ht="15" customHeight="1" x14ac:dyDescent="0.35">
      <c r="A49" s="108" t="s">
        <v>36</v>
      </c>
      <c r="B49" s="65"/>
      <c r="C49" s="65"/>
      <c r="D49" s="65"/>
      <c r="E49" s="84"/>
      <c r="F49" s="19"/>
      <c r="G49" s="84">
        <v>5.0999999999999997E-2</v>
      </c>
      <c r="H49" s="19">
        <v>0</v>
      </c>
      <c r="I49" s="84">
        <v>5.0999999999999997E-2</v>
      </c>
      <c r="J49" s="19">
        <v>0</v>
      </c>
      <c r="K49" s="19">
        <v>0</v>
      </c>
      <c r="L49" s="19">
        <v>0.22800000000000001</v>
      </c>
      <c r="M49" s="19">
        <v>0.224</v>
      </c>
    </row>
    <row r="50" spans="1:16" ht="15" customHeight="1" x14ac:dyDescent="0.35">
      <c r="A50" s="108" t="s">
        <v>37</v>
      </c>
      <c r="B50" s="65"/>
      <c r="C50" s="65"/>
      <c r="D50" s="65"/>
      <c r="E50" s="84"/>
      <c r="F50" s="19"/>
      <c r="G50" s="84">
        <v>116.065</v>
      </c>
      <c r="H50" s="19">
        <v>172.27100000000002</v>
      </c>
      <c r="I50" s="84">
        <v>126.941</v>
      </c>
      <c r="J50" s="19">
        <v>136.23399999999998</v>
      </c>
      <c r="K50" s="19">
        <v>0</v>
      </c>
      <c r="L50" s="19">
        <v>105.446</v>
      </c>
      <c r="M50" s="19">
        <v>140.35599999999999</v>
      </c>
    </row>
    <row r="51" spans="1:16" ht="15" customHeight="1" x14ac:dyDescent="0.35">
      <c r="A51" s="108" t="s">
        <v>38</v>
      </c>
      <c r="B51" s="65"/>
      <c r="C51" s="65"/>
      <c r="D51" s="65"/>
      <c r="E51" s="84"/>
      <c r="F51" s="19"/>
      <c r="G51" s="84">
        <v>1344.114</v>
      </c>
      <c r="H51" s="19">
        <v>1466.2330000000002</v>
      </c>
      <c r="I51" s="84">
        <v>1235.0149999999999</v>
      </c>
      <c r="J51" s="19">
        <v>1072.99</v>
      </c>
      <c r="K51" s="19">
        <v>0</v>
      </c>
      <c r="L51" s="19">
        <v>1252.518</v>
      </c>
      <c r="M51" s="19">
        <v>1676.9849999999999</v>
      </c>
      <c r="P51" s="130"/>
    </row>
    <row r="52" spans="1:16" ht="15" customHeight="1" x14ac:dyDescent="0.35">
      <c r="A52" s="108" t="s">
        <v>39</v>
      </c>
      <c r="B52" s="65"/>
      <c r="C52" s="65"/>
      <c r="D52" s="65"/>
      <c r="E52" s="84"/>
      <c r="F52" s="19"/>
      <c r="G52" s="84">
        <v>979.66000000000008</v>
      </c>
      <c r="H52" s="19">
        <v>988.63200000000006</v>
      </c>
      <c r="I52" s="84">
        <v>938.97600000000011</v>
      </c>
      <c r="J52" s="19">
        <v>976.48599999999988</v>
      </c>
      <c r="K52" s="19">
        <v>0</v>
      </c>
      <c r="L52" s="19">
        <v>1045.9470000000001</v>
      </c>
      <c r="M52" s="19">
        <v>1403.6550000000002</v>
      </c>
    </row>
    <row r="53" spans="1:16" ht="15" customHeight="1" x14ac:dyDescent="0.35">
      <c r="A53" s="108" t="s">
        <v>73</v>
      </c>
      <c r="B53" s="65"/>
      <c r="C53" s="65"/>
      <c r="D53" s="65"/>
      <c r="E53" s="84"/>
      <c r="F53" s="19"/>
      <c r="G53" s="84">
        <v>0</v>
      </c>
      <c r="H53" s="19">
        <v>68.635000000000005</v>
      </c>
      <c r="I53" s="84">
        <v>0</v>
      </c>
      <c r="J53" s="19">
        <v>10.343</v>
      </c>
      <c r="K53" s="19">
        <v>0</v>
      </c>
      <c r="L53" s="19">
        <v>11.446</v>
      </c>
      <c r="M53" s="19">
        <v>27.984999999999999</v>
      </c>
      <c r="P53" s="184"/>
    </row>
    <row r="54" spans="1:16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6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5216.4560000000001</v>
      </c>
      <c r="H55" s="14">
        <f>SUM(H47:H54)</f>
        <v>5221.2420000000002</v>
      </c>
      <c r="I55" s="89">
        <f>SUM(I47:I54)</f>
        <v>5094.32</v>
      </c>
      <c r="J55" s="16">
        <f>SUM(J47:J54)</f>
        <v>4724.0080000000007</v>
      </c>
      <c r="K55" s="16" t="s">
        <v>8</v>
      </c>
      <c r="L55" s="16">
        <f>SUM(L47:L54)</f>
        <v>4774.3370000000014</v>
      </c>
      <c r="M55" s="16">
        <f>SUM(M47:M54)</f>
        <v>5476.3609999999999</v>
      </c>
    </row>
    <row r="56" spans="1:16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6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6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6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6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6" ht="34.950000000000003" customHeight="1" x14ac:dyDescent="0.35">
      <c r="A61" s="118" t="s">
        <v>42</v>
      </c>
      <c r="B61" s="118"/>
      <c r="C61" s="118"/>
      <c r="D61" s="118"/>
      <c r="E61" s="84">
        <v>185.25999999999991</v>
      </c>
      <c r="F61" s="19">
        <v>96.144000000000119</v>
      </c>
      <c r="G61" s="84">
        <v>223.83200000000016</v>
      </c>
      <c r="H61" s="19">
        <v>38.136999999999745</v>
      </c>
      <c r="I61" s="84">
        <v>294.58700000000039</v>
      </c>
      <c r="J61" s="19">
        <v>334.16900000000101</v>
      </c>
      <c r="K61" s="19"/>
      <c r="L61" s="19">
        <v>325.32099999999991</v>
      </c>
      <c r="M61" s="19">
        <v>469.38900000000001</v>
      </c>
    </row>
    <row r="62" spans="1:16" ht="15" customHeight="1" x14ac:dyDescent="0.35">
      <c r="A62" s="119" t="s">
        <v>43</v>
      </c>
      <c r="B62" s="119"/>
      <c r="C62" s="120"/>
      <c r="D62" s="120"/>
      <c r="E62" s="85">
        <v>-83.282000000000011</v>
      </c>
      <c r="F62" s="23">
        <v>36.85299999999998</v>
      </c>
      <c r="G62" s="85">
        <v>-251.48400000000001</v>
      </c>
      <c r="H62" s="23">
        <v>-103.126</v>
      </c>
      <c r="I62" s="85">
        <v>15.00500000000001</v>
      </c>
      <c r="J62" s="23">
        <v>41.29699999999999</v>
      </c>
      <c r="K62" s="23">
        <v>0</v>
      </c>
      <c r="L62" s="23">
        <v>-77.328000000000003</v>
      </c>
      <c r="M62" s="23">
        <v>77.156000000000006</v>
      </c>
    </row>
    <row r="63" spans="1:16" ht="15" customHeight="1" x14ac:dyDescent="0.35">
      <c r="A63" s="176" t="s">
        <v>44</v>
      </c>
      <c r="B63" s="121"/>
      <c r="C63" s="122"/>
      <c r="D63" s="122"/>
      <c r="E63" s="91">
        <f t="shared" ref="E63:J63" si="6">SUM(E61:E62)</f>
        <v>101.97799999999989</v>
      </c>
      <c r="F63" s="14">
        <f t="shared" si="6"/>
        <v>132.9970000000001</v>
      </c>
      <c r="G63" s="83">
        <f t="shared" si="6"/>
        <v>-27.651999999999845</v>
      </c>
      <c r="H63" s="15">
        <f t="shared" si="6"/>
        <v>-64.98900000000026</v>
      </c>
      <c r="I63" s="83">
        <f t="shared" si="6"/>
        <v>309.59200000000038</v>
      </c>
      <c r="J63" s="16">
        <f t="shared" si="6"/>
        <v>375.46600000000097</v>
      </c>
      <c r="K63" s="16" t="s">
        <v>8</v>
      </c>
      <c r="L63" s="16">
        <f>SUM(L61:L62)</f>
        <v>247.99299999999991</v>
      </c>
      <c r="M63" s="16">
        <f>SUM(M61:M62)</f>
        <v>546.54500000000007</v>
      </c>
    </row>
    <row r="64" spans="1:16" ht="15" customHeight="1" x14ac:dyDescent="0.35">
      <c r="A64" s="118" t="s">
        <v>45</v>
      </c>
      <c r="B64" s="118"/>
      <c r="C64" s="65"/>
      <c r="D64" s="65"/>
      <c r="E64" s="84">
        <v>-35.655999999999999</v>
      </c>
      <c r="F64" s="19">
        <v>-42.378</v>
      </c>
      <c r="G64" s="84">
        <v>-69.506</v>
      </c>
      <c r="H64" s="19">
        <v>-98.010999999999996</v>
      </c>
      <c r="I64" s="84">
        <v>-168.53899999999999</v>
      </c>
      <c r="J64" s="19">
        <v>-87.549000000000007</v>
      </c>
      <c r="K64" s="19">
        <v>0</v>
      </c>
      <c r="L64" s="19">
        <v>-87.191000000000003</v>
      </c>
      <c r="M64" s="19">
        <v>-80.738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0.90500000000000003</v>
      </c>
      <c r="F65" s="23">
        <v>0.76200000000000001</v>
      </c>
      <c r="G65" s="85">
        <v>1.548</v>
      </c>
      <c r="H65" s="23">
        <v>4.2030000000000003</v>
      </c>
      <c r="I65" s="85">
        <v>11.135</v>
      </c>
      <c r="J65" s="23">
        <v>13.107000000000001</v>
      </c>
      <c r="K65" s="23">
        <v>0</v>
      </c>
      <c r="L65" s="23">
        <v>5.91</v>
      </c>
      <c r="M65" s="23">
        <v>3.2709999999999999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J66" si="7">SUM(E63:E65)</f>
        <v>67.22699999999989</v>
      </c>
      <c r="F66" s="14">
        <f t="shared" si="7"/>
        <v>91.3810000000001</v>
      </c>
      <c r="G66" s="83">
        <f t="shared" si="7"/>
        <v>-95.609999999999843</v>
      </c>
      <c r="H66" s="15">
        <f t="shared" si="7"/>
        <v>-158.79700000000025</v>
      </c>
      <c r="I66" s="83">
        <f t="shared" si="7"/>
        <v>152.18800000000039</v>
      </c>
      <c r="J66" s="16">
        <f t="shared" si="7"/>
        <v>301.02400000000097</v>
      </c>
      <c r="K66" s="16" t="s">
        <v>8</v>
      </c>
      <c r="L66" s="16">
        <f>SUM(L63:L65)</f>
        <v>166.7119999999999</v>
      </c>
      <c r="M66" s="16">
        <f>SUM(M63:M65)</f>
        <v>469.07800000000009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-184.74899999999997</v>
      </c>
      <c r="G67" s="85">
        <v>0</v>
      </c>
      <c r="H67" s="23">
        <v>-184.749</v>
      </c>
      <c r="I67" s="85">
        <v>-184.749</v>
      </c>
      <c r="J67" s="23">
        <v>0</v>
      </c>
      <c r="K67" s="159">
        <v>0</v>
      </c>
      <c r="L67" s="23">
        <v>190.548</v>
      </c>
      <c r="M67" s="23">
        <v>-27.213000000000001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J68" si="8">SUM(E66:E67)</f>
        <v>67.22699999999989</v>
      </c>
      <c r="F68" s="14">
        <f t="shared" si="8"/>
        <v>-93.367999999999867</v>
      </c>
      <c r="G68" s="83">
        <f t="shared" si="8"/>
        <v>-95.609999999999843</v>
      </c>
      <c r="H68" s="15">
        <f t="shared" si="8"/>
        <v>-343.54600000000028</v>
      </c>
      <c r="I68" s="83">
        <f t="shared" si="8"/>
        <v>-32.560999999999609</v>
      </c>
      <c r="J68" s="16">
        <f t="shared" si="8"/>
        <v>301.02400000000097</v>
      </c>
      <c r="K68" s="16" t="s">
        <v>8</v>
      </c>
      <c r="L68" s="16">
        <f>SUM(L66:L67)</f>
        <v>357.25999999999988</v>
      </c>
      <c r="M68" s="16">
        <f>SUM(M66:M67)</f>
        <v>441.86500000000007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-18.369</v>
      </c>
      <c r="F69" s="19">
        <v>116.34500000000003</v>
      </c>
      <c r="G69" s="84">
        <v>136.22900000000001</v>
      </c>
      <c r="H69" s="19">
        <v>367.57799999999997</v>
      </c>
      <c r="I69" s="84">
        <v>69.647000000000048</v>
      </c>
      <c r="J69" s="19">
        <v>-212.238</v>
      </c>
      <c r="K69" s="19">
        <v>0</v>
      </c>
      <c r="L69" s="19">
        <v>-488.53199999999998</v>
      </c>
      <c r="M69" s="19">
        <v>-361.58199999999999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-115.935</v>
      </c>
      <c r="F71" s="19">
        <v>0</v>
      </c>
      <c r="G71" s="84">
        <v>-115.935</v>
      </c>
      <c r="H71" s="19">
        <v>0</v>
      </c>
      <c r="I71" s="84">
        <v>0</v>
      </c>
      <c r="J71" s="19">
        <v>0</v>
      </c>
      <c r="K71" s="19">
        <v>0</v>
      </c>
      <c r="L71" s="19">
        <v>-0.878</v>
      </c>
      <c r="M71" s="19">
        <v>-303.428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-1.3460000000000001</v>
      </c>
      <c r="F72" s="23">
        <v>1.0660000000000001</v>
      </c>
      <c r="G72" s="85">
        <v>-1.3460000000000001</v>
      </c>
      <c r="H72" s="23">
        <v>-25.527999999999995</v>
      </c>
      <c r="I72" s="85">
        <v>-26.594999999999999</v>
      </c>
      <c r="J72" s="23">
        <v>-110.629</v>
      </c>
      <c r="K72" s="23">
        <v>0</v>
      </c>
      <c r="L72" s="23">
        <v>-51.747</v>
      </c>
      <c r="M72" s="23">
        <v>-9.7330000000000005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J73" si="9">SUM(E69:E72)</f>
        <v>-135.65</v>
      </c>
      <c r="F73" s="34">
        <f t="shared" si="9"/>
        <v>117.41100000000003</v>
      </c>
      <c r="G73" s="92">
        <f t="shared" si="9"/>
        <v>18.948000000000011</v>
      </c>
      <c r="H73" s="34">
        <f t="shared" si="9"/>
        <v>342.04999999999995</v>
      </c>
      <c r="I73" s="92">
        <f t="shared" si="9"/>
        <v>43.052000000000049</v>
      </c>
      <c r="J73" s="165">
        <f t="shared" si="9"/>
        <v>-322.86700000000002</v>
      </c>
      <c r="K73" s="165" t="s">
        <v>8</v>
      </c>
      <c r="L73" s="165">
        <f>SUM(L69:L72)</f>
        <v>-541.15699999999993</v>
      </c>
      <c r="M73" s="35">
        <f>SUM(M69:M72)</f>
        <v>-674.74299999999994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J74" si="10">SUM(E73+E68)</f>
        <v>-68.423000000000116</v>
      </c>
      <c r="F74" s="14">
        <f t="shared" si="10"/>
        <v>24.043000000000163</v>
      </c>
      <c r="G74" s="83">
        <f t="shared" si="10"/>
        <v>-76.661999999999836</v>
      </c>
      <c r="H74" s="15">
        <f t="shared" si="10"/>
        <v>-1.496000000000322</v>
      </c>
      <c r="I74" s="83">
        <f t="shared" si="10"/>
        <v>10.49100000000044</v>
      </c>
      <c r="J74" s="16">
        <f t="shared" si="10"/>
        <v>-21.842999999999051</v>
      </c>
      <c r="K74" s="16" t="s">
        <v>8</v>
      </c>
      <c r="L74" s="16">
        <f>SUM(L73+L68)</f>
        <v>-183.89700000000005</v>
      </c>
      <c r="M74" s="16">
        <f>SUM(M73+M68)</f>
        <v>-232.87799999999987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J76" si="11">SUM(E74:E75)</f>
        <v>-68.423000000000116</v>
      </c>
      <c r="F76" s="14">
        <f t="shared" si="11"/>
        <v>24.043000000000163</v>
      </c>
      <c r="G76" s="83">
        <f t="shared" si="11"/>
        <v>-76.661999999999836</v>
      </c>
      <c r="H76" s="15">
        <f t="shared" si="11"/>
        <v>-1.496000000000322</v>
      </c>
      <c r="I76" s="83">
        <f t="shared" si="11"/>
        <v>10.49100000000044</v>
      </c>
      <c r="J76" s="16">
        <f t="shared" si="11"/>
        <v>-21.842999999999051</v>
      </c>
      <c r="K76" s="16" t="s">
        <v>8</v>
      </c>
      <c r="L76" s="16">
        <f>SUM(L74:L75)</f>
        <v>-183.89700000000005</v>
      </c>
      <c r="M76" s="16">
        <f>SUM(M74:M75)</f>
        <v>-232.87799999999987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6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6" ht="15" customHeight="1" x14ac:dyDescent="0.35">
      <c r="A82" s="141" t="s">
        <v>56</v>
      </c>
      <c r="B82" s="118"/>
      <c r="C82" s="109"/>
      <c r="D82" s="109"/>
      <c r="E82" s="87">
        <v>13.093068345658358</v>
      </c>
      <c r="F82" s="61">
        <v>9.3170610188726268</v>
      </c>
      <c r="G82" s="87">
        <v>8.6195243404368327</v>
      </c>
      <c r="H82" s="61">
        <v>2.2918261326424694</v>
      </c>
      <c r="I82" s="87">
        <v>7.655609556243455</v>
      </c>
      <c r="J82" s="61">
        <v>6.8399423535822068</v>
      </c>
      <c r="K82" s="61">
        <v>7.0662738526286049</v>
      </c>
      <c r="L82" s="61">
        <v>5.9907892112358629</v>
      </c>
      <c r="M82" s="61">
        <v>8.0601830592474339</v>
      </c>
    </row>
    <row r="83" spans="1:16" ht="15" customHeight="1" x14ac:dyDescent="0.35">
      <c r="A83" s="108" t="s">
        <v>102</v>
      </c>
      <c r="B83" s="118"/>
      <c r="C83" s="109"/>
      <c r="D83" s="109"/>
      <c r="E83" s="87">
        <v>13.093068345658358</v>
      </c>
      <c r="F83" s="61">
        <v>11.551467230092864</v>
      </c>
      <c r="G83" s="87">
        <v>8.6195243404368327</v>
      </c>
      <c r="H83" s="61">
        <v>6.9986276490223638</v>
      </c>
      <c r="I83" s="87">
        <v>10.202631077340504</v>
      </c>
      <c r="J83" s="61">
        <v>8.0178241570304376</v>
      </c>
      <c r="K83" s="61">
        <v>7.4879598863201515</v>
      </c>
      <c r="L83" s="61">
        <v>7.514417495419881</v>
      </c>
      <c r="M83" s="61">
        <v>9.4350976889576934</v>
      </c>
    </row>
    <row r="84" spans="1:16" ht="15" customHeight="1" x14ac:dyDescent="0.35">
      <c r="A84" s="108" t="s">
        <v>57</v>
      </c>
      <c r="B84" s="118"/>
      <c r="C84" s="109"/>
      <c r="D84" s="109"/>
      <c r="E84" s="87">
        <v>12.555593344495616</v>
      </c>
      <c r="F84" s="61">
        <v>3.8747084069524007</v>
      </c>
      <c r="G84" s="87">
        <v>8.2059073289930442</v>
      </c>
      <c r="H84" s="61">
        <v>-1.2830802259170604</v>
      </c>
      <c r="I84" s="87">
        <v>5.1412786696559429</v>
      </c>
      <c r="J84" s="61">
        <v>5.0055732467412142</v>
      </c>
      <c r="K84" s="61">
        <v>6.2152388284478288</v>
      </c>
      <c r="L84" s="61">
        <v>5.0944964245739603</v>
      </c>
      <c r="M84" s="61">
        <v>6.2431547829441127</v>
      </c>
    </row>
    <row r="85" spans="1:16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6.7992958726133743</v>
      </c>
      <c r="J85" s="61">
        <v>6</v>
      </c>
      <c r="K85" s="61" t="s">
        <v>8</v>
      </c>
      <c r="L85" s="61">
        <v>7.0970543545975069</v>
      </c>
      <c r="M85" s="61">
        <v>9.1999999999999993</v>
      </c>
    </row>
    <row r="86" spans="1:16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10.039992932554643</v>
      </c>
      <c r="J86" s="61">
        <v>8.4</v>
      </c>
      <c r="K86" s="61" t="s">
        <v>8</v>
      </c>
      <c r="L86" s="61">
        <v>8.2487400315838109</v>
      </c>
      <c r="M86" s="61">
        <v>10</v>
      </c>
    </row>
    <row r="87" spans="1:16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53.205554444243916</v>
      </c>
      <c r="H87" s="19">
        <v>48.369161973338912</v>
      </c>
      <c r="I87" s="84">
        <v>54.832381946952694</v>
      </c>
      <c r="J87" s="19">
        <v>53.512928005202376</v>
      </c>
      <c r="K87" s="19" t="s">
        <v>8</v>
      </c>
      <c r="L87" s="19">
        <v>49.404807410955719</v>
      </c>
      <c r="M87" s="19">
        <v>40.668538834455937</v>
      </c>
    </row>
    <row r="88" spans="1:16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1317.5070000000001</v>
      </c>
      <c r="H88" s="19">
        <v>1372.1420000000001</v>
      </c>
      <c r="I88" s="84">
        <v>1130.9799999999998</v>
      </c>
      <c r="J88" s="19">
        <v>978.548</v>
      </c>
      <c r="K88" s="19" t="s">
        <v>8</v>
      </c>
      <c r="L88" s="19">
        <v>1130.6510000000001</v>
      </c>
      <c r="M88" s="19">
        <v>1371.672</v>
      </c>
      <c r="P88" s="184"/>
    </row>
    <row r="89" spans="1:16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0.48452888054044291</v>
      </c>
      <c r="H89" s="61">
        <v>0.54857803871040312</v>
      </c>
      <c r="I89" s="87">
        <v>0.44214715231280699</v>
      </c>
      <c r="J89" s="61">
        <v>0.42444980231056323</v>
      </c>
      <c r="K89" s="61" t="s">
        <v>8</v>
      </c>
      <c r="L89" s="61">
        <v>0.53110543202507088</v>
      </c>
      <c r="M89" s="61">
        <v>0.75307207936938414</v>
      </c>
    </row>
    <row r="90" spans="1:16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99">
        <v>3297</v>
      </c>
      <c r="J90" s="55">
        <v>3077</v>
      </c>
      <c r="K90" s="55">
        <v>3249</v>
      </c>
      <c r="L90" s="55">
        <v>3287</v>
      </c>
      <c r="M90" s="55">
        <v>3523</v>
      </c>
      <c r="P90" s="184"/>
    </row>
    <row r="91" spans="1:16" ht="15" x14ac:dyDescent="0.35">
      <c r="A91" s="112" t="s">
        <v>93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6" ht="15" x14ac:dyDescent="0.35">
      <c r="A92" s="112" t="s">
        <v>95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6" ht="15" x14ac:dyDescent="0.35">
      <c r="A93" s="112" t="s">
        <v>92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6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6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</sheetData>
  <mergeCells count="2">
    <mergeCell ref="A1:M1"/>
    <mergeCell ref="A73:B73"/>
  </mergeCells>
  <pageMargins left="0.7" right="0.7" top="0.75" bottom="0.75" header="0.3" footer="0.3"/>
  <pageSetup paperSize="9" scale="52" orientation="portrait" r:id="rId1"/>
  <rowBreaks count="1" manualBreakCount="1">
    <brk id="9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94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66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 t="s">
        <v>7</v>
      </c>
      <c r="F5" s="75"/>
      <c r="G5" s="75" t="s">
        <v>7</v>
      </c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159.81000000000003</v>
      </c>
      <c r="F7" s="15">
        <v>150.37899999999996</v>
      </c>
      <c r="G7" s="83">
        <v>353.98700000000002</v>
      </c>
      <c r="H7" s="15">
        <v>333.92899999999997</v>
      </c>
      <c r="I7" s="83">
        <v>844.50199999999995</v>
      </c>
      <c r="J7" s="15">
        <v>837.87300000000005</v>
      </c>
      <c r="K7" s="15">
        <v>784.29499999999996</v>
      </c>
      <c r="L7" s="15">
        <v>859.43700000000001</v>
      </c>
    </row>
    <row r="8" spans="1:12" ht="15" x14ac:dyDescent="0.35">
      <c r="A8" s="108" t="s">
        <v>11</v>
      </c>
      <c r="B8" s="65"/>
      <c r="C8" s="65"/>
      <c r="D8" s="65"/>
      <c r="E8" s="84">
        <v>-174.56</v>
      </c>
      <c r="F8" s="19">
        <v>-173.703</v>
      </c>
      <c r="G8" s="84">
        <v>-372.214</v>
      </c>
      <c r="H8" s="19">
        <v>-359.8</v>
      </c>
      <c r="I8" s="84">
        <v>-819.9190000000001</v>
      </c>
      <c r="J8" s="19">
        <v>-804.13599999999997</v>
      </c>
      <c r="K8" s="19">
        <v>-785.62</v>
      </c>
      <c r="L8" s="19">
        <v>-845.33400000000006</v>
      </c>
    </row>
    <row r="9" spans="1:12" ht="15" x14ac:dyDescent="0.35">
      <c r="A9" s="108" t="s">
        <v>12</v>
      </c>
      <c r="B9" s="65"/>
      <c r="C9" s="65"/>
      <c r="D9" s="65"/>
      <c r="E9" s="84">
        <v>1.0990000000000002</v>
      </c>
      <c r="F9" s="19">
        <v>1.52</v>
      </c>
      <c r="G9" s="84">
        <v>3.149</v>
      </c>
      <c r="H9" s="19">
        <v>3.028</v>
      </c>
      <c r="I9" s="84">
        <v>7.1820000000000004</v>
      </c>
      <c r="J9" s="19">
        <v>6.274</v>
      </c>
      <c r="K9" s="19">
        <v>7.1989999999999998</v>
      </c>
      <c r="L9" s="19">
        <v>6.6660000000000004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-13.650999999999971</v>
      </c>
      <c r="F12" s="14">
        <f t="shared" si="0"/>
        <v>-21.804000000000041</v>
      </c>
      <c r="G12" s="83">
        <f t="shared" si="0"/>
        <v>-15.077999999999975</v>
      </c>
      <c r="H12" s="15">
        <f t="shared" si="0"/>
        <v>-22.843000000000039</v>
      </c>
      <c r="I12" s="83">
        <f t="shared" si="0"/>
        <v>31.764999999999858</v>
      </c>
      <c r="J12" s="16">
        <f t="shared" si="0"/>
        <v>40.011000000000081</v>
      </c>
      <c r="K12" s="16">
        <f t="shared" si="0"/>
        <v>5.8739999999999544</v>
      </c>
      <c r="L12" s="16">
        <f t="shared" si="0"/>
        <v>20.768999999999952</v>
      </c>
    </row>
    <row r="13" spans="1:12" ht="15" x14ac:dyDescent="0.35">
      <c r="A13" s="110" t="s">
        <v>72</v>
      </c>
      <c r="B13" s="69"/>
      <c r="C13" s="69"/>
      <c r="D13" s="69"/>
      <c r="E13" s="85">
        <v>-12.117000000000001</v>
      </c>
      <c r="F13" s="23">
        <v>-12.954999999999998</v>
      </c>
      <c r="G13" s="85">
        <v>-24.310000000000002</v>
      </c>
      <c r="H13" s="23">
        <v>-25.991999999999997</v>
      </c>
      <c r="I13" s="85">
        <v>-51.984999999999999</v>
      </c>
      <c r="J13" s="23">
        <v>-53.456999999999994</v>
      </c>
      <c r="K13" s="23">
        <v>-50.316999999999993</v>
      </c>
      <c r="L13" s="23">
        <v>-49.527999999999999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-25.767999999999972</v>
      </c>
      <c r="F14" s="14">
        <f t="shared" si="1"/>
        <v>-34.759000000000043</v>
      </c>
      <c r="G14" s="83">
        <f t="shared" si="1"/>
        <v>-39.387999999999977</v>
      </c>
      <c r="H14" s="15">
        <f t="shared" si="1"/>
        <v>-48.835000000000036</v>
      </c>
      <c r="I14" s="83">
        <f t="shared" si="1"/>
        <v>-20.220000000000141</v>
      </c>
      <c r="J14" s="16">
        <f t="shared" si="1"/>
        <v>-13.445999999999913</v>
      </c>
      <c r="K14" s="16">
        <f t="shared" si="1"/>
        <v>-44.44300000000004</v>
      </c>
      <c r="L14" s="16">
        <f t="shared" si="1"/>
        <v>-28.759000000000047</v>
      </c>
    </row>
    <row r="15" spans="1:12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-100</v>
      </c>
      <c r="J16" s="23">
        <v>0</v>
      </c>
      <c r="K16" s="23">
        <v>-58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-25.767999999999972</v>
      </c>
      <c r="F17" s="14">
        <f t="shared" si="2"/>
        <v>-34.759000000000043</v>
      </c>
      <c r="G17" s="83">
        <f t="shared" si="2"/>
        <v>-39.387999999999977</v>
      </c>
      <c r="H17" s="15">
        <f t="shared" si="2"/>
        <v>-48.835000000000036</v>
      </c>
      <c r="I17" s="83">
        <f t="shared" si="2"/>
        <v>-120.22000000000014</v>
      </c>
      <c r="J17" s="16">
        <f t="shared" si="2"/>
        <v>-13.445999999999913</v>
      </c>
      <c r="K17" s="16">
        <f t="shared" si="2"/>
        <v>-102.44300000000004</v>
      </c>
      <c r="L17" s="16">
        <f t="shared" si="2"/>
        <v>-28.759000000000047</v>
      </c>
    </row>
    <row r="18" spans="1:12" ht="15" x14ac:dyDescent="0.35">
      <c r="A18" s="108" t="s">
        <v>18</v>
      </c>
      <c r="B18" s="65"/>
      <c r="C18" s="65"/>
      <c r="D18" s="65"/>
      <c r="E18" s="84">
        <v>6.9540000000000006</v>
      </c>
      <c r="F18" s="19">
        <v>-4.7</v>
      </c>
      <c r="G18" s="84">
        <v>0.29300000000000004</v>
      </c>
      <c r="H18" s="19">
        <v>0.27700000000000002</v>
      </c>
      <c r="I18" s="84">
        <v>0.80900000000000005</v>
      </c>
      <c r="J18" s="19">
        <v>0.94000000000000006</v>
      </c>
      <c r="K18" s="19">
        <v>8.354000000000001</v>
      </c>
      <c r="L18" s="19">
        <v>12.44</v>
      </c>
    </row>
    <row r="19" spans="1:12" ht="15" x14ac:dyDescent="0.35">
      <c r="A19" s="110" t="s">
        <v>19</v>
      </c>
      <c r="B19" s="69"/>
      <c r="C19" s="69"/>
      <c r="D19" s="69"/>
      <c r="E19" s="85">
        <v>-0.80600000000000005</v>
      </c>
      <c r="F19" s="23">
        <v>-10.155999999999999</v>
      </c>
      <c r="G19" s="85">
        <v>-9.9529999999999994</v>
      </c>
      <c r="H19" s="23">
        <v>-19.903999999999996</v>
      </c>
      <c r="I19" s="85">
        <v>-77.623999999999995</v>
      </c>
      <c r="J19" s="23">
        <v>-67.021000000000001</v>
      </c>
      <c r="K19" s="23">
        <v>-36.622999999999998</v>
      </c>
      <c r="L19" s="23">
        <v>-41.010000000000005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-19.619999999999973</v>
      </c>
      <c r="F20" s="14">
        <f t="shared" si="3"/>
        <v>-49.615000000000045</v>
      </c>
      <c r="G20" s="83">
        <f t="shared" si="3"/>
        <v>-49.047999999999973</v>
      </c>
      <c r="H20" s="15">
        <f t="shared" si="3"/>
        <v>-68.462000000000032</v>
      </c>
      <c r="I20" s="83">
        <f t="shared" si="3"/>
        <v>-197.03500000000014</v>
      </c>
      <c r="J20" s="16">
        <f t="shared" si="3"/>
        <v>-79.526999999999916</v>
      </c>
      <c r="K20" s="16">
        <f t="shared" si="3"/>
        <v>-130.71200000000005</v>
      </c>
      <c r="L20" s="16">
        <f t="shared" si="3"/>
        <v>-57.32900000000005</v>
      </c>
    </row>
    <row r="21" spans="1:12" ht="15" x14ac:dyDescent="0.35">
      <c r="A21" s="108" t="s">
        <v>20</v>
      </c>
      <c r="B21" s="65"/>
      <c r="C21" s="65"/>
      <c r="D21" s="65"/>
      <c r="E21" s="84">
        <v>3.6359999999999997</v>
      </c>
      <c r="F21" s="19">
        <v>3.6230000000000007</v>
      </c>
      <c r="G21" s="84">
        <v>4.3309999999999995</v>
      </c>
      <c r="H21" s="19">
        <v>4.7640000000000002</v>
      </c>
      <c r="I21" s="84">
        <v>-3.1099999999999994</v>
      </c>
      <c r="J21" s="19">
        <v>-3.8419999999999996</v>
      </c>
      <c r="K21" s="19">
        <v>-0.4709999999999992</v>
      </c>
      <c r="L21" s="19">
        <v>0.20800000000000018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-15.983999999999973</v>
      </c>
      <c r="F23" s="14">
        <f t="shared" si="4"/>
        <v>-45.992000000000047</v>
      </c>
      <c r="G23" s="83">
        <f t="shared" si="4"/>
        <v>-44.71699999999997</v>
      </c>
      <c r="H23" s="15">
        <f t="shared" si="4"/>
        <v>-63.698000000000029</v>
      </c>
      <c r="I23" s="83">
        <f t="shared" si="4"/>
        <v>-200.14500000000015</v>
      </c>
      <c r="J23" s="16">
        <f t="shared" si="4"/>
        <v>-83.368999999999915</v>
      </c>
      <c r="K23" s="16">
        <f t="shared" si="4"/>
        <v>-131.18300000000005</v>
      </c>
      <c r="L23" s="16">
        <f t="shared" si="4"/>
        <v>-57.121000000000052</v>
      </c>
    </row>
    <row r="24" spans="1:12" ht="15" x14ac:dyDescent="0.35">
      <c r="A24" s="108" t="s">
        <v>22</v>
      </c>
      <c r="B24" s="65"/>
      <c r="C24" s="65"/>
      <c r="D24" s="65"/>
      <c r="E24" s="84">
        <v>-15.983999999999977</v>
      </c>
      <c r="F24" s="19">
        <v>-45.99200000000004</v>
      </c>
      <c r="G24" s="84">
        <v>-44.71699999999997</v>
      </c>
      <c r="H24" s="19">
        <v>-63.698000000000036</v>
      </c>
      <c r="I24" s="84">
        <v>-200.14500000000015</v>
      </c>
      <c r="J24" s="19">
        <v>-83.368999999999886</v>
      </c>
      <c r="K24" s="19">
        <v>-131.18299999999988</v>
      </c>
      <c r="L24" s="19">
        <v>-57.121000000000024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82</v>
      </c>
      <c r="B27" s="65"/>
      <c r="C27" s="65"/>
      <c r="D27" s="65"/>
      <c r="E27" s="84">
        <v>-2.42</v>
      </c>
      <c r="F27" s="19">
        <v>-1.1000000000000001</v>
      </c>
      <c r="G27" s="84">
        <v>-3.72</v>
      </c>
      <c r="H27" s="19">
        <v>-1.1000000000000001</v>
      </c>
      <c r="I27" s="84">
        <v>-4.3</v>
      </c>
      <c r="J27" s="19">
        <v>-6.5</v>
      </c>
      <c r="K27" s="19">
        <v>0</v>
      </c>
      <c r="L27" s="19">
        <v>-24</v>
      </c>
    </row>
    <row r="28" spans="1:12" ht="15" x14ac:dyDescent="0.35">
      <c r="A28" s="142" t="s">
        <v>83</v>
      </c>
      <c r="B28" s="143"/>
      <c r="C28" s="143"/>
      <c r="D28" s="143"/>
      <c r="E28" s="160">
        <f t="shared" ref="E28:L28" si="5">E14-E27</f>
        <v>-23.347999999999971</v>
      </c>
      <c r="F28" s="161">
        <f t="shared" si="5"/>
        <v>-33.659000000000042</v>
      </c>
      <c r="G28" s="160">
        <f t="shared" si="5"/>
        <v>-35.667999999999978</v>
      </c>
      <c r="H28" s="161">
        <f t="shared" si="5"/>
        <v>-47.735000000000035</v>
      </c>
      <c r="I28" s="160">
        <f t="shared" si="5"/>
        <v>-15.92000000000014</v>
      </c>
      <c r="J28" s="161">
        <f t="shared" si="5"/>
        <v>-6.9459999999999127</v>
      </c>
      <c r="K28" s="161">
        <f t="shared" si="5"/>
        <v>-44.44300000000004</v>
      </c>
      <c r="L28" s="161">
        <f t="shared" si="5"/>
        <v>-4.7590000000000465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4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4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321.524</v>
      </c>
      <c r="H34" s="19">
        <v>418.05</v>
      </c>
      <c r="I34" s="84">
        <v>323.16000000000003</v>
      </c>
      <c r="J34" s="19">
        <v>418.18799999999999</v>
      </c>
      <c r="K34" s="19">
        <v>410.19600000000003</v>
      </c>
      <c r="L34" s="19">
        <v>470.83499999999998</v>
      </c>
    </row>
    <row r="35" spans="1:14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218.99700000000001</v>
      </c>
      <c r="H35" s="19">
        <v>215.27</v>
      </c>
      <c r="I35" s="84">
        <v>218.399</v>
      </c>
      <c r="J35" s="19">
        <v>214.10300000000001</v>
      </c>
      <c r="K35" s="19">
        <v>205.761</v>
      </c>
      <c r="L35" s="19">
        <v>205.01400000000001</v>
      </c>
    </row>
    <row r="36" spans="1:14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181.37100000000001</v>
      </c>
      <c r="H36" s="19">
        <v>196.12200000000001</v>
      </c>
      <c r="I36" s="84">
        <v>189.047</v>
      </c>
      <c r="J36" s="19">
        <v>209.71799999999999</v>
      </c>
      <c r="K36" s="19">
        <v>227.697</v>
      </c>
      <c r="L36" s="19">
        <v>224.25700000000001</v>
      </c>
    </row>
    <row r="37" spans="1:14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16.899999999999999</v>
      </c>
      <c r="H37" s="19">
        <v>0</v>
      </c>
      <c r="I37" s="84">
        <v>0</v>
      </c>
      <c r="J37" s="19">
        <v>0</v>
      </c>
      <c r="K37" s="19">
        <v>13.5</v>
      </c>
      <c r="L37" s="19">
        <v>0</v>
      </c>
    </row>
    <row r="38" spans="1:14" ht="15" customHeight="1" x14ac:dyDescent="0.35">
      <c r="A38" s="110" t="s">
        <v>26</v>
      </c>
      <c r="B38" s="69"/>
      <c r="C38" s="69"/>
      <c r="D38" s="69"/>
      <c r="E38" s="85"/>
      <c r="F38" s="23"/>
      <c r="G38" s="85">
        <v>3.3680000000000003</v>
      </c>
      <c r="H38" s="23">
        <v>18.909000000000002</v>
      </c>
      <c r="I38" s="85">
        <v>20.291</v>
      </c>
      <c r="J38" s="23">
        <v>18.917000000000002</v>
      </c>
      <c r="K38" s="23">
        <v>3.7229999999999999</v>
      </c>
      <c r="L38" s="23">
        <v>17.420999999999999</v>
      </c>
    </row>
    <row r="39" spans="1:14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742.16</v>
      </c>
      <c r="H39" s="14">
        <f t="shared" si="6"/>
        <v>848.351</v>
      </c>
      <c r="I39" s="89">
        <f t="shared" si="6"/>
        <v>750.89700000000005</v>
      </c>
      <c r="J39" s="16">
        <f t="shared" si="6"/>
        <v>860.92599999999993</v>
      </c>
      <c r="K39" s="16">
        <f t="shared" si="6"/>
        <v>860.87699999999995</v>
      </c>
      <c r="L39" s="16">
        <f t="shared" si="6"/>
        <v>917.52700000000004</v>
      </c>
    </row>
    <row r="40" spans="1:14" ht="15" customHeight="1" x14ac:dyDescent="0.35">
      <c r="A40" s="108" t="s">
        <v>28</v>
      </c>
      <c r="B40" s="65"/>
      <c r="C40" s="65"/>
      <c r="D40" s="65"/>
      <c r="E40" s="84"/>
      <c r="F40" s="19"/>
      <c r="G40" s="84">
        <v>211.79999999999998</v>
      </c>
      <c r="H40" s="19">
        <v>183.44299999999998</v>
      </c>
      <c r="I40" s="84">
        <v>178.95099999999999</v>
      </c>
      <c r="J40" s="19">
        <v>173.815</v>
      </c>
      <c r="K40" s="19">
        <v>158.03299999999999</v>
      </c>
      <c r="L40" s="19">
        <v>174.09100000000001</v>
      </c>
    </row>
    <row r="41" spans="1:14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4" ht="15" customHeight="1" x14ac:dyDescent="0.35">
      <c r="A42" s="108" t="s">
        <v>30</v>
      </c>
      <c r="B42" s="65"/>
      <c r="C42" s="65"/>
      <c r="D42" s="65"/>
      <c r="E42" s="84"/>
      <c r="F42" s="19"/>
      <c r="G42" s="84">
        <v>106.83199999999999</v>
      </c>
      <c r="H42" s="19">
        <v>117.402</v>
      </c>
      <c r="I42" s="84">
        <v>105.64099999999999</v>
      </c>
      <c r="J42" s="19">
        <v>113.992</v>
      </c>
      <c r="K42" s="19">
        <v>108.55499999999999</v>
      </c>
      <c r="L42" s="19">
        <v>119.62700000000001</v>
      </c>
    </row>
    <row r="43" spans="1:14" ht="15" customHeight="1" x14ac:dyDescent="0.35">
      <c r="A43" s="108" t="s">
        <v>31</v>
      </c>
      <c r="B43" s="65"/>
      <c r="C43" s="65"/>
      <c r="D43" s="65"/>
      <c r="E43" s="84"/>
      <c r="F43" s="19"/>
      <c r="G43" s="84">
        <v>9.3079999999999998</v>
      </c>
      <c r="H43" s="19">
        <v>7.4710000000000001</v>
      </c>
      <c r="I43" s="84">
        <v>7.8479999999999999</v>
      </c>
      <c r="J43" s="19">
        <v>7.5380000000000003</v>
      </c>
      <c r="K43" s="19">
        <v>0</v>
      </c>
      <c r="L43" s="19">
        <v>0</v>
      </c>
    </row>
    <row r="44" spans="1:14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4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327.93999999999994</v>
      </c>
      <c r="H45" s="34">
        <f t="shared" si="7"/>
        <v>308.31599999999997</v>
      </c>
      <c r="I45" s="90">
        <f t="shared" si="7"/>
        <v>292.44</v>
      </c>
      <c r="J45" s="35">
        <f t="shared" si="7"/>
        <v>295.34500000000003</v>
      </c>
      <c r="K45" s="35">
        <f t="shared" si="7"/>
        <v>266.58799999999997</v>
      </c>
      <c r="L45" s="35">
        <f t="shared" si="7"/>
        <v>293.71800000000002</v>
      </c>
    </row>
    <row r="46" spans="1:14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1070.0999999999999</v>
      </c>
      <c r="H46" s="14">
        <f t="shared" si="8"/>
        <v>1156.6669999999999</v>
      </c>
      <c r="I46" s="89">
        <f t="shared" si="8"/>
        <v>1043.337</v>
      </c>
      <c r="J46" s="16">
        <f t="shared" si="8"/>
        <v>1156.271</v>
      </c>
      <c r="K46" s="16">
        <f t="shared" si="8"/>
        <v>1127.4649999999999</v>
      </c>
      <c r="L46" s="16">
        <f t="shared" si="8"/>
        <v>1211.2450000000001</v>
      </c>
    </row>
    <row r="47" spans="1:14" ht="15" customHeight="1" x14ac:dyDescent="0.35">
      <c r="A47" s="108" t="s">
        <v>35</v>
      </c>
      <c r="B47" s="65"/>
      <c r="C47" s="65"/>
      <c r="D47" s="65" t="s">
        <v>64</v>
      </c>
      <c r="E47" s="84"/>
      <c r="F47" s="19"/>
      <c r="G47" s="84">
        <v>323.54300000000001</v>
      </c>
      <c r="H47" s="19">
        <v>403.97199999999998</v>
      </c>
      <c r="I47" s="84">
        <v>284.24900000000002</v>
      </c>
      <c r="J47" s="19">
        <v>394.28399999999999</v>
      </c>
      <c r="K47" s="19">
        <v>426.851</v>
      </c>
      <c r="L47" s="19">
        <v>474.67399999999998</v>
      </c>
      <c r="N47" s="153"/>
    </row>
    <row r="48" spans="1:14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0</v>
      </c>
      <c r="H49" s="19">
        <v>5.7629999999999999</v>
      </c>
      <c r="I49" s="84">
        <v>0</v>
      </c>
      <c r="J49" s="19">
        <v>6.0860000000000003</v>
      </c>
      <c r="K49" s="19">
        <v>10.241</v>
      </c>
      <c r="L49" s="19">
        <v>15.795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58.23</v>
      </c>
      <c r="H50" s="19">
        <v>60.414000000000001</v>
      </c>
      <c r="I50" s="84">
        <v>60.058</v>
      </c>
      <c r="J50" s="19">
        <v>62.981999999999999</v>
      </c>
      <c r="K50" s="19">
        <v>65.626999999999995</v>
      </c>
      <c r="L50" s="19">
        <v>76.550000000000011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558.91499999999996</v>
      </c>
      <c r="H51" s="19">
        <v>569.4</v>
      </c>
      <c r="I51" s="84">
        <v>544.93499999999995</v>
      </c>
      <c r="J51" s="19">
        <v>528.26900000000001</v>
      </c>
      <c r="K51" s="19">
        <v>502.49299999999999</v>
      </c>
      <c r="L51" s="19">
        <v>524.04100000000005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128.77699999999999</v>
      </c>
      <c r="H52" s="19">
        <v>116.48399999999999</v>
      </c>
      <c r="I52" s="84">
        <v>153.46099999999998</v>
      </c>
      <c r="J52" s="19">
        <v>164.01600000000002</v>
      </c>
      <c r="K52" s="19">
        <v>121.61899999999999</v>
      </c>
      <c r="L52" s="19">
        <v>119.55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0.63400000000000001</v>
      </c>
      <c r="H53" s="19">
        <v>0.63400000000000001</v>
      </c>
      <c r="I53" s="84">
        <v>0.63400000000000001</v>
      </c>
      <c r="J53" s="19">
        <v>0.63400000000000001</v>
      </c>
      <c r="K53" s="19">
        <v>0.63400000000000001</v>
      </c>
      <c r="L53" s="19">
        <v>0.63400000000000001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1070.0989999999999</v>
      </c>
      <c r="H55" s="14">
        <f t="shared" si="9"/>
        <v>1156.6669999999999</v>
      </c>
      <c r="I55" s="89">
        <f t="shared" si="9"/>
        <v>1043.337</v>
      </c>
      <c r="J55" s="16">
        <f t="shared" si="9"/>
        <v>1156.271</v>
      </c>
      <c r="K55" s="16">
        <f t="shared" si="9"/>
        <v>1127.4649999999999</v>
      </c>
      <c r="L55" s="16">
        <f t="shared" si="9"/>
        <v>1211.2439999999999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-9.5979999999999741</v>
      </c>
      <c r="F61" s="19">
        <v>-30.299000000000031</v>
      </c>
      <c r="G61" s="84">
        <v>-21.280999999999935</v>
      </c>
      <c r="H61" s="19">
        <v>-44.958000000000041</v>
      </c>
      <c r="I61" s="84">
        <v>-6.0510000000000446</v>
      </c>
      <c r="J61" s="19">
        <v>-7.9710000000000099</v>
      </c>
      <c r="K61" s="19">
        <v>-42.331000000000031</v>
      </c>
      <c r="L61" s="19">
        <v>-10.455000000000007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-43.116</v>
      </c>
      <c r="F62" s="23">
        <v>-21.247</v>
      </c>
      <c r="G62" s="85">
        <v>-49.171999999999997</v>
      </c>
      <c r="H62" s="23">
        <v>-56.596000000000004</v>
      </c>
      <c r="I62" s="85">
        <v>-9.3979999999999979</v>
      </c>
      <c r="J62" s="23">
        <v>22.28</v>
      </c>
      <c r="K62" s="23">
        <v>30.973000000000003</v>
      </c>
      <c r="L62" s="23">
        <v>6.0769999999999973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-52.71399999999997</v>
      </c>
      <c r="F63" s="14">
        <f t="shared" si="10"/>
        <v>-51.546000000000035</v>
      </c>
      <c r="G63" s="83">
        <f t="shared" si="10"/>
        <v>-70.452999999999932</v>
      </c>
      <c r="H63" s="15">
        <f t="shared" si="10"/>
        <v>-101.55400000000004</v>
      </c>
      <c r="I63" s="83">
        <f t="shared" si="10"/>
        <v>-15.449000000000042</v>
      </c>
      <c r="J63" s="16">
        <f t="shared" si="10"/>
        <v>14.30899999999999</v>
      </c>
      <c r="K63" s="16">
        <f t="shared" si="10"/>
        <v>-11.358000000000029</v>
      </c>
      <c r="L63" s="16">
        <f t="shared" si="10"/>
        <v>-4.3780000000000099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-8.2710000000000008</v>
      </c>
      <c r="F64" s="19">
        <v>-7.331999999999999</v>
      </c>
      <c r="G64" s="84">
        <v>-18.407</v>
      </c>
      <c r="H64" s="19">
        <v>-14.430999999999999</v>
      </c>
      <c r="I64" s="84">
        <v>-32.285000000000004</v>
      </c>
      <c r="J64" s="19">
        <v>-35.075000000000003</v>
      </c>
      <c r="K64" s="19">
        <v>-58.378</v>
      </c>
      <c r="L64" s="19">
        <v>-63.365000000000002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-1.548</v>
      </c>
      <c r="F65" s="23">
        <v>0</v>
      </c>
      <c r="G65" s="85">
        <v>-3.3660000000000001</v>
      </c>
      <c r="H65" s="23">
        <v>0</v>
      </c>
      <c r="I65" s="85">
        <v>0</v>
      </c>
      <c r="J65" s="23">
        <v>0</v>
      </c>
      <c r="K65" s="23">
        <v>7.0000000000000001E-3</v>
      </c>
      <c r="L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-62.532999999999973</v>
      </c>
      <c r="F66" s="14">
        <f t="shared" si="11"/>
        <v>-58.878000000000036</v>
      </c>
      <c r="G66" s="83">
        <f t="shared" si="11"/>
        <v>-92.225999999999928</v>
      </c>
      <c r="H66" s="15">
        <f t="shared" si="11"/>
        <v>-115.98500000000004</v>
      </c>
      <c r="I66" s="83">
        <f t="shared" si="11"/>
        <v>-47.734000000000044</v>
      </c>
      <c r="J66" s="16">
        <f t="shared" si="11"/>
        <v>-20.766000000000012</v>
      </c>
      <c r="K66" s="16">
        <f t="shared" si="11"/>
        <v>-69.729000000000028</v>
      </c>
      <c r="L66" s="16">
        <f t="shared" si="11"/>
        <v>-67.743000000000009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-62.532999999999973</v>
      </c>
      <c r="F68" s="14">
        <f t="shared" si="12"/>
        <v>-58.878000000000036</v>
      </c>
      <c r="G68" s="83">
        <f t="shared" si="12"/>
        <v>-92.225999999999928</v>
      </c>
      <c r="H68" s="15">
        <f t="shared" si="12"/>
        <v>-115.98500000000004</v>
      </c>
      <c r="I68" s="83">
        <f t="shared" si="12"/>
        <v>-47.734000000000044</v>
      </c>
      <c r="J68" s="16">
        <f t="shared" si="12"/>
        <v>-20.766000000000012</v>
      </c>
      <c r="K68" s="16">
        <f t="shared" si="12"/>
        <v>-69.729000000000028</v>
      </c>
      <c r="L68" s="16">
        <f t="shared" si="12"/>
        <v>-67.743000000000009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16.510000000000048</v>
      </c>
      <c r="F69" s="19">
        <v>37.551000000000002</v>
      </c>
      <c r="G69" s="84">
        <v>8.3230000000000359</v>
      </c>
      <c r="H69" s="19">
        <v>41.298999999999999</v>
      </c>
      <c r="I69" s="84">
        <v>-67.62</v>
      </c>
      <c r="J69" s="19">
        <v>-6.6960000000000015</v>
      </c>
      <c r="K69" s="19">
        <v>-20.271000000000001</v>
      </c>
      <c r="L69" s="19">
        <v>67.744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115.664</v>
      </c>
      <c r="J70" s="19">
        <v>0</v>
      </c>
      <c r="K70" s="19">
        <v>90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50.36</v>
      </c>
      <c r="F72" s="23">
        <v>25</v>
      </c>
      <c r="G72" s="85">
        <v>85.36</v>
      </c>
      <c r="H72" s="23">
        <v>74.619</v>
      </c>
      <c r="I72" s="85">
        <v>0</v>
      </c>
      <c r="J72" s="23">
        <v>35</v>
      </c>
      <c r="K72" s="23">
        <v>0</v>
      </c>
      <c r="L72" s="23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66.870000000000047</v>
      </c>
      <c r="F73" s="34">
        <f t="shared" si="13"/>
        <v>62.551000000000002</v>
      </c>
      <c r="G73" s="92">
        <f t="shared" si="13"/>
        <v>93.683000000000035</v>
      </c>
      <c r="H73" s="34">
        <f t="shared" si="13"/>
        <v>115.91800000000001</v>
      </c>
      <c r="I73" s="92">
        <f t="shared" si="13"/>
        <v>48.043999999999997</v>
      </c>
      <c r="J73" s="165">
        <f t="shared" si="13"/>
        <v>28.303999999999998</v>
      </c>
      <c r="K73" s="165">
        <f t="shared" si="13"/>
        <v>69.728999999999999</v>
      </c>
      <c r="L73" s="165">
        <f t="shared" si="13"/>
        <v>67.744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4.3370000000000744</v>
      </c>
      <c r="F74" s="14">
        <f t="shared" si="14"/>
        <v>3.6729999999999663</v>
      </c>
      <c r="G74" s="83">
        <f t="shared" si="14"/>
        <v>1.4570000000001073</v>
      </c>
      <c r="H74" s="15">
        <f t="shared" si="14"/>
        <v>-6.7000000000035698E-2</v>
      </c>
      <c r="I74" s="83">
        <f t="shared" si="14"/>
        <v>0.30999999999995254</v>
      </c>
      <c r="J74" s="16">
        <f t="shared" si="14"/>
        <v>7.537999999999986</v>
      </c>
      <c r="K74" s="16">
        <f t="shared" si="14"/>
        <v>-2.8421709430404007E-14</v>
      </c>
      <c r="L74" s="16">
        <f t="shared" si="14"/>
        <v>9.9999999999056399E-4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4.3370000000000744</v>
      </c>
      <c r="F76" s="14">
        <f t="shared" si="15"/>
        <v>3.6729999999999663</v>
      </c>
      <c r="G76" s="83">
        <f t="shared" si="15"/>
        <v>1.4570000000001073</v>
      </c>
      <c r="H76" s="15">
        <f t="shared" si="15"/>
        <v>-6.7000000000035698E-2</v>
      </c>
      <c r="I76" s="83">
        <f t="shared" si="15"/>
        <v>0.30999999999995254</v>
      </c>
      <c r="J76" s="16">
        <f t="shared" si="15"/>
        <v>7.537999999999986</v>
      </c>
      <c r="K76" s="16">
        <f t="shared" si="15"/>
        <v>-2.8421709430404007E-14</v>
      </c>
      <c r="L76" s="16">
        <f t="shared" si="15"/>
        <v>9.9999999999056399E-4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-16.124147425067235</v>
      </c>
      <c r="F82" s="61">
        <v>-23.114264624714917</v>
      </c>
      <c r="G82" s="87">
        <v>-11.126962289575594</v>
      </c>
      <c r="H82" s="61">
        <v>-14.624366257497865</v>
      </c>
      <c r="I82" s="87">
        <v>-2.3943104930479837</v>
      </c>
      <c r="J82" s="61">
        <v>-1.6047778123892318</v>
      </c>
      <c r="K82" s="61">
        <v>-5.6666177904997515</v>
      </c>
      <c r="L82" s="61">
        <v>-3.3462604007041605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-14.609849195920125</v>
      </c>
      <c r="F83" s="61">
        <v>-22.382779510436997</v>
      </c>
      <c r="G83" s="87">
        <v>-10.076076240087902</v>
      </c>
      <c r="H83" s="61">
        <v>-14.294954915565889</v>
      </c>
      <c r="I83" s="87">
        <v>-1.8851346710842758</v>
      </c>
      <c r="J83" s="61">
        <v>-0.82900391825491793</v>
      </c>
      <c r="K83" s="61">
        <v>-5.6666177904997515</v>
      </c>
      <c r="L83" s="61">
        <v>-0.55373459602039987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-12.277079031349695</v>
      </c>
      <c r="F84" s="61">
        <v>-32.993303586272056</v>
      </c>
      <c r="G84" s="87">
        <v>-13.855876063245242</v>
      </c>
      <c r="H84" s="61">
        <v>-20.501962992133066</v>
      </c>
      <c r="I84" s="87">
        <v>-23.331501879214027</v>
      </c>
      <c r="J84" s="61">
        <v>-9.4915339198183908</v>
      </c>
      <c r="K84" s="61">
        <v>-16.666177904997493</v>
      </c>
      <c r="L84" s="61">
        <v>-6.6705296606964835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-58.993446155161266</v>
      </c>
      <c r="J85" s="61">
        <v>-20.305796245440742</v>
      </c>
      <c r="K85" s="61">
        <v>-29.10246526718619</v>
      </c>
      <c r="L85" s="61">
        <v>-11.3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-13.586237067099475</v>
      </c>
      <c r="J86" s="61">
        <v>-1.3388116200198672</v>
      </c>
      <c r="K86" s="61">
        <v>-9.6299309910725999</v>
      </c>
      <c r="L86" s="61">
        <v>-1.6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30.234866119863657</v>
      </c>
      <c r="H87" s="19">
        <v>34.925523076218127</v>
      </c>
      <c r="I87" s="84">
        <v>27.244217352590777</v>
      </c>
      <c r="J87" s="19">
        <v>34.099618515036667</v>
      </c>
      <c r="K87" s="19">
        <v>37.8593570532123</v>
      </c>
      <c r="L87" s="19">
        <v>39.188966054733825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532.70699999999999</v>
      </c>
      <c r="H88" s="19">
        <v>567.69200000000001</v>
      </c>
      <c r="I88" s="84">
        <v>537.08699999999999</v>
      </c>
      <c r="J88" s="19">
        <v>526.81700000000001</v>
      </c>
      <c r="K88" s="19">
        <v>499.23399999999998</v>
      </c>
      <c r="L88" s="19">
        <v>539.83600000000001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1.7274829002636429</v>
      </c>
      <c r="H89" s="61">
        <v>1.4237694691711307</v>
      </c>
      <c r="I89" s="87">
        <v>1.9171043697603158</v>
      </c>
      <c r="J89" s="61">
        <v>1.3552540808148452</v>
      </c>
      <c r="K89" s="61">
        <v>1.2012013559766754</v>
      </c>
      <c r="L89" s="61">
        <v>1.1372773735237236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627</v>
      </c>
      <c r="J90" s="19">
        <v>635</v>
      </c>
      <c r="K90" s="19">
        <v>683</v>
      </c>
      <c r="L90" s="19">
        <v>713</v>
      </c>
    </row>
    <row r="91" spans="1:12" ht="15" x14ac:dyDescent="0.35">
      <c r="A91" s="112" t="s">
        <v>126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128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89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85.554000000000002</v>
      </c>
      <c r="F7" s="15">
        <v>84.254000000000005</v>
      </c>
      <c r="G7" s="83">
        <v>161.41200000000001</v>
      </c>
      <c r="H7" s="15">
        <v>159.45400000000001</v>
      </c>
      <c r="I7" s="83">
        <v>315.41199999999998</v>
      </c>
      <c r="J7" s="15">
        <v>296.55700000000002</v>
      </c>
      <c r="K7" s="15">
        <v>287.35599999999999</v>
      </c>
      <c r="L7" s="15">
        <v>275.73599999999999</v>
      </c>
    </row>
    <row r="8" spans="1:12" ht="15" x14ac:dyDescent="0.35">
      <c r="A8" s="108" t="s">
        <v>11</v>
      </c>
      <c r="B8" s="65"/>
      <c r="C8" s="65"/>
      <c r="D8" s="65"/>
      <c r="E8" s="84">
        <v>-75.164000000000001</v>
      </c>
      <c r="F8" s="19">
        <v>-72.093000000000004</v>
      </c>
      <c r="G8" s="84">
        <v>-142.02500000000001</v>
      </c>
      <c r="H8" s="19">
        <v>-138.52799999999999</v>
      </c>
      <c r="I8" s="84">
        <v>-274.16699999999997</v>
      </c>
      <c r="J8" s="19">
        <v>-256.49199999999996</v>
      </c>
      <c r="K8" s="19">
        <v>-242.97499999999999</v>
      </c>
      <c r="L8" s="19">
        <v>-220.221</v>
      </c>
    </row>
    <row r="9" spans="1:12" ht="15" x14ac:dyDescent="0.35">
      <c r="A9" s="108" t="s">
        <v>12</v>
      </c>
      <c r="B9" s="65"/>
      <c r="C9" s="65"/>
      <c r="D9" s="65"/>
      <c r="E9" s="84">
        <v>0.48900000000000005</v>
      </c>
      <c r="F9" s="19">
        <v>0.26300000000000001</v>
      </c>
      <c r="G9" s="84">
        <v>0.63</v>
      </c>
      <c r="H9" s="19">
        <v>0.76400000000000001</v>
      </c>
      <c r="I9" s="84">
        <v>6.2869999999999999</v>
      </c>
      <c r="J9" s="19">
        <v>6.3710000000000004</v>
      </c>
      <c r="K9" s="19">
        <v>1.2809999999999999</v>
      </c>
      <c r="L9" s="19">
        <v>0.48699999999999999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9.2999999999999999E-2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-4.0000000000000036E-3</v>
      </c>
      <c r="L11" s="23">
        <v>1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10.879000000000001</v>
      </c>
      <c r="F12" s="14">
        <f t="shared" si="0"/>
        <v>12.424000000000001</v>
      </c>
      <c r="G12" s="83">
        <f t="shared" si="0"/>
        <v>20.016999999999999</v>
      </c>
      <c r="H12" s="15">
        <f t="shared" si="0"/>
        <v>21.690000000000015</v>
      </c>
      <c r="I12" s="83">
        <f t="shared" si="0"/>
        <v>47.532000000000004</v>
      </c>
      <c r="J12" s="16">
        <f t="shared" si="0"/>
        <v>46.436000000000057</v>
      </c>
      <c r="K12" s="16">
        <f t="shared" si="0"/>
        <v>45.658000000000001</v>
      </c>
      <c r="L12" s="16">
        <f t="shared" si="0"/>
        <v>57.094999999999992</v>
      </c>
    </row>
    <row r="13" spans="1:12" ht="15" x14ac:dyDescent="0.35">
      <c r="A13" s="110" t="s">
        <v>72</v>
      </c>
      <c r="B13" s="69"/>
      <c r="C13" s="69"/>
      <c r="D13" s="69"/>
      <c r="E13" s="85">
        <v>-1.0470000000000002</v>
      </c>
      <c r="F13" s="23">
        <v>-0.86799999999999988</v>
      </c>
      <c r="G13" s="85">
        <v>-2.0220000000000002</v>
      </c>
      <c r="H13" s="23">
        <v>-1.5189999999999999</v>
      </c>
      <c r="I13" s="85">
        <v>-3.327</v>
      </c>
      <c r="J13" s="23">
        <v>-2.4289999999999998</v>
      </c>
      <c r="K13" s="23">
        <v>-4.2439999999999998</v>
      </c>
      <c r="L13" s="23">
        <v>-4.8840000000000003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9.8320000000000007</v>
      </c>
      <c r="F14" s="14">
        <f t="shared" si="1"/>
        <v>11.556000000000001</v>
      </c>
      <c r="G14" s="83">
        <f t="shared" si="1"/>
        <v>17.994999999999997</v>
      </c>
      <c r="H14" s="15">
        <f t="shared" si="1"/>
        <v>20.171000000000017</v>
      </c>
      <c r="I14" s="83">
        <f t="shared" si="1"/>
        <v>44.205000000000005</v>
      </c>
      <c r="J14" s="16">
        <f t="shared" si="1"/>
        <v>44.007000000000055</v>
      </c>
      <c r="K14" s="16">
        <f t="shared" si="1"/>
        <v>41.414000000000001</v>
      </c>
      <c r="L14" s="16">
        <f t="shared" si="1"/>
        <v>52.210999999999991</v>
      </c>
    </row>
    <row r="15" spans="1:12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9.8320000000000007</v>
      </c>
      <c r="F17" s="14">
        <f t="shared" si="2"/>
        <v>11.556000000000001</v>
      </c>
      <c r="G17" s="83">
        <f t="shared" si="2"/>
        <v>17.994999999999997</v>
      </c>
      <c r="H17" s="15">
        <f t="shared" si="2"/>
        <v>20.171000000000017</v>
      </c>
      <c r="I17" s="83">
        <f t="shared" si="2"/>
        <v>44.205000000000005</v>
      </c>
      <c r="J17" s="16">
        <f t="shared" si="2"/>
        <v>44.007000000000055</v>
      </c>
      <c r="K17" s="16">
        <f t="shared" si="2"/>
        <v>41.414000000000001</v>
      </c>
      <c r="L17" s="16">
        <f t="shared" si="2"/>
        <v>52.210999999999991</v>
      </c>
    </row>
    <row r="18" spans="1:12" ht="15" x14ac:dyDescent="0.35">
      <c r="A18" s="108" t="s">
        <v>18</v>
      </c>
      <c r="B18" s="65"/>
      <c r="C18" s="65"/>
      <c r="D18" s="65"/>
      <c r="E18" s="84">
        <v>0.01</v>
      </c>
      <c r="F18" s="19">
        <v>8.6000000000000007E-2</v>
      </c>
      <c r="G18" s="84">
        <v>1.4E-2</v>
      </c>
      <c r="H18" s="19">
        <v>0.16400000000000001</v>
      </c>
      <c r="I18" s="84">
        <v>0.20800000000000002</v>
      </c>
      <c r="J18" s="19">
        <v>0.46899999999999997</v>
      </c>
      <c r="K18" s="19">
        <v>1.014</v>
      </c>
      <c r="L18" s="19">
        <v>1.2450000000000001</v>
      </c>
    </row>
    <row r="19" spans="1:12" ht="15" x14ac:dyDescent="0.35">
      <c r="A19" s="110" t="s">
        <v>19</v>
      </c>
      <c r="B19" s="69"/>
      <c r="C19" s="69"/>
      <c r="D19" s="69"/>
      <c r="E19" s="85">
        <v>-1.883</v>
      </c>
      <c r="F19" s="23">
        <v>-2.7899999999999996</v>
      </c>
      <c r="G19" s="85">
        <v>-4.0289999999999999</v>
      </c>
      <c r="H19" s="23">
        <v>-5.7389999999999999</v>
      </c>
      <c r="I19" s="85">
        <v>-10.965999999999999</v>
      </c>
      <c r="J19" s="23">
        <v>-15.292000000000002</v>
      </c>
      <c r="K19" s="23">
        <v>-17.283000000000001</v>
      </c>
      <c r="L19" s="23">
        <v>-11.414999999999999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7.9590000000000005</v>
      </c>
      <c r="F20" s="14">
        <f t="shared" si="3"/>
        <v>8.8520000000000021</v>
      </c>
      <c r="G20" s="83">
        <f t="shared" si="3"/>
        <v>13.979999999999997</v>
      </c>
      <c r="H20" s="15">
        <f t="shared" si="3"/>
        <v>14.596000000000018</v>
      </c>
      <c r="I20" s="83">
        <f t="shared" si="3"/>
        <v>33.447000000000003</v>
      </c>
      <c r="J20" s="16">
        <f t="shared" si="3"/>
        <v>29.184000000000054</v>
      </c>
      <c r="K20" s="16">
        <f t="shared" si="3"/>
        <v>25.145000000000003</v>
      </c>
      <c r="L20" s="16">
        <f t="shared" si="3"/>
        <v>42.04099999999999</v>
      </c>
    </row>
    <row r="21" spans="1:12" ht="15" x14ac:dyDescent="0.35">
      <c r="A21" s="108" t="s">
        <v>20</v>
      </c>
      <c r="B21" s="65"/>
      <c r="C21" s="65"/>
      <c r="D21" s="65"/>
      <c r="E21" s="84">
        <v>-3.319</v>
      </c>
      <c r="F21" s="19">
        <v>-2.2909999999999999</v>
      </c>
      <c r="G21" s="84">
        <v>-5.3629999999999995</v>
      </c>
      <c r="H21" s="19">
        <v>-4.0049999999999999</v>
      </c>
      <c r="I21" s="84">
        <v>-8.3879999999999999</v>
      </c>
      <c r="J21" s="19">
        <v>-6.73</v>
      </c>
      <c r="K21" s="19">
        <v>-9.2379999999999995</v>
      </c>
      <c r="L21" s="19">
        <v>-10.639999999999999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4.6400000000000006</v>
      </c>
      <c r="F23" s="14">
        <f t="shared" si="4"/>
        <v>6.5610000000000017</v>
      </c>
      <c r="G23" s="83">
        <f t="shared" si="4"/>
        <v>8.6169999999999973</v>
      </c>
      <c r="H23" s="15">
        <f t="shared" si="4"/>
        <v>10.591000000000019</v>
      </c>
      <c r="I23" s="83">
        <f t="shared" si="4"/>
        <v>25.059000000000005</v>
      </c>
      <c r="J23" s="16">
        <f t="shared" si="4"/>
        <v>22.454000000000054</v>
      </c>
      <c r="K23" s="16">
        <f t="shared" si="4"/>
        <v>15.907000000000004</v>
      </c>
      <c r="L23" s="16">
        <f t="shared" si="4"/>
        <v>31.400999999999989</v>
      </c>
    </row>
    <row r="24" spans="1:12" ht="15" x14ac:dyDescent="0.35">
      <c r="A24" s="108" t="s">
        <v>22</v>
      </c>
      <c r="B24" s="65"/>
      <c r="C24" s="65"/>
      <c r="D24" s="65"/>
      <c r="E24" s="84">
        <v>4.640000000000021</v>
      </c>
      <c r="F24" s="19">
        <v>6.5610000000000213</v>
      </c>
      <c r="G24" s="84">
        <v>8.6170000000000098</v>
      </c>
      <c r="H24" s="19">
        <v>10.591000000000022</v>
      </c>
      <c r="I24" s="84">
        <v>25.059000000000083</v>
      </c>
      <c r="J24" s="19">
        <v>22.454000000000029</v>
      </c>
      <c r="K24" s="19">
        <v>15.907</v>
      </c>
      <c r="L24" s="19">
        <v>31.401000000000021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82</v>
      </c>
      <c r="B27" s="65"/>
      <c r="C27" s="65"/>
      <c r="D27" s="65"/>
      <c r="E27" s="84">
        <v>-2.0030000000000001</v>
      </c>
      <c r="F27" s="19">
        <v>-3.867</v>
      </c>
      <c r="G27" s="84">
        <v>-3.3159999999999998</v>
      </c>
      <c r="H27" s="19">
        <v>-4.1310000000000002</v>
      </c>
      <c r="I27" s="84">
        <v>-6.2249999999999996</v>
      </c>
      <c r="J27" s="19">
        <v>0</v>
      </c>
      <c r="K27" s="19">
        <v>-2.4</v>
      </c>
      <c r="L27" s="19">
        <v>0</v>
      </c>
    </row>
    <row r="28" spans="1:12" ht="15" x14ac:dyDescent="0.35">
      <c r="A28" s="142" t="s">
        <v>83</v>
      </c>
      <c r="B28" s="143"/>
      <c r="C28" s="143"/>
      <c r="D28" s="143"/>
      <c r="E28" s="160">
        <f t="shared" ref="E28:L28" si="5">E14-E27</f>
        <v>11.835000000000001</v>
      </c>
      <c r="F28" s="161">
        <f t="shared" si="5"/>
        <v>15.423000000000002</v>
      </c>
      <c r="G28" s="160">
        <f t="shared" si="5"/>
        <v>21.310999999999996</v>
      </c>
      <c r="H28" s="161">
        <f t="shared" si="5"/>
        <v>24.302000000000017</v>
      </c>
      <c r="I28" s="160">
        <f t="shared" si="5"/>
        <v>50.430000000000007</v>
      </c>
      <c r="J28" s="161">
        <f t="shared" si="5"/>
        <v>44.007000000000055</v>
      </c>
      <c r="K28" s="161">
        <f t="shared" si="5"/>
        <v>43.814</v>
      </c>
      <c r="L28" s="161">
        <f t="shared" si="5"/>
        <v>52.210999999999991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510.69299999999998</v>
      </c>
      <c r="H34" s="19">
        <v>510.69299999999998</v>
      </c>
      <c r="I34" s="84">
        <v>510.69299999999998</v>
      </c>
      <c r="J34" s="19">
        <v>510.69299999999998</v>
      </c>
      <c r="K34" s="19">
        <v>510.69299999999998</v>
      </c>
      <c r="L34" s="19">
        <v>510.69299999999998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14.838000000000001</v>
      </c>
      <c r="H35" s="19">
        <v>5.7549999999999999</v>
      </c>
      <c r="I35" s="84">
        <v>9.673</v>
      </c>
      <c r="J35" s="19">
        <v>4.234</v>
      </c>
      <c r="K35" s="19">
        <v>0</v>
      </c>
      <c r="L35" s="19">
        <v>0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6.4169999999999998</v>
      </c>
      <c r="H36" s="19">
        <v>6.5400000000000009</v>
      </c>
      <c r="I36" s="84">
        <v>6.4779999999999998</v>
      </c>
      <c r="J36" s="19">
        <v>6.7740000000000009</v>
      </c>
      <c r="K36" s="19">
        <v>7.7410000000000005</v>
      </c>
      <c r="L36" s="19">
        <v>62.6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5">
        <v>6.1189999999999998</v>
      </c>
      <c r="H38" s="23">
        <v>5.2220000000000004</v>
      </c>
      <c r="I38" s="85">
        <v>6.1669999999999998</v>
      </c>
      <c r="J38" s="23">
        <v>5.0350000000000001</v>
      </c>
      <c r="K38" s="23">
        <v>0</v>
      </c>
      <c r="L38" s="23">
        <v>0.40700000000000003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538.06700000000001</v>
      </c>
      <c r="H39" s="14">
        <f t="shared" si="6"/>
        <v>528.20999999999992</v>
      </c>
      <c r="I39" s="89">
        <f t="shared" si="6"/>
        <v>533.01099999999997</v>
      </c>
      <c r="J39" s="16">
        <f t="shared" si="6"/>
        <v>526.73599999999999</v>
      </c>
      <c r="K39" s="16">
        <f t="shared" si="6"/>
        <v>518.43399999999997</v>
      </c>
      <c r="L39" s="16">
        <f t="shared" si="6"/>
        <v>573.70000000000005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4">
        <v>6.7809999999999997</v>
      </c>
      <c r="H40" s="19">
        <v>7.0190000000000001</v>
      </c>
      <c r="I40" s="84">
        <v>4.8839999999999995</v>
      </c>
      <c r="J40" s="19">
        <v>4.8099999999999996</v>
      </c>
      <c r="K40" s="19">
        <v>6.5069999999999997</v>
      </c>
      <c r="L40" s="19">
        <v>5.3019999999999996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4">
        <v>53.2</v>
      </c>
      <c r="H42" s="19">
        <v>72.570999999999998</v>
      </c>
      <c r="I42" s="84">
        <v>67.322999999999993</v>
      </c>
      <c r="J42" s="19">
        <v>78.552999999999997</v>
      </c>
      <c r="K42" s="19">
        <v>65.628999999999991</v>
      </c>
      <c r="L42" s="19">
        <v>42.960999999999999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4">
        <v>1.242</v>
      </c>
      <c r="H43" s="19">
        <v>2.2040000000000002</v>
      </c>
      <c r="I43" s="84">
        <v>8.8030000000000008</v>
      </c>
      <c r="J43" s="19">
        <v>5.3719999999999999</v>
      </c>
      <c r="K43" s="19">
        <v>14.103999999999999</v>
      </c>
      <c r="L43" s="19">
        <v>18.347999999999999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61.222999999999999</v>
      </c>
      <c r="H45" s="34">
        <f t="shared" si="7"/>
        <v>81.793999999999997</v>
      </c>
      <c r="I45" s="90">
        <f t="shared" si="7"/>
        <v>81.009999999999991</v>
      </c>
      <c r="J45" s="35">
        <f t="shared" si="7"/>
        <v>88.734999999999999</v>
      </c>
      <c r="K45" s="35">
        <f t="shared" si="7"/>
        <v>86.24</v>
      </c>
      <c r="L45" s="35">
        <f t="shared" si="7"/>
        <v>66.61099999999999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599.29</v>
      </c>
      <c r="H46" s="14">
        <f t="shared" si="8"/>
        <v>610.00399999999991</v>
      </c>
      <c r="I46" s="89">
        <f t="shared" si="8"/>
        <v>614.02099999999996</v>
      </c>
      <c r="J46" s="16">
        <f t="shared" si="8"/>
        <v>615.471</v>
      </c>
      <c r="K46" s="16">
        <f t="shared" si="8"/>
        <v>604.67399999999998</v>
      </c>
      <c r="L46" s="16">
        <f t="shared" si="8"/>
        <v>640.31100000000004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4">
        <v>309.78200000000004</v>
      </c>
      <c r="H47" s="19">
        <v>286.84400000000011</v>
      </c>
      <c r="I47" s="84">
        <v>302.50900000000001</v>
      </c>
      <c r="J47" s="19">
        <v>276.13799999999998</v>
      </c>
      <c r="K47" s="19">
        <v>254.59200000000001</v>
      </c>
      <c r="L47" s="19">
        <v>391.65900000000005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8.0359999999999996</v>
      </c>
      <c r="H50" s="19">
        <v>3.919</v>
      </c>
      <c r="I50" s="84">
        <v>7.3879999999999999</v>
      </c>
      <c r="J50" s="19">
        <v>3.585</v>
      </c>
      <c r="K50" s="19">
        <v>0.97899999999999998</v>
      </c>
      <c r="L50" s="19">
        <v>1.915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169.63400000000001</v>
      </c>
      <c r="H51" s="19">
        <v>193.00399999999999</v>
      </c>
      <c r="I51" s="84">
        <v>185.04300000000001</v>
      </c>
      <c r="J51" s="19">
        <v>208.79000000000002</v>
      </c>
      <c r="K51" s="19">
        <v>233.702</v>
      </c>
      <c r="L51" s="19">
        <v>162.636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95.954999999999984</v>
      </c>
      <c r="H52" s="19">
        <v>109.01500000000001</v>
      </c>
      <c r="I52" s="84">
        <v>103.19800000000001</v>
      </c>
      <c r="J52" s="19">
        <v>107.48599999999999</v>
      </c>
      <c r="K52" s="19">
        <v>98.552999999999997</v>
      </c>
      <c r="L52" s="19">
        <v>76.685999999999993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15.882999999999999</v>
      </c>
      <c r="H53" s="19">
        <v>17.222000000000001</v>
      </c>
      <c r="I53" s="84">
        <v>15.882999999999999</v>
      </c>
      <c r="J53" s="19">
        <v>19.472000000000001</v>
      </c>
      <c r="K53" s="19">
        <v>16.847999999999999</v>
      </c>
      <c r="L53" s="19">
        <v>7.415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599.29000000000008</v>
      </c>
      <c r="H55" s="14">
        <f t="shared" si="9"/>
        <v>610.00400000000002</v>
      </c>
      <c r="I55" s="89">
        <f t="shared" si="9"/>
        <v>614.02100000000007</v>
      </c>
      <c r="J55" s="16">
        <f t="shared" si="9"/>
        <v>615.471</v>
      </c>
      <c r="K55" s="16">
        <f t="shared" si="9"/>
        <v>604.67399999999998</v>
      </c>
      <c r="L55" s="16">
        <f t="shared" si="9"/>
        <v>640.31100000000004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7.6350000000000113</v>
      </c>
      <c r="F61" s="19">
        <v>9.4060000000000059</v>
      </c>
      <c r="G61" s="84">
        <v>8.8149999999999906</v>
      </c>
      <c r="H61" s="19">
        <v>14.034999999999998</v>
      </c>
      <c r="I61" s="84">
        <v>29.297000000000082</v>
      </c>
      <c r="J61" s="19">
        <v>25.267000000000017</v>
      </c>
      <c r="K61" s="19">
        <v>25.663000000000029</v>
      </c>
      <c r="L61" s="19">
        <v>34.872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5.9789999999999992</v>
      </c>
      <c r="F62" s="23">
        <v>0.93800000000000061</v>
      </c>
      <c r="G62" s="85">
        <v>4.9429999999999996</v>
      </c>
      <c r="H62" s="23">
        <v>3.7819999999999996</v>
      </c>
      <c r="I62" s="85">
        <v>10.039</v>
      </c>
      <c r="J62" s="23">
        <v>-3.0379999999999998</v>
      </c>
      <c r="K62" s="23">
        <v>0.4380000000000005</v>
      </c>
      <c r="L62" s="23">
        <v>-4.2430000000000003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13.614000000000011</v>
      </c>
      <c r="F63" s="14">
        <f t="shared" si="10"/>
        <v>10.344000000000007</v>
      </c>
      <c r="G63" s="83">
        <f t="shared" si="10"/>
        <v>13.75799999999999</v>
      </c>
      <c r="H63" s="15">
        <f t="shared" si="10"/>
        <v>17.816999999999997</v>
      </c>
      <c r="I63" s="83">
        <f t="shared" si="10"/>
        <v>39.336000000000084</v>
      </c>
      <c r="J63" s="16">
        <f t="shared" si="10"/>
        <v>22.229000000000017</v>
      </c>
      <c r="K63" s="16">
        <f t="shared" si="10"/>
        <v>26.101000000000028</v>
      </c>
      <c r="L63" s="16">
        <f t="shared" si="10"/>
        <v>30.628999999999998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-2.9020000000000001</v>
      </c>
      <c r="F64" s="19">
        <v>-0.93199999999999994</v>
      </c>
      <c r="G64" s="84">
        <v>-7.1820000000000004</v>
      </c>
      <c r="H64" s="19">
        <v>-2.2069999999999999</v>
      </c>
      <c r="I64" s="84">
        <v>-7.2979999999999992</v>
      </c>
      <c r="J64" s="19">
        <v>-7.2419999999999991</v>
      </c>
      <c r="K64" s="19">
        <v>-3.4769999999999999</v>
      </c>
      <c r="L64" s="19">
        <v>-2.1070000000000002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0.51300000000000001</v>
      </c>
      <c r="F65" s="23">
        <v>6.0000000000000019E-3</v>
      </c>
      <c r="G65" s="85">
        <v>0.60299999999999998</v>
      </c>
      <c r="H65" s="23">
        <v>3.3000000000000002E-2</v>
      </c>
      <c r="I65" s="85">
        <v>0.20699999999999999</v>
      </c>
      <c r="J65" s="23">
        <v>3.379</v>
      </c>
      <c r="K65" s="23">
        <v>26.488</v>
      </c>
      <c r="L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11.22500000000001</v>
      </c>
      <c r="F66" s="14">
        <f t="shared" si="11"/>
        <v>9.4180000000000064</v>
      </c>
      <c r="G66" s="83">
        <f t="shared" si="11"/>
        <v>7.1789999999999896</v>
      </c>
      <c r="H66" s="15">
        <f t="shared" si="11"/>
        <v>15.642999999999995</v>
      </c>
      <c r="I66" s="83">
        <f t="shared" si="11"/>
        <v>32.245000000000083</v>
      </c>
      <c r="J66" s="16">
        <f t="shared" si="11"/>
        <v>18.366000000000017</v>
      </c>
      <c r="K66" s="16">
        <f t="shared" si="11"/>
        <v>49.112000000000023</v>
      </c>
      <c r="L66" s="16">
        <f t="shared" si="11"/>
        <v>28.521999999999998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27.382000000000001</v>
      </c>
      <c r="L67" s="23">
        <v>1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11.22500000000001</v>
      </c>
      <c r="F68" s="14">
        <f t="shared" si="12"/>
        <v>9.4180000000000064</v>
      </c>
      <c r="G68" s="83">
        <f t="shared" si="12"/>
        <v>7.1789999999999896</v>
      </c>
      <c r="H68" s="15">
        <f t="shared" si="12"/>
        <v>15.642999999999995</v>
      </c>
      <c r="I68" s="83">
        <f t="shared" si="12"/>
        <v>32.245000000000083</v>
      </c>
      <c r="J68" s="16">
        <f t="shared" si="12"/>
        <v>18.366000000000017</v>
      </c>
      <c r="K68" s="16">
        <f t="shared" si="12"/>
        <v>76.494000000000028</v>
      </c>
      <c r="L68" s="16">
        <f t="shared" si="12"/>
        <v>29.521999999999998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-14.651</v>
      </c>
      <c r="F69" s="19">
        <v>-18.373999999999999</v>
      </c>
      <c r="G69" s="84">
        <v>-15.338000000000001</v>
      </c>
      <c r="H69" s="19">
        <v>-16.46</v>
      </c>
      <c r="I69" s="84">
        <v>-25.227</v>
      </c>
      <c r="J69" s="19">
        <v>-27.291</v>
      </c>
      <c r="K69" s="19">
        <v>71.066000000000003</v>
      </c>
      <c r="L69" s="19">
        <v>-65.239000000000004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-1.3819999999999999</v>
      </c>
      <c r="H71" s="19">
        <v>0</v>
      </c>
      <c r="I71" s="84">
        <v>0</v>
      </c>
      <c r="J71" s="19">
        <v>0</v>
      </c>
      <c r="K71" s="19">
        <v>-153</v>
      </c>
      <c r="L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2.100000000000013E-2</v>
      </c>
      <c r="F72" s="23">
        <v>-1.1110000000000002</v>
      </c>
      <c r="G72" s="85">
        <v>1.9430000000000001</v>
      </c>
      <c r="H72" s="23">
        <v>-2.25</v>
      </c>
      <c r="I72" s="85">
        <v>-3.5889999999999995</v>
      </c>
      <c r="J72" s="23">
        <v>0.70900000000000007</v>
      </c>
      <c r="K72" s="23">
        <v>1.196</v>
      </c>
      <c r="L72" s="23">
        <v>7.4189999999999996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-14.629999999999999</v>
      </c>
      <c r="F73" s="34">
        <f t="shared" si="13"/>
        <v>-19.484999999999999</v>
      </c>
      <c r="G73" s="92">
        <f t="shared" si="13"/>
        <v>-14.777000000000003</v>
      </c>
      <c r="H73" s="34">
        <f t="shared" si="13"/>
        <v>-18.71</v>
      </c>
      <c r="I73" s="92">
        <f t="shared" si="13"/>
        <v>-28.815999999999999</v>
      </c>
      <c r="J73" s="165">
        <f t="shared" si="13"/>
        <v>-26.582000000000001</v>
      </c>
      <c r="K73" s="165">
        <f t="shared" si="13"/>
        <v>-80.738</v>
      </c>
      <c r="L73" s="165">
        <f t="shared" si="13"/>
        <v>-57.820000000000007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-3.4049999999999887</v>
      </c>
      <c r="F74" s="14">
        <f t="shared" si="14"/>
        <v>-10.066999999999993</v>
      </c>
      <c r="G74" s="83">
        <f t="shared" si="14"/>
        <v>-7.5980000000000132</v>
      </c>
      <c r="H74" s="15">
        <f t="shared" si="14"/>
        <v>-3.0670000000000055</v>
      </c>
      <c r="I74" s="83">
        <f t="shared" si="14"/>
        <v>3.4290000000000838</v>
      </c>
      <c r="J74" s="16">
        <f t="shared" si="14"/>
        <v>-8.2159999999999833</v>
      </c>
      <c r="K74" s="16">
        <f t="shared" si="14"/>
        <v>-4.2439999999999714</v>
      </c>
      <c r="L74" s="16">
        <f t="shared" si="14"/>
        <v>-28.298000000000009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-3.4049999999999887</v>
      </c>
      <c r="F76" s="14">
        <f t="shared" si="15"/>
        <v>-10.066999999999993</v>
      </c>
      <c r="G76" s="83">
        <f t="shared" si="15"/>
        <v>-7.5980000000000132</v>
      </c>
      <c r="H76" s="15">
        <f t="shared" si="15"/>
        <v>-3.0670000000000055</v>
      </c>
      <c r="I76" s="83">
        <f t="shared" si="15"/>
        <v>3.4290000000000838</v>
      </c>
      <c r="J76" s="16">
        <f t="shared" si="15"/>
        <v>-8.2159999999999833</v>
      </c>
      <c r="K76" s="16">
        <f t="shared" si="15"/>
        <v>-4.2439999999999714</v>
      </c>
      <c r="L76" s="16">
        <f t="shared" si="15"/>
        <v>-28.298000000000009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11.492157000257144</v>
      </c>
      <c r="F82" s="61">
        <v>13.715669285731256</v>
      </c>
      <c r="G82" s="87">
        <v>11.148489579461257</v>
      </c>
      <c r="H82" s="61">
        <v>12.650043272667974</v>
      </c>
      <c r="I82" s="87">
        <v>14.015002599774256</v>
      </c>
      <c r="J82" s="61">
        <v>14.839305765839281</v>
      </c>
      <c r="K82" s="61">
        <v>14.412088141538728</v>
      </c>
      <c r="L82" s="61">
        <v>18.935140859372723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13.833368398905952</v>
      </c>
      <c r="F83" s="61">
        <v>18.305362356683379</v>
      </c>
      <c r="G83" s="87">
        <v>13.202859762595102</v>
      </c>
      <c r="H83" s="61">
        <v>15.240759090395972</v>
      </c>
      <c r="I83" s="87">
        <v>15.988611720543283</v>
      </c>
      <c r="J83" s="61">
        <v>14.839305765839281</v>
      </c>
      <c r="K83" s="61">
        <v>15.247289076963769</v>
      </c>
      <c r="L83" s="61">
        <v>18.935140859372723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9.3028964162984771</v>
      </c>
      <c r="F84" s="61">
        <v>10.50632610914619</v>
      </c>
      <c r="G84" s="87">
        <v>8.6610660917403841</v>
      </c>
      <c r="H84" s="61">
        <v>9.1537371279491282</v>
      </c>
      <c r="I84" s="87">
        <v>10.604225584315136</v>
      </c>
      <c r="J84" s="61">
        <v>9.8409412018600086</v>
      </c>
      <c r="K84" s="61">
        <v>8.7504698005261901</v>
      </c>
      <c r="L84" s="61">
        <v>15.246830301447755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8.6612390628483436</v>
      </c>
      <c r="J85" s="61">
        <v>8.4615529553633593</v>
      </c>
      <c r="K85" s="61">
        <v>4.9228550516749818</v>
      </c>
      <c r="L85" s="61">
        <v>8.4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9.1339667653833523</v>
      </c>
      <c r="J86" s="61">
        <v>9.1399495695740463</v>
      </c>
      <c r="K86" s="61">
        <v>8.1389694309071068</v>
      </c>
      <c r="L86" s="61">
        <v>9.4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51.691501610238788</v>
      </c>
      <c r="H87" s="19">
        <v>47.023298207880629</v>
      </c>
      <c r="I87" s="84">
        <v>49.266881751601325</v>
      </c>
      <c r="J87" s="19">
        <v>44.866126917433959</v>
      </c>
      <c r="K87" s="19">
        <v>42.104009763938926</v>
      </c>
      <c r="L87" s="19">
        <v>61.166995413166426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168.392</v>
      </c>
      <c r="H88" s="19">
        <v>190.79999999999998</v>
      </c>
      <c r="I88" s="84">
        <v>176.24</v>
      </c>
      <c r="J88" s="19">
        <v>203.41800000000003</v>
      </c>
      <c r="K88" s="19">
        <v>219.59800000000001</v>
      </c>
      <c r="L88" s="19">
        <v>144.28800000000001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0.54759153210967715</v>
      </c>
      <c r="H89" s="61">
        <v>0.67285353711425</v>
      </c>
      <c r="I89" s="87">
        <v>0.61169419752800747</v>
      </c>
      <c r="J89" s="61">
        <v>0.75610745351961717</v>
      </c>
      <c r="K89" s="61">
        <v>0.91794714680744083</v>
      </c>
      <c r="L89" s="61">
        <v>0.41524897934172322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176</v>
      </c>
      <c r="J90" s="19">
        <v>186</v>
      </c>
      <c r="K90" s="19">
        <v>184</v>
      </c>
      <c r="L90" s="19">
        <v>177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101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185" t="s">
        <v>103</v>
      </c>
      <c r="L3" s="164" t="s">
        <v>104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 t="s">
        <v>7</v>
      </c>
      <c r="G5" s="75"/>
      <c r="H5" s="75" t="s">
        <v>7</v>
      </c>
      <c r="I5" s="75" t="s">
        <v>7</v>
      </c>
      <c r="J5" s="75" t="s">
        <v>7</v>
      </c>
      <c r="K5" s="75" t="s">
        <v>64</v>
      </c>
      <c r="L5" s="75" t="s">
        <v>64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6">
        <v>7.891</v>
      </c>
      <c r="F7" s="60">
        <v>6.0809999999999995</v>
      </c>
      <c r="G7" s="86">
        <v>15.345000000000001</v>
      </c>
      <c r="H7" s="60">
        <v>11.52</v>
      </c>
      <c r="I7" s="86">
        <v>26.751000000000001</v>
      </c>
      <c r="J7" s="60">
        <v>19.719000000000001</v>
      </c>
      <c r="K7" s="60">
        <v>18.241999999999997</v>
      </c>
      <c r="L7" s="60">
        <v>15.311999999999999</v>
      </c>
    </row>
    <row r="8" spans="1:12" ht="15" x14ac:dyDescent="0.35">
      <c r="A8" s="108" t="s">
        <v>11</v>
      </c>
      <c r="B8" s="65"/>
      <c r="C8" s="65"/>
      <c r="D8" s="65"/>
      <c r="E8" s="87">
        <v>-4.2389999999999999</v>
      </c>
      <c r="F8" s="61">
        <v>-3.5569999999999999</v>
      </c>
      <c r="G8" s="87">
        <v>-8.6669999999999998</v>
      </c>
      <c r="H8" s="61">
        <v>-6.875</v>
      </c>
      <c r="I8" s="87">
        <v>-17.015000000000001</v>
      </c>
      <c r="J8" s="61">
        <v>-11.412000000000001</v>
      </c>
      <c r="K8" s="61">
        <v>-10.795</v>
      </c>
      <c r="L8" s="61">
        <v>-9.6829999999999998</v>
      </c>
    </row>
    <row r="9" spans="1:12" ht="15" x14ac:dyDescent="0.35">
      <c r="A9" s="108" t="s">
        <v>12</v>
      </c>
      <c r="B9" s="65"/>
      <c r="C9" s="65"/>
      <c r="D9" s="65"/>
      <c r="E9" s="87">
        <v>-0.873</v>
      </c>
      <c r="F9" s="61">
        <v>-0.61</v>
      </c>
      <c r="G9" s="87">
        <v>-1.462</v>
      </c>
      <c r="H9" s="61">
        <v>-1.569</v>
      </c>
      <c r="I9" s="87">
        <v>-2.8730000000000002</v>
      </c>
      <c r="J9" s="61">
        <v>-2.9830000000000001</v>
      </c>
      <c r="K9" s="61">
        <v>-2.6659999999999999</v>
      </c>
      <c r="L9" s="61">
        <v>-1.7750000000000001</v>
      </c>
    </row>
    <row r="10" spans="1:12" ht="15" x14ac:dyDescent="0.35">
      <c r="A10" s="108" t="s">
        <v>13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14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0</v>
      </c>
      <c r="B12" s="111"/>
      <c r="C12" s="111"/>
      <c r="D12" s="111"/>
      <c r="E12" s="86">
        <f t="shared" ref="E12:L12" si="0">SUM(E7:E11)</f>
        <v>2.7789999999999999</v>
      </c>
      <c r="F12" s="59">
        <f t="shared" si="0"/>
        <v>1.9139999999999997</v>
      </c>
      <c r="G12" s="86">
        <f t="shared" si="0"/>
        <v>5.2160000000000011</v>
      </c>
      <c r="H12" s="60">
        <f t="shared" si="0"/>
        <v>3.0759999999999996</v>
      </c>
      <c r="I12" s="86">
        <f t="shared" si="0"/>
        <v>6.8630000000000004</v>
      </c>
      <c r="J12" s="64">
        <f t="shared" si="0"/>
        <v>5.3239999999999998</v>
      </c>
      <c r="K12" s="64">
        <f t="shared" si="0"/>
        <v>4.780999999999997</v>
      </c>
      <c r="L12" s="64">
        <f t="shared" si="0"/>
        <v>3.8539999999999992</v>
      </c>
    </row>
    <row r="13" spans="1:12" ht="15" x14ac:dyDescent="0.35">
      <c r="A13" s="110" t="s">
        <v>72</v>
      </c>
      <c r="B13" s="69"/>
      <c r="C13" s="69"/>
      <c r="D13" s="69"/>
      <c r="E13" s="88">
        <v>-2.4E-2</v>
      </c>
      <c r="F13" s="62">
        <v>-2.7000000000000003E-2</v>
      </c>
      <c r="G13" s="88">
        <v>-4.8000000000000001E-2</v>
      </c>
      <c r="H13" s="62">
        <v>-5.2000000000000005E-2</v>
      </c>
      <c r="I13" s="88">
        <v>-0.10300000000000001</v>
      </c>
      <c r="J13" s="62">
        <v>-0.104</v>
      </c>
      <c r="K13" s="62">
        <v>-9.9000000000000005E-2</v>
      </c>
      <c r="L13" s="62">
        <v>-8.7999999999999995E-2</v>
      </c>
    </row>
    <row r="14" spans="1:12" x14ac:dyDescent="0.3">
      <c r="A14" s="111" t="s">
        <v>1</v>
      </c>
      <c r="B14" s="111"/>
      <c r="C14" s="111"/>
      <c r="D14" s="111"/>
      <c r="E14" s="86">
        <f t="shared" ref="E14:L14" si="1">SUM(E12:E13)</f>
        <v>2.7549999999999999</v>
      </c>
      <c r="F14" s="59">
        <f t="shared" si="1"/>
        <v>1.8869999999999998</v>
      </c>
      <c r="G14" s="86">
        <f t="shared" si="1"/>
        <v>5.168000000000001</v>
      </c>
      <c r="H14" s="60">
        <f t="shared" si="1"/>
        <v>3.0239999999999996</v>
      </c>
      <c r="I14" s="86">
        <f t="shared" si="1"/>
        <v>6.7600000000000007</v>
      </c>
      <c r="J14" s="64">
        <f t="shared" si="1"/>
        <v>5.22</v>
      </c>
      <c r="K14" s="64">
        <f t="shared" si="1"/>
        <v>4.6819999999999968</v>
      </c>
      <c r="L14" s="64">
        <f t="shared" si="1"/>
        <v>3.7659999999999991</v>
      </c>
    </row>
    <row r="15" spans="1:12" ht="15" x14ac:dyDescent="0.35">
      <c r="A15" s="108" t="s">
        <v>16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17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2</v>
      </c>
      <c r="B17" s="111"/>
      <c r="C17" s="111"/>
      <c r="D17" s="111"/>
      <c r="E17" s="86">
        <f t="shared" ref="E17:L17" si="2">SUM(E14:E16)</f>
        <v>2.7549999999999999</v>
      </c>
      <c r="F17" s="59">
        <f t="shared" si="2"/>
        <v>1.8869999999999998</v>
      </c>
      <c r="G17" s="86">
        <f t="shared" si="2"/>
        <v>5.168000000000001</v>
      </c>
      <c r="H17" s="60">
        <f t="shared" si="2"/>
        <v>3.0239999999999996</v>
      </c>
      <c r="I17" s="86">
        <f t="shared" si="2"/>
        <v>6.7600000000000007</v>
      </c>
      <c r="J17" s="64">
        <f t="shared" si="2"/>
        <v>5.22</v>
      </c>
      <c r="K17" s="64">
        <f t="shared" si="2"/>
        <v>4.6819999999999968</v>
      </c>
      <c r="L17" s="64">
        <f t="shared" si="2"/>
        <v>3.7659999999999991</v>
      </c>
    </row>
    <row r="18" spans="1:12" ht="15" x14ac:dyDescent="0.35">
      <c r="A18" s="108" t="s">
        <v>18</v>
      </c>
      <c r="B18" s="65"/>
      <c r="C18" s="65"/>
      <c r="D18" s="65"/>
      <c r="E18" s="87">
        <v>-5.8000000000000003E-2</v>
      </c>
      <c r="F18" s="61">
        <v>2.1000000000000001E-2</v>
      </c>
      <c r="G18" s="87">
        <v>1E-3</v>
      </c>
      <c r="H18" s="61">
        <v>2.4E-2</v>
      </c>
      <c r="I18" s="87">
        <v>0.107</v>
      </c>
      <c r="J18" s="61">
        <v>6.5000000000000002E-2</v>
      </c>
      <c r="K18" s="61">
        <v>6.6000000000000003E-2</v>
      </c>
      <c r="L18" s="61">
        <v>9.6000000000000002E-2</v>
      </c>
    </row>
    <row r="19" spans="1:12" ht="15" x14ac:dyDescent="0.35">
      <c r="A19" s="110" t="s">
        <v>19</v>
      </c>
      <c r="B19" s="69"/>
      <c r="C19" s="69"/>
      <c r="D19" s="69"/>
      <c r="E19" s="88">
        <v>-9.4999999999999973E-2</v>
      </c>
      <c r="F19" s="62">
        <v>-0.32300000000000001</v>
      </c>
      <c r="G19" s="88">
        <v>-1.734</v>
      </c>
      <c r="H19" s="62">
        <v>-0.65600000000000003</v>
      </c>
      <c r="I19" s="88">
        <v>-1.2970000000000002</v>
      </c>
      <c r="J19" s="62">
        <v>-1.3850000000000002</v>
      </c>
      <c r="K19" s="62">
        <v>-6.2E-2</v>
      </c>
      <c r="L19" s="62">
        <v>-0.109</v>
      </c>
    </row>
    <row r="20" spans="1:12" x14ac:dyDescent="0.3">
      <c r="A20" s="111" t="s">
        <v>3</v>
      </c>
      <c r="B20" s="111"/>
      <c r="C20" s="111"/>
      <c r="D20" s="111"/>
      <c r="E20" s="86">
        <f t="shared" ref="E20:L20" si="3">SUM(E17:E19)</f>
        <v>2.6020000000000003</v>
      </c>
      <c r="F20" s="59">
        <f t="shared" si="3"/>
        <v>1.5849999999999997</v>
      </c>
      <c r="G20" s="86">
        <f t="shared" si="3"/>
        <v>3.4350000000000014</v>
      </c>
      <c r="H20" s="60">
        <f t="shared" si="3"/>
        <v>2.3919999999999995</v>
      </c>
      <c r="I20" s="86">
        <f t="shared" si="3"/>
        <v>5.57</v>
      </c>
      <c r="J20" s="64">
        <f t="shared" si="3"/>
        <v>3.9</v>
      </c>
      <c r="K20" s="64">
        <f t="shared" si="3"/>
        <v>4.6859999999999964</v>
      </c>
      <c r="L20" s="64">
        <f t="shared" si="3"/>
        <v>3.7529999999999992</v>
      </c>
    </row>
    <row r="21" spans="1:12" ht="15" x14ac:dyDescent="0.35">
      <c r="A21" s="108" t="s">
        <v>20</v>
      </c>
      <c r="B21" s="65"/>
      <c r="C21" s="65"/>
      <c r="D21" s="65"/>
      <c r="E21" s="87">
        <v>-0.5149999999999999</v>
      </c>
      <c r="F21" s="61">
        <v>-0.32700000000000007</v>
      </c>
      <c r="G21" s="87">
        <v>-1.0129999999999999</v>
      </c>
      <c r="H21" s="61">
        <v>-0.55300000000000005</v>
      </c>
      <c r="I21" s="87">
        <v>-1.583</v>
      </c>
      <c r="J21" s="61">
        <v>-1.2030000000000001</v>
      </c>
      <c r="K21" s="61">
        <v>-1.0449999999999999</v>
      </c>
      <c r="L21" s="61">
        <v>-0.94400000000000006</v>
      </c>
    </row>
    <row r="22" spans="1:12" ht="15" x14ac:dyDescent="0.35">
      <c r="A22" s="110" t="s">
        <v>77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21</v>
      </c>
      <c r="B23" s="115"/>
      <c r="C23" s="115"/>
      <c r="D23" s="115"/>
      <c r="E23" s="86">
        <f t="shared" ref="E23:L23" si="4">SUM(E20:E22)</f>
        <v>2.0870000000000006</v>
      </c>
      <c r="F23" s="59">
        <f t="shared" si="4"/>
        <v>1.2579999999999996</v>
      </c>
      <c r="G23" s="86">
        <f t="shared" si="4"/>
        <v>2.4220000000000015</v>
      </c>
      <c r="H23" s="60">
        <f t="shared" si="4"/>
        <v>1.8389999999999995</v>
      </c>
      <c r="I23" s="86">
        <f t="shared" si="4"/>
        <v>3.9870000000000001</v>
      </c>
      <c r="J23" s="64">
        <f t="shared" si="4"/>
        <v>2.6970000000000001</v>
      </c>
      <c r="K23" s="64">
        <f t="shared" si="4"/>
        <v>3.6409999999999965</v>
      </c>
      <c r="L23" s="64">
        <f t="shared" si="4"/>
        <v>2.8089999999999993</v>
      </c>
    </row>
    <row r="24" spans="1:12" ht="15" x14ac:dyDescent="0.35">
      <c r="A24" s="108" t="s">
        <v>22</v>
      </c>
      <c r="B24" s="65"/>
      <c r="C24" s="65"/>
      <c r="D24" s="65"/>
      <c r="E24" s="87">
        <v>2.0870000000000002</v>
      </c>
      <c r="F24" s="61">
        <v>1.2580000000000002</v>
      </c>
      <c r="G24" s="87">
        <v>2.4220000000000006</v>
      </c>
      <c r="H24" s="61">
        <v>1.8389999999999993</v>
      </c>
      <c r="I24" s="87">
        <v>3.9869999999999992</v>
      </c>
      <c r="J24" s="61">
        <v>2.6969999999999983</v>
      </c>
      <c r="K24" s="61">
        <v>3.641</v>
      </c>
      <c r="L24" s="61">
        <v>2.8089999999999993</v>
      </c>
    </row>
    <row r="25" spans="1:12" ht="15" x14ac:dyDescent="0.35">
      <c r="A25" s="108" t="s">
        <v>79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3"/>
      <c r="B26" s="143"/>
      <c r="C26" s="143"/>
      <c r="D26" s="143"/>
      <c r="E26" s="182"/>
      <c r="F26" s="183"/>
      <c r="G26" s="182"/>
      <c r="H26" s="183"/>
      <c r="I26" s="182"/>
      <c r="J26" s="183"/>
      <c r="K26" s="183"/>
      <c r="L26" s="183"/>
    </row>
    <row r="27" spans="1:12" ht="15" x14ac:dyDescent="0.35">
      <c r="A27" s="141" t="s">
        <v>82</v>
      </c>
      <c r="B27" s="65"/>
      <c r="C27" s="65"/>
      <c r="D27" s="65"/>
      <c r="E27" s="87">
        <v>0</v>
      </c>
      <c r="F27" s="61">
        <v>0</v>
      </c>
      <c r="G27" s="87">
        <v>0</v>
      </c>
      <c r="H27" s="61">
        <v>0</v>
      </c>
      <c r="I27" s="87">
        <v>-1.405</v>
      </c>
      <c r="J27" s="61">
        <v>0</v>
      </c>
      <c r="K27" s="61">
        <v>0</v>
      </c>
      <c r="L27" s="61">
        <v>0</v>
      </c>
    </row>
    <row r="28" spans="1:12" ht="15" x14ac:dyDescent="0.35">
      <c r="A28" s="142" t="s">
        <v>83</v>
      </c>
      <c r="B28" s="143"/>
      <c r="C28" s="143"/>
      <c r="D28" s="143"/>
      <c r="E28" s="180">
        <f t="shared" ref="E28:L28" si="5">E14-E27</f>
        <v>2.7549999999999999</v>
      </c>
      <c r="F28" s="181">
        <f t="shared" si="5"/>
        <v>1.8869999999999998</v>
      </c>
      <c r="G28" s="180">
        <f t="shared" si="5"/>
        <v>5.168000000000001</v>
      </c>
      <c r="H28" s="181">
        <f t="shared" si="5"/>
        <v>3.0239999999999996</v>
      </c>
      <c r="I28" s="180">
        <f t="shared" si="5"/>
        <v>8.1650000000000009</v>
      </c>
      <c r="J28" s="181">
        <f t="shared" si="5"/>
        <v>5.22</v>
      </c>
      <c r="K28" s="181">
        <f t="shared" si="5"/>
        <v>4.6819999999999968</v>
      </c>
      <c r="L28" s="181">
        <f t="shared" si="5"/>
        <v>3.7659999999999991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185" t="s">
        <v>103</v>
      </c>
      <c r="L30" s="164" t="s">
        <v>104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7">
        <v>95.346000000000004</v>
      </c>
      <c r="H34" s="61">
        <v>0</v>
      </c>
      <c r="I34" s="87">
        <v>94.427000000000007</v>
      </c>
      <c r="J34" s="61">
        <v>0</v>
      </c>
      <c r="K34" s="61">
        <v>0</v>
      </c>
      <c r="L34" s="61">
        <v>0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7">
        <v>5.8740000000000001E-2</v>
      </c>
      <c r="H35" s="61">
        <v>0</v>
      </c>
      <c r="I35" s="87">
        <v>8.2000000000000003E-2</v>
      </c>
      <c r="J35" s="61">
        <v>0</v>
      </c>
      <c r="K35" s="61">
        <v>7.4999999999999997E-2</v>
      </c>
      <c r="L35" s="61">
        <v>8.6999999999999994E-2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7">
        <v>0.13320499999999999</v>
      </c>
      <c r="H36" s="61">
        <v>0</v>
      </c>
      <c r="I36" s="87">
        <v>0.13500000000000001</v>
      </c>
      <c r="J36" s="61">
        <v>0</v>
      </c>
      <c r="K36" s="61">
        <v>0.129</v>
      </c>
      <c r="L36" s="61">
        <v>0.159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8">
        <v>1.4999999999999999E-4</v>
      </c>
      <c r="H38" s="62">
        <v>0</v>
      </c>
      <c r="I38" s="88">
        <v>0</v>
      </c>
      <c r="J38" s="62">
        <v>0</v>
      </c>
      <c r="K38" s="62">
        <v>0</v>
      </c>
      <c r="L38" s="62">
        <v>0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6">
        <f>SUM(G34:G38)</f>
        <v>95.538095000000013</v>
      </c>
      <c r="H39" s="59" t="s">
        <v>8</v>
      </c>
      <c r="I39" s="86">
        <f>SUM(I34:I38)</f>
        <v>94.644000000000005</v>
      </c>
      <c r="J39" s="64" t="s">
        <v>8</v>
      </c>
      <c r="K39" s="64">
        <f>SUM(K34:K38)</f>
        <v>0.20400000000000001</v>
      </c>
      <c r="L39" s="64">
        <f>SUM(L34:L38)</f>
        <v>0.246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7">
        <v>1.2689999999999999</v>
      </c>
      <c r="H40" s="61">
        <v>0</v>
      </c>
      <c r="I40" s="87">
        <v>1.3480000000000001</v>
      </c>
      <c r="J40" s="61">
        <v>0</v>
      </c>
      <c r="K40" s="61">
        <v>0.94399999999999995</v>
      </c>
      <c r="L40" s="61">
        <v>0.69599999999999995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7">
        <v>6.3E-2</v>
      </c>
      <c r="H41" s="61">
        <v>0</v>
      </c>
      <c r="I41" s="87">
        <v>8.5000000000000006E-2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7">
        <v>3.129</v>
      </c>
      <c r="H42" s="61">
        <v>0</v>
      </c>
      <c r="I42" s="87">
        <v>2.855</v>
      </c>
      <c r="J42" s="61">
        <v>0</v>
      </c>
      <c r="K42" s="61">
        <v>2.415</v>
      </c>
      <c r="L42" s="61">
        <v>1.5619999999999998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7">
        <v>3.9729999999999999</v>
      </c>
      <c r="H43" s="61">
        <v>0</v>
      </c>
      <c r="I43" s="87">
        <v>7.3639999999999999</v>
      </c>
      <c r="J43" s="61">
        <v>0</v>
      </c>
      <c r="K43" s="61">
        <v>2.7429999999999999</v>
      </c>
      <c r="L43" s="61">
        <v>2.6069999999999998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3">
        <f>SUM(G40:G44)</f>
        <v>8.4340000000000011</v>
      </c>
      <c r="H45" s="63" t="s">
        <v>8</v>
      </c>
      <c r="I45" s="93">
        <f>SUM(I40:I44)</f>
        <v>11.652000000000001</v>
      </c>
      <c r="J45" s="132" t="s">
        <v>8</v>
      </c>
      <c r="K45" s="132">
        <f>SUM(K40:K44)</f>
        <v>6.1020000000000003</v>
      </c>
      <c r="L45" s="132">
        <f>SUM(L40:L44)</f>
        <v>4.8650000000000002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6">
        <f>G39+G45</f>
        <v>103.97209500000001</v>
      </c>
      <c r="H46" s="59" t="s">
        <v>8</v>
      </c>
      <c r="I46" s="86">
        <f>I39+I45</f>
        <v>106.29600000000001</v>
      </c>
      <c r="J46" s="64" t="s">
        <v>8</v>
      </c>
      <c r="K46" s="64">
        <f>K39+K45</f>
        <v>6.306</v>
      </c>
      <c r="L46" s="64">
        <f>L39+L45</f>
        <v>5.1110000000000007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7">
        <v>72.447000000000003</v>
      </c>
      <c r="H47" s="61">
        <v>0</v>
      </c>
      <c r="I47" s="87">
        <v>72.706999999999994</v>
      </c>
      <c r="J47" s="61">
        <v>0</v>
      </c>
      <c r="K47" s="61">
        <v>3.8650000000000002</v>
      </c>
      <c r="L47" s="61">
        <v>3.028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7">
        <v>0.113</v>
      </c>
      <c r="H50" s="61">
        <v>0</v>
      </c>
      <c r="I50" s="87">
        <v>0.127</v>
      </c>
      <c r="J50" s="61">
        <v>0</v>
      </c>
      <c r="K50" s="61">
        <v>0</v>
      </c>
      <c r="L50" s="61">
        <v>0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7">
        <v>28</v>
      </c>
      <c r="H51" s="61">
        <v>0</v>
      </c>
      <c r="I51" s="87">
        <v>27.367000000000001</v>
      </c>
      <c r="J51" s="61">
        <v>0</v>
      </c>
      <c r="K51" s="61">
        <v>0</v>
      </c>
      <c r="L51" s="61">
        <v>0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7">
        <v>3.4130000000000003</v>
      </c>
      <c r="H52" s="61">
        <v>0</v>
      </c>
      <c r="I52" s="87">
        <v>6.0949999999999998</v>
      </c>
      <c r="J52" s="61">
        <v>0</v>
      </c>
      <c r="K52" s="61">
        <v>2.4409999999999998</v>
      </c>
      <c r="L52" s="61">
        <v>2.0830000000000002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6">
        <f>SUM(G47:G54)</f>
        <v>103.973</v>
      </c>
      <c r="H55" s="59" t="s">
        <v>8</v>
      </c>
      <c r="I55" s="86">
        <f>SUM(I47:I54)</f>
        <v>106.29599999999999</v>
      </c>
      <c r="J55" s="64" t="s">
        <v>8</v>
      </c>
      <c r="K55" s="64">
        <f>SUM(K47:K54)</f>
        <v>6.306</v>
      </c>
      <c r="L55" s="64">
        <f>SUM(L47:L54)</f>
        <v>5.1110000000000007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185" t="s">
        <v>103</v>
      </c>
      <c r="L57" s="164" t="s">
        <v>104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7">
        <v>2.2307093999999998</v>
      </c>
      <c r="F61" s="61"/>
      <c r="G61" s="87">
        <v>4.2027094000000025</v>
      </c>
      <c r="H61" s="61"/>
      <c r="I61" s="87"/>
      <c r="J61" s="61"/>
      <c r="K61" s="61">
        <v>3.8670000000000004</v>
      </c>
      <c r="L61" s="61">
        <v>2.8209999999999997</v>
      </c>
    </row>
    <row r="62" spans="1:12" ht="15" customHeight="1" x14ac:dyDescent="0.35">
      <c r="A62" s="119" t="s">
        <v>43</v>
      </c>
      <c r="B62" s="119"/>
      <c r="C62" s="120"/>
      <c r="D62" s="120"/>
      <c r="E62" s="88">
        <v>-0.57182099999999969</v>
      </c>
      <c r="F62" s="62">
        <v>0</v>
      </c>
      <c r="G62" s="88">
        <v>-3.4648209999999997</v>
      </c>
      <c r="H62" s="62">
        <v>0</v>
      </c>
      <c r="I62" s="88">
        <v>0</v>
      </c>
      <c r="J62" s="62">
        <v>0</v>
      </c>
      <c r="K62" s="62">
        <v>-1.119</v>
      </c>
      <c r="L62" s="62">
        <v>-0.22799999999999998</v>
      </c>
    </row>
    <row r="63" spans="1:12" ht="15" customHeight="1" x14ac:dyDescent="0.35">
      <c r="A63" s="176" t="s">
        <v>44</v>
      </c>
      <c r="B63" s="121"/>
      <c r="C63" s="122"/>
      <c r="D63" s="122"/>
      <c r="E63" s="133">
        <f>SUM(E61:E62)</f>
        <v>1.6588884000000002</v>
      </c>
      <c r="F63" s="59" t="s">
        <v>8</v>
      </c>
      <c r="G63" s="86">
        <f>SUM(G61:G62)</f>
        <v>0.73788840000000278</v>
      </c>
      <c r="H63" s="60" t="s">
        <v>8</v>
      </c>
      <c r="I63" s="86" t="s">
        <v>8</v>
      </c>
      <c r="J63" s="64" t="s">
        <v>8</v>
      </c>
      <c r="K63" s="64">
        <f>SUM(K61:K62)</f>
        <v>2.7480000000000002</v>
      </c>
      <c r="L63" s="16">
        <f>SUM(L61:L62)</f>
        <v>2.593</v>
      </c>
    </row>
    <row r="64" spans="1:12" ht="15" customHeight="1" x14ac:dyDescent="0.35">
      <c r="A64" s="118" t="s">
        <v>45</v>
      </c>
      <c r="B64" s="118"/>
      <c r="C64" s="65"/>
      <c r="D64" s="65"/>
      <c r="E64" s="87">
        <v>-2.6001E-2</v>
      </c>
      <c r="F64" s="61">
        <v>0</v>
      </c>
      <c r="G64" s="87">
        <v>-3.4001000000000003E-2</v>
      </c>
      <c r="H64" s="61">
        <v>0</v>
      </c>
      <c r="I64" s="87">
        <v>0</v>
      </c>
      <c r="J64" s="61">
        <v>0</v>
      </c>
      <c r="K64" s="61">
        <v>-5.7999999999999996E-2</v>
      </c>
      <c r="L64" s="61">
        <v>-9.8999999999999991E-2</v>
      </c>
    </row>
    <row r="65" spans="1:13" ht="15" customHeight="1" x14ac:dyDescent="0.35">
      <c r="A65" s="119" t="s">
        <v>74</v>
      </c>
      <c r="B65" s="119"/>
      <c r="C65" s="69"/>
      <c r="D65" s="69"/>
      <c r="E65" s="88">
        <v>-4.2239999999999986E-4</v>
      </c>
      <c r="F65" s="62">
        <v>0</v>
      </c>
      <c r="G65" s="88">
        <v>1.9577600000000001E-2</v>
      </c>
      <c r="H65" s="62">
        <v>0</v>
      </c>
      <c r="I65" s="88">
        <v>0</v>
      </c>
      <c r="J65" s="62">
        <v>0</v>
      </c>
      <c r="K65" s="62">
        <v>0.25</v>
      </c>
      <c r="L65" s="62">
        <v>0.25</v>
      </c>
    </row>
    <row r="66" spans="1:13" ht="15" customHeight="1" x14ac:dyDescent="0.35">
      <c r="A66" s="123" t="s">
        <v>46</v>
      </c>
      <c r="B66" s="123"/>
      <c r="C66" s="124"/>
      <c r="D66" s="124"/>
      <c r="E66" s="133">
        <f>SUM(E63:E65)</f>
        <v>1.6324650000000003</v>
      </c>
      <c r="F66" s="59" t="s">
        <v>8</v>
      </c>
      <c r="G66" s="86">
        <f>SUM(G63:G65)</f>
        <v>0.7234650000000028</v>
      </c>
      <c r="H66" s="60" t="s">
        <v>8</v>
      </c>
      <c r="I66" s="86" t="s">
        <v>8</v>
      </c>
      <c r="J66" s="64" t="s">
        <v>8</v>
      </c>
      <c r="K66" s="64">
        <f>SUM(K63:K65)</f>
        <v>2.9400000000000004</v>
      </c>
      <c r="L66" s="16">
        <f>SUM(L63:L65)</f>
        <v>2.7439999999999998</v>
      </c>
    </row>
    <row r="67" spans="1:13" ht="15" customHeight="1" x14ac:dyDescent="0.35">
      <c r="A67" s="119" t="s">
        <v>47</v>
      </c>
      <c r="B67" s="119"/>
      <c r="C67" s="125"/>
      <c r="D67" s="125"/>
      <c r="E67" s="88">
        <v>0</v>
      </c>
      <c r="F67" s="62">
        <v>0</v>
      </c>
      <c r="G67" s="88">
        <v>-0.91900000000000004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133">
        <f>SUM(E66:E67)</f>
        <v>1.6324650000000003</v>
      </c>
      <c r="F68" s="59" t="s">
        <v>8</v>
      </c>
      <c r="G68" s="86">
        <f>SUM(G66:G67)</f>
        <v>-0.19553499999999724</v>
      </c>
      <c r="H68" s="60" t="s">
        <v>8</v>
      </c>
      <c r="I68" s="86" t="s">
        <v>8</v>
      </c>
      <c r="J68" s="64" t="s">
        <v>8</v>
      </c>
      <c r="K68" s="64">
        <f>SUM(K66:K67)</f>
        <v>2.9400000000000004</v>
      </c>
      <c r="L68" s="16">
        <f>SUM(L66:L67)</f>
        <v>2.7439999999999998</v>
      </c>
    </row>
    <row r="69" spans="1:13" ht="15" customHeight="1" x14ac:dyDescent="0.35">
      <c r="A69" s="118" t="s">
        <v>49</v>
      </c>
      <c r="B69" s="118"/>
      <c r="C69" s="65"/>
      <c r="D69" s="65"/>
      <c r="E69" s="87">
        <v>-0.51428129999999994</v>
      </c>
      <c r="F69" s="61">
        <v>0</v>
      </c>
      <c r="G69" s="87">
        <v>-0.51428129999999994</v>
      </c>
      <c r="H69" s="61">
        <v>0</v>
      </c>
      <c r="I69" s="87">
        <v>0</v>
      </c>
      <c r="J69" s="61">
        <v>0</v>
      </c>
      <c r="K69" s="61">
        <v>0</v>
      </c>
      <c r="L69" s="61">
        <v>0</v>
      </c>
    </row>
    <row r="70" spans="1:13" ht="15" customHeight="1" x14ac:dyDescent="0.35">
      <c r="A70" s="118" t="s">
        <v>50</v>
      </c>
      <c r="B70" s="118"/>
      <c r="C70" s="65"/>
      <c r="D70" s="65"/>
      <c r="E70" s="87">
        <v>0.17998210000000001</v>
      </c>
      <c r="F70" s="61">
        <v>0</v>
      </c>
      <c r="G70" s="87">
        <v>0.17998210000000001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-2.8039999999999998</v>
      </c>
      <c r="L71" s="61">
        <v>-2.173</v>
      </c>
    </row>
    <row r="72" spans="1:13" ht="15" customHeight="1" x14ac:dyDescent="0.35">
      <c r="A72" s="119" t="s">
        <v>52</v>
      </c>
      <c r="B72" s="119"/>
      <c r="C72" s="69"/>
      <c r="D72" s="69"/>
      <c r="E72" s="88">
        <v>-2.8620000000000001</v>
      </c>
      <c r="F72" s="62">
        <v>0</v>
      </c>
      <c r="G72" s="88">
        <v>-2.8620000000000001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3">
        <f>SUM(E69:E72)</f>
        <v>-3.1962991999999999</v>
      </c>
      <c r="F73" s="63" t="s">
        <v>8</v>
      </c>
      <c r="G73" s="93">
        <f>SUM(G69:G72)</f>
        <v>-3.1962991999999999</v>
      </c>
      <c r="H73" s="63" t="s">
        <v>8</v>
      </c>
      <c r="I73" s="93" t="s">
        <v>8</v>
      </c>
      <c r="J73" s="166" t="s">
        <v>8</v>
      </c>
      <c r="K73" s="166">
        <f>SUM(K69:K72)</f>
        <v>-2.8039999999999998</v>
      </c>
      <c r="L73" s="165">
        <f>SUM(L69:L72)</f>
        <v>-2.173</v>
      </c>
    </row>
    <row r="74" spans="1:13" ht="15" customHeight="1" x14ac:dyDescent="0.35">
      <c r="A74" s="121" t="s">
        <v>54</v>
      </c>
      <c r="B74" s="121"/>
      <c r="C74" s="81"/>
      <c r="D74" s="81"/>
      <c r="E74" s="133">
        <f>SUM(E73+E68)</f>
        <v>-1.5638341999999996</v>
      </c>
      <c r="F74" s="59" t="s">
        <v>8</v>
      </c>
      <c r="G74" s="86">
        <f>SUM(G73+G68)</f>
        <v>-3.3918341999999972</v>
      </c>
      <c r="H74" s="60" t="s">
        <v>8</v>
      </c>
      <c r="I74" s="86" t="s">
        <v>8</v>
      </c>
      <c r="J74" s="64" t="s">
        <v>8</v>
      </c>
      <c r="K74" s="64">
        <f>SUM(K73+K68)</f>
        <v>0.13600000000000056</v>
      </c>
      <c r="L74" s="16">
        <f>SUM(L73+L68)</f>
        <v>0.57099999999999973</v>
      </c>
    </row>
    <row r="75" spans="1:13" ht="15" customHeight="1" x14ac:dyDescent="0.35">
      <c r="A75" s="119" t="s">
        <v>105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133">
        <f>SUM(E74:E75)</f>
        <v>-1.5638341999999996</v>
      </c>
      <c r="F76" s="59" t="s">
        <v>8</v>
      </c>
      <c r="G76" s="86">
        <f>SUM(G74:G75)</f>
        <v>-3.3918341999999972</v>
      </c>
      <c r="H76" s="60" t="s">
        <v>8</v>
      </c>
      <c r="I76" s="86" t="s">
        <v>8</v>
      </c>
      <c r="J76" s="64" t="s">
        <v>8</v>
      </c>
      <c r="K76" s="64">
        <f>SUM(K74:K75)</f>
        <v>0.13600000000000056</v>
      </c>
      <c r="L76" s="64">
        <f>SUM(L74:L75)</f>
        <v>0.57099999999999973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185" t="s">
        <v>103</v>
      </c>
      <c r="L78" s="164" t="s">
        <v>104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34.913192244328968</v>
      </c>
      <c r="F82" s="61">
        <v>31.031080414405533</v>
      </c>
      <c r="G82" s="87">
        <v>33.678722710980772</v>
      </c>
      <c r="H82" s="61">
        <v>26.250000000000007</v>
      </c>
      <c r="I82" s="87">
        <v>25.270083361369661</v>
      </c>
      <c r="J82" s="61">
        <v>26.47193062528525</v>
      </c>
      <c r="K82" s="61">
        <v>25.666045389759901</v>
      </c>
      <c r="L82" s="61">
        <v>24.595088819226742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34.913192244328968</v>
      </c>
      <c r="F83" s="61">
        <v>31.031080414405533</v>
      </c>
      <c r="G83" s="87">
        <v>33.678722710980772</v>
      </c>
      <c r="H83" s="61">
        <v>26.250000000000007</v>
      </c>
      <c r="I83" s="87">
        <v>30.522223468281556</v>
      </c>
      <c r="J83" s="61">
        <v>26.47193062528525</v>
      </c>
      <c r="K83" s="61">
        <v>25.666045389759901</v>
      </c>
      <c r="L83" s="61">
        <v>24.595088819226742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32.974274489925229</v>
      </c>
      <c r="F84" s="61">
        <v>26.064791975004109</v>
      </c>
      <c r="G84" s="87">
        <v>22.385141739980448</v>
      </c>
      <c r="H84" s="61">
        <v>20.763888888888893</v>
      </c>
      <c r="I84" s="87">
        <v>20.821651527045727</v>
      </c>
      <c r="J84" s="61">
        <v>19.777879202799323</v>
      </c>
      <c r="K84" s="61">
        <v>25.6879728099989</v>
      </c>
      <c r="L84" s="61">
        <v>24.510188087774285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10.967307136864402</v>
      </c>
      <c r="J85" s="61" t="s">
        <v>8</v>
      </c>
      <c r="K85" s="61">
        <v>105.64340635427246</v>
      </c>
      <c r="L85" s="61">
        <v>103.7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13.723844355177173</v>
      </c>
      <c r="J86" s="61" t="s">
        <v>8</v>
      </c>
      <c r="K86" s="61">
        <v>137.76294791817787</v>
      </c>
      <c r="L86" s="61">
        <v>142.5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69.678666576899786</v>
      </c>
      <c r="H87" s="19" t="s">
        <v>8</v>
      </c>
      <c r="I87" s="84">
        <v>68.400504252276647</v>
      </c>
      <c r="J87" s="19" t="s">
        <v>8</v>
      </c>
      <c r="K87" s="19">
        <v>61.290834126228965</v>
      </c>
      <c r="L87" s="19">
        <v>59.244766190569344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7">
        <v>23.963999999999999</v>
      </c>
      <c r="H88" s="61" t="s">
        <v>8</v>
      </c>
      <c r="I88" s="87">
        <v>19.917999999999999</v>
      </c>
      <c r="J88" s="61" t="s">
        <v>8</v>
      </c>
      <c r="K88" s="61">
        <v>-2.7429999999999999</v>
      </c>
      <c r="L88" s="61">
        <v>-2.6069999999999998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0.38648943365494765</v>
      </c>
      <c r="H89" s="61" t="s">
        <v>8</v>
      </c>
      <c r="I89" s="87">
        <v>0.37640117182664667</v>
      </c>
      <c r="J89" s="61" t="s">
        <v>8</v>
      </c>
      <c r="K89" s="178" t="s">
        <v>108</v>
      </c>
      <c r="L89" s="178" t="s">
        <v>108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70</v>
      </c>
      <c r="J90" s="19" t="s">
        <v>8</v>
      </c>
      <c r="K90" s="19">
        <v>52</v>
      </c>
      <c r="L90" s="19">
        <v>41</v>
      </c>
    </row>
    <row r="91" spans="1:12" ht="15" x14ac:dyDescent="0.35">
      <c r="A91" s="112" t="s">
        <v>110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121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>
        <v>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80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354.78899999999999</v>
      </c>
      <c r="F7" s="15">
        <v>281.28999999999996</v>
      </c>
      <c r="G7" s="83">
        <v>644.89400000000001</v>
      </c>
      <c r="H7" s="15">
        <v>492.935</v>
      </c>
      <c r="I7" s="83">
        <v>1020.987</v>
      </c>
      <c r="J7" s="15">
        <v>978.399</v>
      </c>
      <c r="K7" s="15">
        <v>1250.3530000000001</v>
      </c>
      <c r="L7" s="15">
        <v>1048.164</v>
      </c>
    </row>
    <row r="8" spans="1:12" ht="15" x14ac:dyDescent="0.35">
      <c r="A8" s="108" t="s">
        <v>11</v>
      </c>
      <c r="B8" s="65"/>
      <c r="C8" s="65"/>
      <c r="D8" s="65"/>
      <c r="E8" s="84">
        <v>-310.017</v>
      </c>
      <c r="F8" s="19">
        <v>-247.18700000000004</v>
      </c>
      <c r="G8" s="84">
        <v>-567.82400000000007</v>
      </c>
      <c r="H8" s="19">
        <v>-439.298</v>
      </c>
      <c r="I8" s="84">
        <v>-902.46899999999994</v>
      </c>
      <c r="J8" s="19">
        <v>-868.24099999999999</v>
      </c>
      <c r="K8" s="19">
        <v>-1125.319</v>
      </c>
      <c r="L8" s="19">
        <v>-986.46100000000001</v>
      </c>
    </row>
    <row r="9" spans="1:12" ht="15" x14ac:dyDescent="0.35">
      <c r="A9" s="108" t="s">
        <v>12</v>
      </c>
      <c r="B9" s="65"/>
      <c r="C9" s="65"/>
      <c r="D9" s="65"/>
      <c r="E9" s="84">
        <v>-0.25600000000000001</v>
      </c>
      <c r="F9" s="19">
        <v>0.24400000000000002</v>
      </c>
      <c r="G9" s="84">
        <v>0</v>
      </c>
      <c r="H9" s="19">
        <v>1.2E-2</v>
      </c>
      <c r="I9" s="84">
        <v>1.1819999999999999</v>
      </c>
      <c r="J9" s="19">
        <v>1.9910000000000001</v>
      </c>
      <c r="K9" s="19">
        <v>-1.1220000000000001</v>
      </c>
      <c r="L9" s="19">
        <v>-0.90700000000000325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44.515999999999991</v>
      </c>
      <c r="F12" s="14">
        <f t="shared" si="0"/>
        <v>34.346999999999923</v>
      </c>
      <c r="G12" s="83">
        <f t="shared" si="0"/>
        <v>77.069999999999936</v>
      </c>
      <c r="H12" s="15">
        <f t="shared" si="0"/>
        <v>53.649000000000001</v>
      </c>
      <c r="I12" s="83">
        <f t="shared" si="0"/>
        <v>119.70000000000003</v>
      </c>
      <c r="J12" s="16">
        <f t="shared" si="0"/>
        <v>112.14900000000002</v>
      </c>
      <c r="K12" s="16">
        <f t="shared" si="0"/>
        <v>123.91200000000011</v>
      </c>
      <c r="L12" s="16">
        <f t="shared" si="0"/>
        <v>60.795999999999971</v>
      </c>
    </row>
    <row r="13" spans="1:12" ht="15" x14ac:dyDescent="0.35">
      <c r="A13" s="110" t="s">
        <v>72</v>
      </c>
      <c r="B13" s="69"/>
      <c r="C13" s="69"/>
      <c r="D13" s="69"/>
      <c r="E13" s="85">
        <v>-3.0459999999999998</v>
      </c>
      <c r="F13" s="23">
        <v>-3.4420000000000002</v>
      </c>
      <c r="G13" s="85">
        <v>-6.3469999999999995</v>
      </c>
      <c r="H13" s="23">
        <v>-6.98</v>
      </c>
      <c r="I13" s="85">
        <v>-13.466000000000001</v>
      </c>
      <c r="J13" s="23">
        <v>-15.276</v>
      </c>
      <c r="K13" s="23">
        <v>-16.257999999999999</v>
      </c>
      <c r="L13" s="23">
        <v>-15.993999999999998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41.469999999999992</v>
      </c>
      <c r="F14" s="14">
        <f t="shared" si="1"/>
        <v>30.904999999999923</v>
      </c>
      <c r="G14" s="83">
        <f t="shared" si="1"/>
        <v>70.722999999999942</v>
      </c>
      <c r="H14" s="15">
        <f t="shared" si="1"/>
        <v>46.668999999999997</v>
      </c>
      <c r="I14" s="83">
        <f t="shared" si="1"/>
        <v>106.23400000000004</v>
      </c>
      <c r="J14" s="16">
        <f t="shared" si="1"/>
        <v>96.873000000000019</v>
      </c>
      <c r="K14" s="16">
        <f t="shared" si="1"/>
        <v>107.65400000000011</v>
      </c>
      <c r="L14" s="16">
        <f t="shared" si="1"/>
        <v>44.801999999999971</v>
      </c>
    </row>
    <row r="15" spans="1:12" ht="15" x14ac:dyDescent="0.35">
      <c r="A15" s="108" t="s">
        <v>16</v>
      </c>
      <c r="B15" s="112"/>
      <c r="C15" s="112"/>
      <c r="D15" s="112"/>
      <c r="E15" s="84">
        <v>-0.47500000000000003</v>
      </c>
      <c r="F15" s="19">
        <v>-0.39100000000000007</v>
      </c>
      <c r="G15" s="84">
        <v>-0.91700000000000004</v>
      </c>
      <c r="H15" s="19">
        <v>-0.80100000000000005</v>
      </c>
      <c r="I15" s="84">
        <v>-1.661</v>
      </c>
      <c r="J15" s="19">
        <v>-4.907</v>
      </c>
      <c r="K15" s="19">
        <v>-7.6920000000000002</v>
      </c>
      <c r="L15" s="19">
        <v>-7.7220000000000004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40.99499999999999</v>
      </c>
      <c r="F17" s="14">
        <f t="shared" si="2"/>
        <v>30.513999999999921</v>
      </c>
      <c r="G17" s="83">
        <f t="shared" si="2"/>
        <v>69.805999999999941</v>
      </c>
      <c r="H17" s="15">
        <f t="shared" si="2"/>
        <v>45.867999999999995</v>
      </c>
      <c r="I17" s="83">
        <f t="shared" si="2"/>
        <v>104.57300000000004</v>
      </c>
      <c r="J17" s="16">
        <f t="shared" si="2"/>
        <v>91.966000000000022</v>
      </c>
      <c r="K17" s="16">
        <f t="shared" si="2"/>
        <v>99.962000000000103</v>
      </c>
      <c r="L17" s="16">
        <f t="shared" si="2"/>
        <v>37.07999999999997</v>
      </c>
    </row>
    <row r="18" spans="1:12" ht="15" x14ac:dyDescent="0.35">
      <c r="A18" s="108" t="s">
        <v>18</v>
      </c>
      <c r="B18" s="65"/>
      <c r="C18" s="65"/>
      <c r="D18" s="65"/>
      <c r="E18" s="84">
        <v>8.6999999999999994E-2</v>
      </c>
      <c r="F18" s="19">
        <v>1.9999999999999997E-2</v>
      </c>
      <c r="G18" s="84">
        <v>8.8999999999999996E-2</v>
      </c>
      <c r="H18" s="19">
        <v>0.05</v>
      </c>
      <c r="I18" s="84">
        <v>0.61399999999999999</v>
      </c>
      <c r="J18" s="19">
        <v>8.125</v>
      </c>
      <c r="K18" s="19">
        <v>1.762</v>
      </c>
      <c r="L18" s="19">
        <v>3.2989999999999999</v>
      </c>
    </row>
    <row r="19" spans="1:12" ht="15" x14ac:dyDescent="0.35">
      <c r="A19" s="110" t="s">
        <v>19</v>
      </c>
      <c r="B19" s="69"/>
      <c r="C19" s="69"/>
      <c r="D19" s="69"/>
      <c r="E19" s="85">
        <v>-1.387999999999999</v>
      </c>
      <c r="F19" s="23">
        <v>-11.708</v>
      </c>
      <c r="G19" s="85">
        <v>-25.055</v>
      </c>
      <c r="H19" s="23">
        <v>-18.61</v>
      </c>
      <c r="I19" s="85">
        <v>-58.402000000000001</v>
      </c>
      <c r="J19" s="23">
        <v>-31.757999999999999</v>
      </c>
      <c r="K19" s="23">
        <v>-34.792000000000002</v>
      </c>
      <c r="L19" s="23">
        <v>-33.385999999999996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39.693999999999996</v>
      </c>
      <c r="F20" s="14">
        <f t="shared" si="3"/>
        <v>18.825999999999922</v>
      </c>
      <c r="G20" s="83">
        <f t="shared" si="3"/>
        <v>44.839999999999939</v>
      </c>
      <c r="H20" s="15">
        <f t="shared" si="3"/>
        <v>27.307999999999993</v>
      </c>
      <c r="I20" s="83">
        <f t="shared" si="3"/>
        <v>46.785000000000039</v>
      </c>
      <c r="J20" s="16">
        <f t="shared" si="3"/>
        <v>68.333000000000027</v>
      </c>
      <c r="K20" s="16">
        <f t="shared" si="3"/>
        <v>66.932000000000102</v>
      </c>
      <c r="L20" s="16">
        <f t="shared" si="3"/>
        <v>6.9929999999999737</v>
      </c>
    </row>
    <row r="21" spans="1:12" ht="15" x14ac:dyDescent="0.35">
      <c r="A21" s="108" t="s">
        <v>20</v>
      </c>
      <c r="B21" s="65"/>
      <c r="C21" s="65"/>
      <c r="D21" s="65"/>
      <c r="E21" s="84">
        <v>-8.727999999999998</v>
      </c>
      <c r="F21" s="19">
        <v>-5.2709999999999999</v>
      </c>
      <c r="G21" s="84">
        <v>-9.8649999999999984</v>
      </c>
      <c r="H21" s="19">
        <v>-7.6459999999999999</v>
      </c>
      <c r="I21" s="84">
        <v>-7.0069999999999997</v>
      </c>
      <c r="J21" s="19">
        <v>-15.055999999999999</v>
      </c>
      <c r="K21" s="19">
        <v>-14.268999999999998</v>
      </c>
      <c r="L21" s="19">
        <v>-6.8100000000000005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30.965999999999998</v>
      </c>
      <c r="F23" s="14">
        <f t="shared" si="4"/>
        <v>13.554999999999922</v>
      </c>
      <c r="G23" s="83">
        <f t="shared" si="4"/>
        <v>34.974999999999937</v>
      </c>
      <c r="H23" s="15">
        <f t="shared" si="4"/>
        <v>19.661999999999992</v>
      </c>
      <c r="I23" s="83">
        <f t="shared" si="4"/>
        <v>39.778000000000041</v>
      </c>
      <c r="J23" s="16">
        <f t="shared" si="4"/>
        <v>53.277000000000029</v>
      </c>
      <c r="K23" s="16">
        <f t="shared" si="4"/>
        <v>52.663000000000103</v>
      </c>
      <c r="L23" s="16">
        <f t="shared" si="4"/>
        <v>0.18299999999997318</v>
      </c>
    </row>
    <row r="24" spans="1:12" ht="15" x14ac:dyDescent="0.35">
      <c r="A24" s="108" t="s">
        <v>22</v>
      </c>
      <c r="B24" s="65"/>
      <c r="C24" s="65"/>
      <c r="D24" s="65"/>
      <c r="E24" s="84">
        <v>30.965999999999948</v>
      </c>
      <c r="F24" s="19">
        <v>13.554999999999946</v>
      </c>
      <c r="G24" s="84">
        <v>34.975000000000037</v>
      </c>
      <c r="H24" s="19">
        <v>19.662000000000031</v>
      </c>
      <c r="I24" s="84">
        <v>39.778000000000176</v>
      </c>
      <c r="J24" s="19">
        <v>53.276999999999973</v>
      </c>
      <c r="K24" s="19">
        <v>52.663000000000352</v>
      </c>
      <c r="L24" s="19">
        <v>0.1829999999999895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82</v>
      </c>
      <c r="B27" s="65"/>
      <c r="C27" s="65"/>
      <c r="D27" s="65"/>
      <c r="E27" s="84">
        <v>-1.2639999999999998</v>
      </c>
      <c r="F27" s="19">
        <v>0</v>
      </c>
      <c r="G27" s="84">
        <v>-2.0859999999999999</v>
      </c>
      <c r="H27" s="19">
        <v>0</v>
      </c>
      <c r="I27" s="84">
        <v>-1.149</v>
      </c>
      <c r="J27" s="19">
        <v>-5.8159999999999998</v>
      </c>
      <c r="K27" s="19">
        <v>-3.3929999999999998</v>
      </c>
      <c r="L27" s="19">
        <v>-57.993000000000002</v>
      </c>
    </row>
    <row r="28" spans="1:12" ht="15" x14ac:dyDescent="0.35">
      <c r="A28" s="142" t="s">
        <v>83</v>
      </c>
      <c r="B28" s="143"/>
      <c r="C28" s="143"/>
      <c r="D28" s="143"/>
      <c r="E28" s="160">
        <f t="shared" ref="E28:L28" si="5">E14-E27</f>
        <v>42.733999999999995</v>
      </c>
      <c r="F28" s="161">
        <f t="shared" si="5"/>
        <v>30.904999999999923</v>
      </c>
      <c r="G28" s="160">
        <f t="shared" si="5"/>
        <v>72.808999999999941</v>
      </c>
      <c r="H28" s="161">
        <f t="shared" si="5"/>
        <v>46.668999999999997</v>
      </c>
      <c r="I28" s="160">
        <f t="shared" si="5"/>
        <v>107.38300000000004</v>
      </c>
      <c r="J28" s="161">
        <f t="shared" si="5"/>
        <v>102.68900000000002</v>
      </c>
      <c r="K28" s="161">
        <f t="shared" si="5"/>
        <v>111.04700000000011</v>
      </c>
      <c r="L28" s="161">
        <f t="shared" si="5"/>
        <v>102.79499999999997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1169.4639999999999</v>
      </c>
      <c r="H34" s="19">
        <v>1110.2809999999999</v>
      </c>
      <c r="I34" s="84">
        <v>1152.5889999999999</v>
      </c>
      <c r="J34" s="19">
        <v>1101.1089999999999</v>
      </c>
      <c r="K34" s="19">
        <v>1101.393</v>
      </c>
      <c r="L34" s="19">
        <v>1116.8510000000001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4.4559999999999995</v>
      </c>
      <c r="H35" s="19">
        <v>3.077</v>
      </c>
      <c r="I35" s="84">
        <v>4.6530000000000005</v>
      </c>
      <c r="J35" s="19">
        <v>1.2040000000000002</v>
      </c>
      <c r="K35" s="19">
        <v>6.5789999999999997</v>
      </c>
      <c r="L35" s="19">
        <v>25.003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91.704999999999998</v>
      </c>
      <c r="H36" s="19">
        <v>83.680999999999997</v>
      </c>
      <c r="I36" s="84">
        <v>86.088999999999999</v>
      </c>
      <c r="J36" s="19">
        <v>88.843000000000004</v>
      </c>
      <c r="K36" s="19">
        <v>97.036000000000001</v>
      </c>
      <c r="L36" s="19">
        <v>105.83199999999999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5">
        <v>52.64</v>
      </c>
      <c r="H38" s="23">
        <v>25.487000000000002</v>
      </c>
      <c r="I38" s="85">
        <v>51.226999999999997</v>
      </c>
      <c r="J38" s="23">
        <v>24.583000000000002</v>
      </c>
      <c r="K38" s="23">
        <v>20.7</v>
      </c>
      <c r="L38" s="23">
        <v>14.899000000000001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1318.2649999999999</v>
      </c>
      <c r="H39" s="14">
        <f t="shared" si="6"/>
        <v>1222.5260000000001</v>
      </c>
      <c r="I39" s="89">
        <f t="shared" si="6"/>
        <v>1294.558</v>
      </c>
      <c r="J39" s="16">
        <f t="shared" si="6"/>
        <v>1215.739</v>
      </c>
      <c r="K39" s="16">
        <f t="shared" si="6"/>
        <v>1225.7080000000001</v>
      </c>
      <c r="L39" s="16">
        <f t="shared" si="6"/>
        <v>1262.585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4">
        <v>204.09</v>
      </c>
      <c r="H40" s="19">
        <v>167.881</v>
      </c>
      <c r="I40" s="84">
        <v>180.822</v>
      </c>
      <c r="J40" s="19">
        <v>155.697</v>
      </c>
      <c r="K40" s="19">
        <v>165.07399999999998</v>
      </c>
      <c r="L40" s="19">
        <v>170.31800000000001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4">
        <v>227.38800000000001</v>
      </c>
      <c r="H42" s="19">
        <v>201.53899999999999</v>
      </c>
      <c r="I42" s="84">
        <v>212.774</v>
      </c>
      <c r="J42" s="19">
        <v>148.03100000000001</v>
      </c>
      <c r="K42" s="19">
        <v>197.33199999999999</v>
      </c>
      <c r="L42" s="19">
        <v>196.273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4">
        <v>82.289000000000001</v>
      </c>
      <c r="H43" s="19">
        <v>58.179000000000002</v>
      </c>
      <c r="I43" s="84">
        <v>87.173000000000002</v>
      </c>
      <c r="J43" s="19">
        <v>63.081000000000003</v>
      </c>
      <c r="K43" s="19">
        <v>29.135000000000002</v>
      </c>
      <c r="L43" s="19">
        <v>80.442999999999998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513.76700000000005</v>
      </c>
      <c r="H45" s="34">
        <f t="shared" si="7"/>
        <v>427.59899999999993</v>
      </c>
      <c r="I45" s="90">
        <f t="shared" si="7"/>
        <v>480.76900000000001</v>
      </c>
      <c r="J45" s="35">
        <f t="shared" si="7"/>
        <v>366.80900000000003</v>
      </c>
      <c r="K45" s="35">
        <f t="shared" si="7"/>
        <v>391.54099999999994</v>
      </c>
      <c r="L45" s="35">
        <f t="shared" si="7"/>
        <v>447.03399999999999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1832.0319999999999</v>
      </c>
      <c r="H46" s="14">
        <f t="shared" si="8"/>
        <v>1650.125</v>
      </c>
      <c r="I46" s="89">
        <f t="shared" si="8"/>
        <v>1775.327</v>
      </c>
      <c r="J46" s="16">
        <f t="shared" si="8"/>
        <v>1582.548</v>
      </c>
      <c r="K46" s="16">
        <f t="shared" si="8"/>
        <v>1617.249</v>
      </c>
      <c r="L46" s="16">
        <f t="shared" si="8"/>
        <v>1709.6190000000001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4">
        <v>1014.6179999999999</v>
      </c>
      <c r="H47" s="19">
        <v>919.327</v>
      </c>
      <c r="I47" s="84">
        <v>1005.8080000000004</v>
      </c>
      <c r="J47" s="19">
        <v>890.04899999999998</v>
      </c>
      <c r="K47" s="19">
        <v>845.2600000000001</v>
      </c>
      <c r="L47" s="19">
        <v>807.47300000000007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79.162000000000006</v>
      </c>
      <c r="H50" s="19">
        <v>24.462</v>
      </c>
      <c r="I50" s="84">
        <v>65.344999999999999</v>
      </c>
      <c r="J50" s="19">
        <v>26.001000000000001</v>
      </c>
      <c r="K50" s="19">
        <v>25.626999999999999</v>
      </c>
      <c r="L50" s="19">
        <v>40.472000000000001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549.18299999999999</v>
      </c>
      <c r="H51" s="19">
        <v>514.59400000000005</v>
      </c>
      <c r="I51" s="84">
        <v>552.101</v>
      </c>
      <c r="J51" s="19">
        <v>526.98300000000006</v>
      </c>
      <c r="K51" s="19">
        <v>591.56299999999999</v>
      </c>
      <c r="L51" s="19">
        <v>650.52700000000004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188.68200000000002</v>
      </c>
      <c r="H52" s="19">
        <v>190.86</v>
      </c>
      <c r="I52" s="84">
        <v>151.68600000000001</v>
      </c>
      <c r="J52" s="19">
        <v>138.63300000000001</v>
      </c>
      <c r="K52" s="19">
        <v>153.19899999999998</v>
      </c>
      <c r="L52" s="19">
        <v>210.19700000000003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0.38700000000000001</v>
      </c>
      <c r="H53" s="19">
        <v>0.88200000000000001</v>
      </c>
      <c r="I53" s="84">
        <v>0.38700000000000001</v>
      </c>
      <c r="J53" s="19">
        <v>0.88200000000000001</v>
      </c>
      <c r="K53" s="19">
        <v>1.6</v>
      </c>
      <c r="L53" s="19">
        <v>0.95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1832.0319999999999</v>
      </c>
      <c r="H55" s="14">
        <f t="shared" si="9"/>
        <v>1650.125</v>
      </c>
      <c r="I55" s="89">
        <f t="shared" si="9"/>
        <v>1775.3270000000002</v>
      </c>
      <c r="J55" s="16">
        <f t="shared" si="9"/>
        <v>1582.548</v>
      </c>
      <c r="K55" s="16">
        <f t="shared" si="9"/>
        <v>1617.249</v>
      </c>
      <c r="L55" s="16">
        <f t="shared" si="9"/>
        <v>1709.6190000000004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32.437999999999946</v>
      </c>
      <c r="F61" s="19">
        <v>20.101999999999961</v>
      </c>
      <c r="G61" s="84">
        <v>52.442000000000114</v>
      </c>
      <c r="H61" s="19">
        <v>22.698000000000061</v>
      </c>
      <c r="I61" s="84">
        <v>65.382000000000019</v>
      </c>
      <c r="J61" s="19">
        <v>67.376000000000019</v>
      </c>
      <c r="K61" s="19">
        <v>56.81200000000058</v>
      </c>
      <c r="L61" s="19">
        <v>41.666999999999909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7.7950000000000053</v>
      </c>
      <c r="F62" s="23">
        <v>17.012</v>
      </c>
      <c r="G62" s="85">
        <v>-31.494999999999997</v>
      </c>
      <c r="H62" s="23">
        <v>-1.1199999999999974</v>
      </c>
      <c r="I62" s="85">
        <v>5.1940000000000035</v>
      </c>
      <c r="J62" s="23">
        <v>32.470999999999997</v>
      </c>
      <c r="K62" s="23">
        <v>-47.384</v>
      </c>
      <c r="L62" s="23">
        <v>31.393999999999998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40.232999999999947</v>
      </c>
      <c r="F63" s="14">
        <f t="shared" si="10"/>
        <v>37.113999999999962</v>
      </c>
      <c r="G63" s="83">
        <f t="shared" si="10"/>
        <v>20.947000000000116</v>
      </c>
      <c r="H63" s="15">
        <f t="shared" si="10"/>
        <v>21.578000000000063</v>
      </c>
      <c r="I63" s="83">
        <f t="shared" si="10"/>
        <v>70.576000000000022</v>
      </c>
      <c r="J63" s="16">
        <f t="shared" si="10"/>
        <v>99.847000000000008</v>
      </c>
      <c r="K63" s="16">
        <f t="shared" si="10"/>
        <v>9.4280000000005799</v>
      </c>
      <c r="L63" s="16">
        <f t="shared" si="10"/>
        <v>73.060999999999908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-7.8469999999999995</v>
      </c>
      <c r="F64" s="19">
        <v>-1.5569999999999999</v>
      </c>
      <c r="G64" s="84">
        <v>-11.946999999999999</v>
      </c>
      <c r="H64" s="19">
        <v>-1.847</v>
      </c>
      <c r="I64" s="84">
        <v>-9.2140000000000004</v>
      </c>
      <c r="J64" s="19">
        <v>-7.5709999999999997</v>
      </c>
      <c r="K64" s="19">
        <v>-7.306</v>
      </c>
      <c r="L64" s="19">
        <v>-12.891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7.9000000000000001E-2</v>
      </c>
      <c r="F65" s="23">
        <v>0</v>
      </c>
      <c r="G65" s="85">
        <v>7.9000000000000001E-2</v>
      </c>
      <c r="H65" s="23">
        <v>0</v>
      </c>
      <c r="I65" s="85">
        <v>0.86899999999999999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32.464999999999947</v>
      </c>
      <c r="F66" s="14">
        <f t="shared" si="11"/>
        <v>35.55699999999996</v>
      </c>
      <c r="G66" s="83">
        <f t="shared" si="11"/>
        <v>9.0790000000001179</v>
      </c>
      <c r="H66" s="15">
        <f t="shared" si="11"/>
        <v>19.731000000000062</v>
      </c>
      <c r="I66" s="83">
        <f t="shared" si="11"/>
        <v>62.231000000000023</v>
      </c>
      <c r="J66" s="16">
        <f t="shared" si="11"/>
        <v>92.27600000000001</v>
      </c>
      <c r="K66" s="16">
        <f t="shared" si="11"/>
        <v>2.1220000000005799</v>
      </c>
      <c r="L66" s="16">
        <f t="shared" si="11"/>
        <v>60.169999999999909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-220.946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32.464999999999947</v>
      </c>
      <c r="F68" s="14">
        <f t="shared" si="12"/>
        <v>35.55699999999996</v>
      </c>
      <c r="G68" s="83">
        <f t="shared" si="12"/>
        <v>9.0790000000001179</v>
      </c>
      <c r="H68" s="15">
        <f t="shared" si="12"/>
        <v>19.731000000000062</v>
      </c>
      <c r="I68" s="83">
        <f t="shared" si="12"/>
        <v>62.231000000000023</v>
      </c>
      <c r="J68" s="16">
        <f t="shared" si="12"/>
        <v>92.27600000000001</v>
      </c>
      <c r="K68" s="16">
        <f t="shared" si="12"/>
        <v>2.1220000000005799</v>
      </c>
      <c r="L68" s="16">
        <f t="shared" si="12"/>
        <v>-160.7760000000001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-28.511999999999997</v>
      </c>
      <c r="F69" s="19">
        <v>-29.955000000000002</v>
      </c>
      <c r="G69" s="84">
        <v>-28.222999999999999</v>
      </c>
      <c r="H69" s="19">
        <v>-23.026</v>
      </c>
      <c r="I69" s="84">
        <v>-47.844999999999999</v>
      </c>
      <c r="J69" s="19">
        <v>-66.438000000000002</v>
      </c>
      <c r="K69" s="19">
        <v>-34.521000000000001</v>
      </c>
      <c r="L69" s="19">
        <v>36.591999999999999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-35.411999999999999</v>
      </c>
      <c r="F71" s="19">
        <v>-2.5369999999999999</v>
      </c>
      <c r="G71" s="84">
        <v>-35.411999999999999</v>
      </c>
      <c r="H71" s="19">
        <v>-2.5369999999999999</v>
      </c>
      <c r="I71" s="84">
        <v>-2.5369999999999999</v>
      </c>
      <c r="J71" s="19">
        <v>-7.3129999999999997</v>
      </c>
      <c r="K71" s="19">
        <v>-22.863</v>
      </c>
      <c r="L71" s="19">
        <v>-2.6859999999999999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0</v>
      </c>
      <c r="G72" s="85">
        <v>45.4</v>
      </c>
      <c r="H72" s="23">
        <v>-1.748</v>
      </c>
      <c r="I72" s="85">
        <v>-1.748</v>
      </c>
      <c r="J72" s="23">
        <v>14.922000000000001</v>
      </c>
      <c r="K72" s="23">
        <v>6.5660000000000007</v>
      </c>
      <c r="L72" s="23">
        <v>142.77699999999999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-63.923999999999992</v>
      </c>
      <c r="F73" s="34">
        <f t="shared" si="13"/>
        <v>-32.492000000000004</v>
      </c>
      <c r="G73" s="92">
        <f t="shared" si="13"/>
        <v>-18.234999999999999</v>
      </c>
      <c r="H73" s="34">
        <f t="shared" si="13"/>
        <v>-27.311</v>
      </c>
      <c r="I73" s="92">
        <f t="shared" si="13"/>
        <v>-52.129999999999995</v>
      </c>
      <c r="J73" s="165">
        <f t="shared" si="13"/>
        <v>-58.829000000000008</v>
      </c>
      <c r="K73" s="165">
        <f t="shared" si="13"/>
        <v>-50.817999999999998</v>
      </c>
      <c r="L73" s="165">
        <f t="shared" si="13"/>
        <v>176.68299999999999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-31.459000000000046</v>
      </c>
      <c r="F74" s="14">
        <f t="shared" si="14"/>
        <v>3.0649999999999551</v>
      </c>
      <c r="G74" s="83">
        <f t="shared" si="14"/>
        <v>-9.1559999999998816</v>
      </c>
      <c r="H74" s="15">
        <f t="shared" si="14"/>
        <v>-7.5799999999999379</v>
      </c>
      <c r="I74" s="83">
        <f t="shared" si="14"/>
        <v>10.101000000000028</v>
      </c>
      <c r="J74" s="16">
        <f t="shared" si="14"/>
        <v>33.447000000000003</v>
      </c>
      <c r="K74" s="16">
        <f t="shared" si="14"/>
        <v>-48.695999999999415</v>
      </c>
      <c r="L74" s="16">
        <f t="shared" si="14"/>
        <v>15.906999999999897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-31.459000000000046</v>
      </c>
      <c r="F76" s="14">
        <f t="shared" si="15"/>
        <v>3.0649999999999551</v>
      </c>
      <c r="G76" s="83">
        <f t="shared" si="15"/>
        <v>-9.1559999999998816</v>
      </c>
      <c r="H76" s="15">
        <f t="shared" si="15"/>
        <v>-7.5799999999999379</v>
      </c>
      <c r="I76" s="83">
        <f t="shared" si="15"/>
        <v>10.101000000000028</v>
      </c>
      <c r="J76" s="16">
        <f t="shared" si="15"/>
        <v>33.447000000000003</v>
      </c>
      <c r="K76" s="16">
        <f t="shared" si="15"/>
        <v>-48.695999999999415</v>
      </c>
      <c r="L76" s="16">
        <f t="shared" si="15"/>
        <v>15.906999999999897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11.688637471849468</v>
      </c>
      <c r="F82" s="61">
        <v>10.986881865690199</v>
      </c>
      <c r="G82" s="87">
        <v>10.966608465887418</v>
      </c>
      <c r="H82" s="61">
        <v>9.4675768610465969</v>
      </c>
      <c r="I82" s="87">
        <v>10.405029642884781</v>
      </c>
      <c r="J82" s="61">
        <v>9.9011752873827721</v>
      </c>
      <c r="K82" s="61">
        <v>8.6098885674685519</v>
      </c>
      <c r="L82" s="61">
        <v>4.2743311161230455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12.044905563588504</v>
      </c>
      <c r="F83" s="61">
        <v>10.986881865690199</v>
      </c>
      <c r="G83" s="87">
        <v>11.290072477027234</v>
      </c>
      <c r="H83" s="61">
        <v>9.4675768610465969</v>
      </c>
      <c r="I83" s="87">
        <v>10.51756780448722</v>
      </c>
      <c r="J83" s="61">
        <v>10.495615796827288</v>
      </c>
      <c r="K83" s="61">
        <v>8.8812519344537169</v>
      </c>
      <c r="L83" s="61">
        <v>9.8071484996622615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11.188058254342716</v>
      </c>
      <c r="F84" s="61">
        <v>6.6927370329552911</v>
      </c>
      <c r="G84" s="87">
        <v>6.9530806613179781</v>
      </c>
      <c r="H84" s="61">
        <v>5.5398784829642862</v>
      </c>
      <c r="I84" s="87">
        <v>4.5823306271284583</v>
      </c>
      <c r="J84" s="61">
        <v>6.9841649470206004</v>
      </c>
      <c r="K84" s="61">
        <v>5.3530482991603421</v>
      </c>
      <c r="L84" s="61">
        <v>0.66716658843463372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4.1963080548796743</v>
      </c>
      <c r="J85" s="61">
        <v>6.1403473387160492</v>
      </c>
      <c r="K85" s="61">
        <v>6.3728382019358474</v>
      </c>
      <c r="L85" s="61">
        <v>4.5326592963485214E-2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7.0715352001938916</v>
      </c>
      <c r="J86" s="61">
        <v>7.014441868980736</v>
      </c>
      <c r="K86" s="61">
        <v>7.0279944576922482</v>
      </c>
      <c r="L86" s="61">
        <v>3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55.382111229498179</v>
      </c>
      <c r="H87" s="19">
        <v>55.712567229755315</v>
      </c>
      <c r="I87" s="84">
        <v>56.654802185738198</v>
      </c>
      <c r="J87" s="19">
        <v>56.241516844986684</v>
      </c>
      <c r="K87" s="19">
        <v>52.265297427916167</v>
      </c>
      <c r="L87" s="19">
        <v>47.231166710243635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466.89400000000001</v>
      </c>
      <c r="H88" s="19">
        <v>456.41500000000002</v>
      </c>
      <c r="I88" s="84">
        <v>464.928</v>
      </c>
      <c r="J88" s="19">
        <v>463.90199999999999</v>
      </c>
      <c r="K88" s="19">
        <v>562.428</v>
      </c>
      <c r="L88" s="19">
        <v>570.08400000000006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0.54127070483669715</v>
      </c>
      <c r="H89" s="61">
        <v>0.55975077420765418</v>
      </c>
      <c r="I89" s="87">
        <v>0.54891291379666873</v>
      </c>
      <c r="J89" s="61">
        <v>0.59208313250169387</v>
      </c>
      <c r="K89" s="61">
        <v>0.69985921491612035</v>
      </c>
      <c r="L89" s="61">
        <v>0.80563312952878918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618</v>
      </c>
      <c r="J90" s="19">
        <v>658</v>
      </c>
      <c r="K90" s="19">
        <v>628</v>
      </c>
      <c r="L90" s="19">
        <v>630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86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>
        <v>0</v>
      </c>
      <c r="I5" s="75">
        <v>0</v>
      </c>
      <c r="J5" s="75" t="s">
        <v>7</v>
      </c>
      <c r="K5" s="75" t="s">
        <v>7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10</v>
      </c>
      <c r="B7" s="109"/>
      <c r="C7" s="109"/>
      <c r="D7" s="109"/>
      <c r="E7" s="86">
        <v>7.933929</v>
      </c>
      <c r="F7" s="60">
        <v>7.101</v>
      </c>
      <c r="G7" s="86">
        <v>15.014481</v>
      </c>
      <c r="H7" s="60">
        <v>13.712</v>
      </c>
      <c r="I7" s="86">
        <v>28.645</v>
      </c>
      <c r="J7" s="60">
        <v>26.402000000000001</v>
      </c>
      <c r="K7" s="60">
        <v>24.245000000000001</v>
      </c>
      <c r="L7" s="60">
        <v>24.245000000000001</v>
      </c>
      <c r="M7" s="60">
        <v>21.51</v>
      </c>
      <c r="O7" s="101"/>
    </row>
    <row r="8" spans="1:15" ht="15" x14ac:dyDescent="0.35">
      <c r="A8" s="108" t="s">
        <v>11</v>
      </c>
      <c r="B8" s="65"/>
      <c r="C8" s="65"/>
      <c r="D8" s="65"/>
      <c r="E8" s="87">
        <v>-5.118587999999999</v>
      </c>
      <c r="F8" s="61">
        <v>-4.4409999999999998</v>
      </c>
      <c r="G8" s="87">
        <v>-9.8301919999999985</v>
      </c>
      <c r="H8" s="61">
        <v>-8.5339999999999989</v>
      </c>
      <c r="I8" s="87">
        <v>-17.255999999999997</v>
      </c>
      <c r="J8" s="61">
        <v>-15.535</v>
      </c>
      <c r="K8" s="61">
        <v>-14.519</v>
      </c>
      <c r="L8" s="61">
        <v>-14.518999999999998</v>
      </c>
      <c r="M8" s="61">
        <v>-13.886000000000001</v>
      </c>
    </row>
    <row r="9" spans="1:15" ht="15" x14ac:dyDescent="0.35">
      <c r="A9" s="108" t="s">
        <v>12</v>
      </c>
      <c r="B9" s="65"/>
      <c r="C9" s="65"/>
      <c r="D9" s="65"/>
      <c r="E9" s="87">
        <v>1.2981000000000006E-2</v>
      </c>
      <c r="F9" s="61">
        <v>9.0000000000000011E-3</v>
      </c>
      <c r="G9" s="87">
        <v>6.4810000000000006E-2</v>
      </c>
      <c r="H9" s="61">
        <v>2.1000000000000001E-2</v>
      </c>
      <c r="I9" s="87">
        <v>4.3999999999999997E-2</v>
      </c>
      <c r="J9" s="61">
        <v>1.2440000000000002</v>
      </c>
      <c r="K9" s="61">
        <v>3.5999999999999997E-2</v>
      </c>
      <c r="L9" s="61">
        <v>3.5999999999999997E-2</v>
      </c>
      <c r="M9" s="61">
        <v>3.1E-2</v>
      </c>
    </row>
    <row r="10" spans="1:15" ht="15" x14ac:dyDescent="0.35">
      <c r="A10" s="108" t="s">
        <v>13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  <c r="M10" s="61">
        <v>0</v>
      </c>
    </row>
    <row r="11" spans="1:15" ht="15" x14ac:dyDescent="0.35">
      <c r="A11" s="110" t="s">
        <v>14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  <c r="M11" s="62">
        <v>0</v>
      </c>
    </row>
    <row r="12" spans="1:15" x14ac:dyDescent="0.3">
      <c r="A12" s="111" t="s">
        <v>0</v>
      </c>
      <c r="B12" s="111"/>
      <c r="C12" s="111"/>
      <c r="D12" s="111"/>
      <c r="E12" s="86">
        <f t="shared" ref="E12:M12" si="0">SUM(E7:E11)</f>
        <v>2.8283220000000009</v>
      </c>
      <c r="F12" s="59">
        <f t="shared" si="0"/>
        <v>2.669</v>
      </c>
      <c r="G12" s="86">
        <f t="shared" si="0"/>
        <v>5.2490990000000011</v>
      </c>
      <c r="H12" s="60">
        <f t="shared" si="0"/>
        <v>5.1990000000000007</v>
      </c>
      <c r="I12" s="86">
        <f t="shared" si="0"/>
        <v>11.433000000000003</v>
      </c>
      <c r="J12" s="64">
        <f t="shared" si="0"/>
        <v>12.111000000000001</v>
      </c>
      <c r="K12" s="64">
        <f t="shared" si="0"/>
        <v>9.7620000000000005</v>
      </c>
      <c r="L12" s="64">
        <f t="shared" si="0"/>
        <v>9.7620000000000022</v>
      </c>
      <c r="M12" s="64">
        <f t="shared" si="0"/>
        <v>7.6550000000000002</v>
      </c>
    </row>
    <row r="13" spans="1:15" ht="15" x14ac:dyDescent="0.35">
      <c r="A13" s="110" t="s">
        <v>72</v>
      </c>
      <c r="B13" s="69"/>
      <c r="C13" s="69"/>
      <c r="D13" s="69"/>
      <c r="E13" s="88">
        <v>-0.50130600000000003</v>
      </c>
      <c r="F13" s="62">
        <v>-0.47399999999999992</v>
      </c>
      <c r="G13" s="88">
        <v>-0.996</v>
      </c>
      <c r="H13" s="62">
        <v>-0.94199999999999995</v>
      </c>
      <c r="I13" s="88">
        <v>-2.0369999999999999</v>
      </c>
      <c r="J13" s="62">
        <v>-2.0619999999999998</v>
      </c>
      <c r="K13" s="62">
        <v>-1.7629999999999999</v>
      </c>
      <c r="L13" s="62">
        <v>-1.7629999999999999</v>
      </c>
      <c r="M13" s="62">
        <v>-1.5860000000000001</v>
      </c>
    </row>
    <row r="14" spans="1:15" x14ac:dyDescent="0.3">
      <c r="A14" s="111" t="s">
        <v>1</v>
      </c>
      <c r="B14" s="111"/>
      <c r="C14" s="111"/>
      <c r="D14" s="111"/>
      <c r="E14" s="86">
        <f t="shared" ref="E14:M14" si="1">SUM(E12:E13)</f>
        <v>2.3270160000000009</v>
      </c>
      <c r="F14" s="59">
        <f t="shared" si="1"/>
        <v>2.1950000000000003</v>
      </c>
      <c r="G14" s="86">
        <f t="shared" si="1"/>
        <v>4.2530990000000006</v>
      </c>
      <c r="H14" s="60">
        <f t="shared" si="1"/>
        <v>4.2570000000000006</v>
      </c>
      <c r="I14" s="86">
        <f t="shared" si="1"/>
        <v>9.3960000000000043</v>
      </c>
      <c r="J14" s="64">
        <f t="shared" si="1"/>
        <v>10.049000000000001</v>
      </c>
      <c r="K14" s="64">
        <f t="shared" si="1"/>
        <v>7.9990000000000006</v>
      </c>
      <c r="L14" s="64">
        <f t="shared" si="1"/>
        <v>7.9990000000000023</v>
      </c>
      <c r="M14" s="64">
        <f t="shared" si="1"/>
        <v>6.069</v>
      </c>
    </row>
    <row r="15" spans="1:15" ht="15" x14ac:dyDescent="0.35">
      <c r="A15" s="108" t="s">
        <v>16</v>
      </c>
      <c r="B15" s="112"/>
      <c r="C15" s="112"/>
      <c r="D15" s="112"/>
      <c r="E15" s="87">
        <v>-1.5600000000000002E-3</v>
      </c>
      <c r="F15" s="61">
        <v>-0.10299999999999999</v>
      </c>
      <c r="G15" s="87">
        <v>-3.0000000000000001E-3</v>
      </c>
      <c r="H15" s="61">
        <v>-0.20499999999999999</v>
      </c>
      <c r="I15" s="87">
        <v>-0.17299999999999999</v>
      </c>
      <c r="J15" s="61">
        <v>-0.54100000000000004</v>
      </c>
      <c r="K15" s="61">
        <v>-0.55400000000000005</v>
      </c>
      <c r="L15" s="61">
        <v>-1.873</v>
      </c>
      <c r="M15" s="61">
        <v>-1.669</v>
      </c>
    </row>
    <row r="16" spans="1:15" ht="15" x14ac:dyDescent="0.35">
      <c r="A16" s="110" t="s">
        <v>17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  <c r="M16" s="62">
        <v>0</v>
      </c>
    </row>
    <row r="17" spans="1:13" x14ac:dyDescent="0.3">
      <c r="A17" s="111" t="s">
        <v>2</v>
      </c>
      <c r="B17" s="111"/>
      <c r="C17" s="111"/>
      <c r="D17" s="111"/>
      <c r="E17" s="86">
        <f t="shared" ref="E17:M17" si="2">SUM(E14:E16)</f>
        <v>2.3254560000000009</v>
      </c>
      <c r="F17" s="59">
        <f t="shared" si="2"/>
        <v>2.0920000000000001</v>
      </c>
      <c r="G17" s="86">
        <f t="shared" si="2"/>
        <v>4.2500990000000005</v>
      </c>
      <c r="H17" s="60">
        <f t="shared" si="2"/>
        <v>4.0520000000000005</v>
      </c>
      <c r="I17" s="86">
        <f t="shared" si="2"/>
        <v>9.2230000000000043</v>
      </c>
      <c r="J17" s="64">
        <f t="shared" si="2"/>
        <v>9.5080000000000009</v>
      </c>
      <c r="K17" s="64">
        <f t="shared" si="2"/>
        <v>7.4450000000000003</v>
      </c>
      <c r="L17" s="64">
        <f t="shared" si="2"/>
        <v>6.1260000000000021</v>
      </c>
      <c r="M17" s="64">
        <f t="shared" si="2"/>
        <v>4.4000000000000004</v>
      </c>
    </row>
    <row r="18" spans="1:13" ht="15" x14ac:dyDescent="0.35">
      <c r="A18" s="108" t="s">
        <v>18</v>
      </c>
      <c r="B18" s="65"/>
      <c r="C18" s="65"/>
      <c r="D18" s="65"/>
      <c r="E18" s="87">
        <v>3.1419999999999998E-3</v>
      </c>
      <c r="F18" s="61">
        <v>6.0000000000000001E-3</v>
      </c>
      <c r="G18" s="87">
        <v>8.0330000000000002E-3</v>
      </c>
      <c r="H18" s="61">
        <v>0</v>
      </c>
      <c r="I18" s="87">
        <v>1.0999999999999999E-2</v>
      </c>
      <c r="J18" s="61">
        <v>0.01</v>
      </c>
      <c r="K18" s="61">
        <v>0</v>
      </c>
      <c r="L18" s="61">
        <v>2.5000000000000001E-2</v>
      </c>
      <c r="M18" s="61">
        <v>4.3999999999999997E-2</v>
      </c>
    </row>
    <row r="19" spans="1:13" ht="15" x14ac:dyDescent="0.35">
      <c r="A19" s="110" t="s">
        <v>19</v>
      </c>
      <c r="B19" s="69"/>
      <c r="C19" s="69"/>
      <c r="D19" s="69"/>
      <c r="E19" s="88">
        <v>-0.41794799999999999</v>
      </c>
      <c r="F19" s="62">
        <v>-0.56499999999999995</v>
      </c>
      <c r="G19" s="88">
        <v>-0.89630699999999996</v>
      </c>
      <c r="H19" s="62">
        <v>-1.1419999999999999</v>
      </c>
      <c r="I19" s="88">
        <v>-1.8220000000000001</v>
      </c>
      <c r="J19" s="62">
        <v>-2.859</v>
      </c>
      <c r="K19" s="62">
        <v>-2</v>
      </c>
      <c r="L19" s="62">
        <v>-1.3380000000000001</v>
      </c>
      <c r="M19" s="62">
        <v>-1.161</v>
      </c>
    </row>
    <row r="20" spans="1:13" x14ac:dyDescent="0.3">
      <c r="A20" s="111" t="s">
        <v>3</v>
      </c>
      <c r="B20" s="111"/>
      <c r="C20" s="111"/>
      <c r="D20" s="111"/>
      <c r="E20" s="86">
        <f t="shared" ref="E20:M20" si="3">SUM(E17:E19)</f>
        <v>1.9106500000000008</v>
      </c>
      <c r="F20" s="59">
        <f t="shared" si="3"/>
        <v>1.5329999999999999</v>
      </c>
      <c r="G20" s="86">
        <f t="shared" si="3"/>
        <v>3.3618250000000005</v>
      </c>
      <c r="H20" s="60">
        <f t="shared" si="3"/>
        <v>2.9100000000000006</v>
      </c>
      <c r="I20" s="86">
        <f t="shared" si="3"/>
        <v>7.4120000000000035</v>
      </c>
      <c r="J20" s="64">
        <f t="shared" si="3"/>
        <v>6.6590000000000007</v>
      </c>
      <c r="K20" s="64">
        <f t="shared" si="3"/>
        <v>5.4450000000000003</v>
      </c>
      <c r="L20" s="64">
        <f t="shared" si="3"/>
        <v>4.8130000000000024</v>
      </c>
      <c r="M20" s="64">
        <f t="shared" si="3"/>
        <v>3.2829999999999999</v>
      </c>
    </row>
    <row r="21" spans="1:13" ht="15" x14ac:dyDescent="0.35">
      <c r="A21" s="108" t="s">
        <v>20</v>
      </c>
      <c r="B21" s="65"/>
      <c r="C21" s="65"/>
      <c r="D21" s="65"/>
      <c r="E21" s="87">
        <v>-0.46329299999999995</v>
      </c>
      <c r="F21" s="61">
        <v>-0.18</v>
      </c>
      <c r="G21" s="87">
        <v>-0.82099999999999995</v>
      </c>
      <c r="H21" s="61">
        <v>-0.49199999999999999</v>
      </c>
      <c r="I21" s="87">
        <v>-1.206</v>
      </c>
      <c r="J21" s="61">
        <v>-1.6520000000000001</v>
      </c>
      <c r="K21" s="61">
        <v>0</v>
      </c>
      <c r="L21" s="61">
        <v>-1.294</v>
      </c>
      <c r="M21" s="61">
        <v>-0.99299999999999988</v>
      </c>
    </row>
    <row r="22" spans="1:13" ht="15" x14ac:dyDescent="0.35">
      <c r="A22" s="110" t="s">
        <v>77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  <c r="M22" s="62">
        <v>0</v>
      </c>
    </row>
    <row r="23" spans="1:13" ht="15" x14ac:dyDescent="0.35">
      <c r="A23" s="114" t="s">
        <v>21</v>
      </c>
      <c r="B23" s="115"/>
      <c r="C23" s="115"/>
      <c r="D23" s="115"/>
      <c r="E23" s="86">
        <f t="shared" ref="E23:M23" si="4">SUM(E20:E22)</f>
        <v>1.4473570000000009</v>
      </c>
      <c r="F23" s="59">
        <f t="shared" si="4"/>
        <v>1.353</v>
      </c>
      <c r="G23" s="86">
        <f t="shared" si="4"/>
        <v>2.5408250000000008</v>
      </c>
      <c r="H23" s="60">
        <f t="shared" si="4"/>
        <v>2.4180000000000006</v>
      </c>
      <c r="I23" s="86">
        <f t="shared" si="4"/>
        <v>6.2060000000000031</v>
      </c>
      <c r="J23" s="64">
        <f t="shared" si="4"/>
        <v>5.0070000000000006</v>
      </c>
      <c r="K23" s="64">
        <f t="shared" si="4"/>
        <v>5.4450000000000003</v>
      </c>
      <c r="L23" s="64">
        <f t="shared" si="4"/>
        <v>3.5190000000000023</v>
      </c>
      <c r="M23" s="64">
        <f t="shared" si="4"/>
        <v>2.29</v>
      </c>
    </row>
    <row r="24" spans="1:13" ht="15" x14ac:dyDescent="0.35">
      <c r="A24" s="108" t="s">
        <v>22</v>
      </c>
      <c r="B24" s="65"/>
      <c r="C24" s="65"/>
      <c r="D24" s="65"/>
      <c r="E24" s="87">
        <v>1.4473570000000031</v>
      </c>
      <c r="F24" s="61">
        <v>1.3530000000000006</v>
      </c>
      <c r="G24" s="87">
        <v>2.5408250000000034</v>
      </c>
      <c r="H24" s="61">
        <v>2.4180000000000006</v>
      </c>
      <c r="I24" s="87">
        <v>6.2060000000000031</v>
      </c>
      <c r="J24" s="61">
        <v>5.0069999999999997</v>
      </c>
      <c r="K24" s="61">
        <v>5.4450000000000021</v>
      </c>
      <c r="L24" s="61">
        <v>3.5189999999999984</v>
      </c>
      <c r="M24" s="61">
        <v>2.2900000000000018</v>
      </c>
    </row>
    <row r="25" spans="1:13" ht="15" x14ac:dyDescent="0.35">
      <c r="A25" s="108" t="s">
        <v>79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7">
        <v>-0.1221</v>
      </c>
      <c r="F27" s="61">
        <v>0</v>
      </c>
      <c r="G27" s="87">
        <v>-0.1331</v>
      </c>
      <c r="H27" s="61">
        <v>-0.05</v>
      </c>
      <c r="I27" s="87">
        <v>-0.20399999999999999</v>
      </c>
      <c r="J27" s="61">
        <v>1.3740000000000001</v>
      </c>
      <c r="K27" s="61">
        <v>0</v>
      </c>
      <c r="L27" s="61">
        <v>0</v>
      </c>
      <c r="M27" s="61">
        <v>0</v>
      </c>
    </row>
    <row r="28" spans="1:13" ht="15" x14ac:dyDescent="0.35">
      <c r="A28" s="142" t="s">
        <v>83</v>
      </c>
      <c r="B28" s="143"/>
      <c r="C28" s="143"/>
      <c r="D28" s="143"/>
      <c r="E28" s="180">
        <f t="shared" ref="E28:M28" si="5">E14-E27</f>
        <v>2.449116000000001</v>
      </c>
      <c r="F28" s="181">
        <f t="shared" si="5"/>
        <v>2.1950000000000003</v>
      </c>
      <c r="G28" s="180">
        <f t="shared" si="5"/>
        <v>4.3861990000000004</v>
      </c>
      <c r="H28" s="181">
        <f t="shared" si="5"/>
        <v>4.3070000000000004</v>
      </c>
      <c r="I28" s="180">
        <f t="shared" si="5"/>
        <v>9.600000000000005</v>
      </c>
      <c r="J28" s="181">
        <f t="shared" si="5"/>
        <v>8.6750000000000007</v>
      </c>
      <c r="K28" s="181">
        <f t="shared" si="5"/>
        <v>7.9990000000000006</v>
      </c>
      <c r="L28" s="181">
        <f t="shared" si="5"/>
        <v>7.9990000000000023</v>
      </c>
      <c r="M28" s="181">
        <f t="shared" si="5"/>
        <v>6.069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4</v>
      </c>
      <c r="B34" s="116"/>
      <c r="C34" s="116"/>
      <c r="D34" s="116"/>
      <c r="E34" s="87"/>
      <c r="F34" s="61"/>
      <c r="G34" s="87">
        <v>82.926691999999989</v>
      </c>
      <c r="H34" s="61">
        <v>82.881</v>
      </c>
      <c r="I34" s="87">
        <v>82.881</v>
      </c>
      <c r="J34" s="61">
        <v>82.881</v>
      </c>
      <c r="K34" s="61">
        <v>0</v>
      </c>
      <c r="L34" s="61">
        <v>23.390999999999998</v>
      </c>
      <c r="M34" s="61">
        <v>23.390999999999998</v>
      </c>
    </row>
    <row r="35" spans="1:13" ht="15" customHeight="1" x14ac:dyDescent="0.35">
      <c r="A35" s="108" t="s">
        <v>23</v>
      </c>
      <c r="B35" s="109"/>
      <c r="C35" s="109"/>
      <c r="D35" s="109"/>
      <c r="E35" s="87"/>
      <c r="F35" s="61"/>
      <c r="G35" s="87">
        <v>0.12148400000000001</v>
      </c>
      <c r="H35" s="61">
        <v>0.14700000000000002</v>
      </c>
      <c r="I35" s="87">
        <v>0.14000000000000001</v>
      </c>
      <c r="J35" s="61">
        <v>0.40400000000000003</v>
      </c>
      <c r="K35" s="61">
        <v>0</v>
      </c>
      <c r="L35" s="61">
        <v>11.701000000000001</v>
      </c>
      <c r="M35" s="61">
        <v>13.528</v>
      </c>
    </row>
    <row r="36" spans="1:13" ht="15" customHeight="1" x14ac:dyDescent="0.35">
      <c r="A36" s="108" t="s">
        <v>24</v>
      </c>
      <c r="B36" s="109"/>
      <c r="C36" s="109"/>
      <c r="D36" s="109"/>
      <c r="E36" s="87"/>
      <c r="F36" s="61"/>
      <c r="G36" s="154">
        <v>5.7690320000000002</v>
      </c>
      <c r="H36" s="61">
        <v>5.8959999999999999</v>
      </c>
      <c r="I36" s="87">
        <v>5.6180000000000003</v>
      </c>
      <c r="J36" s="61">
        <v>5.476</v>
      </c>
      <c r="K36" s="61">
        <v>0</v>
      </c>
      <c r="L36" s="61">
        <v>6.0949999999999998</v>
      </c>
      <c r="M36" s="61">
        <v>5.1539999999999999</v>
      </c>
    </row>
    <row r="37" spans="1:13" ht="15" customHeight="1" x14ac:dyDescent="0.35">
      <c r="A37" s="108" t="s">
        <v>25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ht="15" customHeight="1" x14ac:dyDescent="0.35">
      <c r="A38" s="110" t="s">
        <v>26</v>
      </c>
      <c r="B38" s="69"/>
      <c r="C38" s="69"/>
      <c r="D38" s="69"/>
      <c r="E38" s="88"/>
      <c r="F38" s="62"/>
      <c r="G38" s="88">
        <v>1.006478</v>
      </c>
      <c r="H38" s="62">
        <v>4.0000000000000001E-3</v>
      </c>
      <c r="I38" s="88">
        <v>0</v>
      </c>
      <c r="J38" s="62">
        <v>5.0000000000000001E-3</v>
      </c>
      <c r="K38" s="62">
        <v>0</v>
      </c>
      <c r="L38" s="62">
        <v>5.0000000000000001E-3</v>
      </c>
      <c r="M38" s="62">
        <v>0.184</v>
      </c>
    </row>
    <row r="39" spans="1:13" ht="15" customHeight="1" x14ac:dyDescent="0.35">
      <c r="A39" s="105" t="s">
        <v>27</v>
      </c>
      <c r="B39" s="111"/>
      <c r="C39" s="111"/>
      <c r="D39" s="111"/>
      <c r="E39" s="86"/>
      <c r="F39" s="59"/>
      <c r="G39" s="86">
        <f>SUM(G34:G38)</f>
        <v>89.823685999999981</v>
      </c>
      <c r="H39" s="59">
        <f>SUM(H34:H38)</f>
        <v>88.928000000000011</v>
      </c>
      <c r="I39" s="86">
        <f>SUM(I34:I38)</f>
        <v>88.638999999999996</v>
      </c>
      <c r="J39" s="64">
        <f>SUM(J34:J38)</f>
        <v>88.765999999999991</v>
      </c>
      <c r="K39" s="64" t="s">
        <v>8</v>
      </c>
      <c r="L39" s="64">
        <f>SUM(L34:L38)</f>
        <v>41.192</v>
      </c>
      <c r="M39" s="64">
        <f>SUM(M34:M38)</f>
        <v>42.256999999999991</v>
      </c>
    </row>
    <row r="40" spans="1:13" ht="15" customHeight="1" x14ac:dyDescent="0.35">
      <c r="A40" s="108" t="s">
        <v>28</v>
      </c>
      <c r="B40" s="65"/>
      <c r="C40" s="65"/>
      <c r="D40" s="65"/>
      <c r="E40" s="87"/>
      <c r="F40" s="61"/>
      <c r="G40" s="87">
        <v>2.0778999999999999E-2</v>
      </c>
      <c r="H40" s="61">
        <v>2.3E-2</v>
      </c>
      <c r="I40" s="87">
        <v>2.1000000000000001E-2</v>
      </c>
      <c r="J40" s="61">
        <v>2.4E-2</v>
      </c>
      <c r="K40" s="61">
        <v>0</v>
      </c>
      <c r="L40" s="61">
        <v>3.5000000000000003E-2</v>
      </c>
      <c r="M40" s="61">
        <v>9.1999999999999998E-2</v>
      </c>
    </row>
    <row r="41" spans="1:13" ht="15" customHeight="1" x14ac:dyDescent="0.35">
      <c r="A41" s="108" t="s">
        <v>29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  <c r="M41" s="61">
        <v>2.9000000000000001E-2</v>
      </c>
    </row>
    <row r="42" spans="1:13" ht="15" customHeight="1" x14ac:dyDescent="0.35">
      <c r="A42" s="108" t="s">
        <v>30</v>
      </c>
      <c r="B42" s="65"/>
      <c r="C42" s="65"/>
      <c r="D42" s="65"/>
      <c r="E42" s="87"/>
      <c r="F42" s="61"/>
      <c r="G42" s="87">
        <v>2.8310420000000001</v>
      </c>
      <c r="H42" s="61">
        <v>3.0460000000000003</v>
      </c>
      <c r="I42" s="87">
        <v>3.6220000000000003</v>
      </c>
      <c r="J42" s="61">
        <v>2.8929999999999998</v>
      </c>
      <c r="K42" s="61">
        <v>0</v>
      </c>
      <c r="L42" s="61">
        <v>2.3639999999999999</v>
      </c>
      <c r="M42" s="61">
        <v>1.5680000000000001</v>
      </c>
    </row>
    <row r="43" spans="1:13" ht="15" customHeight="1" x14ac:dyDescent="0.35">
      <c r="A43" s="108" t="s">
        <v>31</v>
      </c>
      <c r="B43" s="65"/>
      <c r="C43" s="65"/>
      <c r="D43" s="65"/>
      <c r="E43" s="87"/>
      <c r="F43" s="61"/>
      <c r="G43" s="87">
        <v>9.3225319999999989</v>
      </c>
      <c r="H43" s="61">
        <v>4.9989999999999997</v>
      </c>
      <c r="I43" s="87">
        <v>5.8940000000000001</v>
      </c>
      <c r="J43" s="61">
        <v>3.7269999999999999</v>
      </c>
      <c r="K43" s="61">
        <v>0</v>
      </c>
      <c r="L43" s="61">
        <v>3.3410000000000002</v>
      </c>
      <c r="M43" s="61">
        <v>3.863</v>
      </c>
    </row>
    <row r="44" spans="1:13" ht="15" customHeight="1" x14ac:dyDescent="0.35">
      <c r="A44" s="110" t="s">
        <v>32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  <c r="M44" s="62">
        <v>0</v>
      </c>
    </row>
    <row r="45" spans="1:13" ht="15" customHeight="1" x14ac:dyDescent="0.35">
      <c r="A45" s="117" t="s">
        <v>33</v>
      </c>
      <c r="B45" s="80"/>
      <c r="C45" s="80"/>
      <c r="D45" s="80"/>
      <c r="E45" s="93"/>
      <c r="F45" s="63"/>
      <c r="G45" s="93">
        <f>SUM(G40:G44)</f>
        <v>12.174353</v>
      </c>
      <c r="H45" s="63">
        <f>SUM(H40:H44)</f>
        <v>8.0679999999999996</v>
      </c>
      <c r="I45" s="93">
        <f>SUM(I40:I44)</f>
        <v>9.5370000000000008</v>
      </c>
      <c r="J45" s="132">
        <f>SUM(J40:J44)</f>
        <v>6.6440000000000001</v>
      </c>
      <c r="K45" s="132" t="s">
        <v>8</v>
      </c>
      <c r="L45" s="132">
        <f>SUM(L40:L44)</f>
        <v>5.74</v>
      </c>
      <c r="M45" s="132">
        <f>SUM(M40:M44)</f>
        <v>5.5519999999999996</v>
      </c>
    </row>
    <row r="46" spans="1:13" ht="15" customHeight="1" x14ac:dyDescent="0.35">
      <c r="A46" s="105" t="s">
        <v>34</v>
      </c>
      <c r="B46" s="81"/>
      <c r="C46" s="81"/>
      <c r="D46" s="81"/>
      <c r="E46" s="86"/>
      <c r="F46" s="59"/>
      <c r="G46" s="86">
        <f>G39+G45</f>
        <v>101.99803899999998</v>
      </c>
      <c r="H46" s="59">
        <f>H39+H45</f>
        <v>96.996000000000009</v>
      </c>
      <c r="I46" s="86">
        <f>I39+I45</f>
        <v>98.176000000000002</v>
      </c>
      <c r="J46" s="64">
        <f>J39+J45</f>
        <v>95.41</v>
      </c>
      <c r="K46" s="64" t="s">
        <v>8</v>
      </c>
      <c r="L46" s="64">
        <f>L39+L45</f>
        <v>46.932000000000002</v>
      </c>
      <c r="M46" s="64">
        <f>M39+M45</f>
        <v>47.80899999999999</v>
      </c>
    </row>
    <row r="47" spans="1:13" ht="15" customHeight="1" x14ac:dyDescent="0.35">
      <c r="A47" s="108" t="s">
        <v>35</v>
      </c>
      <c r="B47" s="65"/>
      <c r="C47" s="65"/>
      <c r="D47" s="65"/>
      <c r="E47" s="87"/>
      <c r="F47" s="61"/>
      <c r="G47" s="87">
        <v>59.038825000000003</v>
      </c>
      <c r="H47" s="61">
        <v>52.71</v>
      </c>
      <c r="I47" s="87">
        <v>56.497999999999998</v>
      </c>
      <c r="J47" s="61">
        <v>50.292000000000002</v>
      </c>
      <c r="K47" s="61">
        <v>0</v>
      </c>
      <c r="L47" s="61">
        <v>15.757999999999999</v>
      </c>
      <c r="M47" s="158">
        <v>12.736000000000001</v>
      </c>
    </row>
    <row r="48" spans="1:13" ht="15" customHeight="1" x14ac:dyDescent="0.35">
      <c r="A48" s="108" t="s">
        <v>78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  <c r="M48" s="61">
        <v>0</v>
      </c>
    </row>
    <row r="49" spans="1:13" ht="15" customHeight="1" x14ac:dyDescent="0.35">
      <c r="A49" s="108" t="s">
        <v>36</v>
      </c>
      <c r="B49" s="65"/>
      <c r="C49" s="65"/>
      <c r="D49" s="65"/>
      <c r="E49" s="87"/>
      <c r="F49" s="61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ht="15" customHeight="1" x14ac:dyDescent="0.35">
      <c r="A50" s="108" t="s">
        <v>37</v>
      </c>
      <c r="B50" s="65"/>
      <c r="C50" s="65"/>
      <c r="D50" s="65"/>
      <c r="E50" s="87"/>
      <c r="F50" s="61"/>
      <c r="G50" s="87">
        <v>0.27850000000000003</v>
      </c>
      <c r="H50" s="61">
        <v>0.20399999999999999</v>
      </c>
      <c r="I50" s="87">
        <v>0.27</v>
      </c>
      <c r="J50" s="61">
        <v>0.248</v>
      </c>
      <c r="K50" s="61">
        <v>0</v>
      </c>
      <c r="L50" s="61">
        <v>3.1549999999999998</v>
      </c>
      <c r="M50" s="61">
        <v>3.5059999999999998</v>
      </c>
    </row>
    <row r="51" spans="1:13" ht="15" customHeight="1" x14ac:dyDescent="0.35">
      <c r="A51" s="108" t="s">
        <v>38</v>
      </c>
      <c r="B51" s="65"/>
      <c r="C51" s="65"/>
      <c r="D51" s="65"/>
      <c r="E51" s="87"/>
      <c r="F51" s="61"/>
      <c r="G51" s="87">
        <v>36.891186000000005</v>
      </c>
      <c r="H51" s="61">
        <v>38.466999999999999</v>
      </c>
      <c r="I51" s="87">
        <v>36.655000000000001</v>
      </c>
      <c r="J51" s="61">
        <v>39.466999999999999</v>
      </c>
      <c r="K51" s="61">
        <v>0</v>
      </c>
      <c r="L51" s="61">
        <v>19.622999999999998</v>
      </c>
      <c r="M51" s="61">
        <v>25.431999999999999</v>
      </c>
    </row>
    <row r="52" spans="1:13" ht="15" customHeight="1" x14ac:dyDescent="0.35">
      <c r="A52" s="108" t="s">
        <v>39</v>
      </c>
      <c r="B52" s="65"/>
      <c r="C52" s="65"/>
      <c r="D52" s="65"/>
      <c r="E52" s="87"/>
      <c r="F52" s="61"/>
      <c r="G52" s="87">
        <v>5.7895219999999998</v>
      </c>
      <c r="H52" s="61">
        <v>5.6150000000000002</v>
      </c>
      <c r="I52" s="87">
        <v>4.7529999999999992</v>
      </c>
      <c r="J52" s="61">
        <v>5.4029999999999996</v>
      </c>
      <c r="K52" s="61">
        <v>0</v>
      </c>
      <c r="L52" s="61">
        <v>8.3960000000000008</v>
      </c>
      <c r="M52" s="61">
        <v>6.1350000000000007</v>
      </c>
    </row>
    <row r="53" spans="1:13" ht="15" customHeight="1" x14ac:dyDescent="0.35">
      <c r="A53" s="108" t="s">
        <v>73</v>
      </c>
      <c r="B53" s="65"/>
      <c r="C53" s="65"/>
      <c r="D53" s="65"/>
      <c r="E53" s="87"/>
      <c r="F53" s="61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ht="15" customHeight="1" x14ac:dyDescent="0.35">
      <c r="A54" s="110" t="s">
        <v>40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  <c r="M54" s="62">
        <v>0</v>
      </c>
    </row>
    <row r="55" spans="1:13" ht="15" customHeight="1" x14ac:dyDescent="0.35">
      <c r="A55" s="105" t="s">
        <v>41</v>
      </c>
      <c r="B55" s="81"/>
      <c r="C55" s="81"/>
      <c r="D55" s="81"/>
      <c r="E55" s="86"/>
      <c r="F55" s="59"/>
      <c r="G55" s="86">
        <f>SUM(G47:G54)</f>
        <v>101.99803300000002</v>
      </c>
      <c r="H55" s="59">
        <f>SUM(H47:H54)</f>
        <v>96.995999999999995</v>
      </c>
      <c r="I55" s="86">
        <f>SUM(I47:I54)</f>
        <v>98.176000000000002</v>
      </c>
      <c r="J55" s="64">
        <f>SUM(J47:J54)</f>
        <v>95.410000000000011</v>
      </c>
      <c r="K55" s="64" t="s">
        <v>8</v>
      </c>
      <c r="L55" s="64">
        <f>SUM(L47:L54)</f>
        <v>46.932000000000002</v>
      </c>
      <c r="M55" s="64">
        <f>SUM(M47:M54)</f>
        <v>47.808999999999997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3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42</v>
      </c>
      <c r="B61" s="118"/>
      <c r="C61" s="118"/>
      <c r="D61" s="118"/>
      <c r="E61" s="87">
        <v>1.7682159999999998</v>
      </c>
      <c r="F61" s="61">
        <v>1.6949999999999994</v>
      </c>
      <c r="G61" s="87">
        <v>3.3582250000000018</v>
      </c>
      <c r="H61" s="61">
        <v>3.6420000000000008</v>
      </c>
      <c r="I61" s="87">
        <v>8.2730000000000032</v>
      </c>
      <c r="J61" s="61"/>
      <c r="K61" s="61"/>
      <c r="L61" s="61">
        <v>5.9370000000000003</v>
      </c>
      <c r="M61" s="61">
        <v>7.0590000000000028</v>
      </c>
    </row>
    <row r="62" spans="1:13" ht="15" customHeight="1" x14ac:dyDescent="0.35">
      <c r="A62" s="119" t="s">
        <v>43</v>
      </c>
      <c r="B62" s="119"/>
      <c r="C62" s="120"/>
      <c r="D62" s="120"/>
      <c r="E62" s="88">
        <v>-0.29900000000000004</v>
      </c>
      <c r="F62" s="62">
        <v>-0.89400000000000013</v>
      </c>
      <c r="G62" s="88">
        <v>1.2470000000000001</v>
      </c>
      <c r="H62" s="62">
        <v>0.10299999999999999</v>
      </c>
      <c r="I62" s="88">
        <v>-1.0859999999999999</v>
      </c>
      <c r="J62" s="62">
        <v>0</v>
      </c>
      <c r="K62" s="62">
        <v>0</v>
      </c>
      <c r="L62" s="62">
        <v>-0.15199999999999997</v>
      </c>
      <c r="M62" s="62">
        <v>7.3000000000000009E-2</v>
      </c>
    </row>
    <row r="63" spans="1:13" ht="15" customHeight="1" x14ac:dyDescent="0.35">
      <c r="A63" s="176" t="s">
        <v>44</v>
      </c>
      <c r="B63" s="121"/>
      <c r="C63" s="122"/>
      <c r="D63" s="122"/>
      <c r="E63" s="133">
        <f>SUM(E61:E62)</f>
        <v>1.4692159999999999</v>
      </c>
      <c r="F63" s="59">
        <f>SUM(F61:F62)</f>
        <v>0.80099999999999927</v>
      </c>
      <c r="G63" s="86">
        <f>SUM(G61:G62)</f>
        <v>4.6052250000000017</v>
      </c>
      <c r="H63" s="60">
        <f>SUM(H61:H62)</f>
        <v>3.745000000000001</v>
      </c>
      <c r="I63" s="86">
        <f>SUM(I61:I62)</f>
        <v>7.1870000000000029</v>
      </c>
      <c r="J63" s="64" t="s">
        <v>8</v>
      </c>
      <c r="K63" s="64" t="s">
        <v>8</v>
      </c>
      <c r="L63" s="64">
        <f>SUM(L61:L62)</f>
        <v>5.7850000000000001</v>
      </c>
      <c r="M63" s="64">
        <f>SUM(M61:M62)</f>
        <v>7.1320000000000032</v>
      </c>
    </row>
    <row r="64" spans="1:13" ht="15" customHeight="1" x14ac:dyDescent="0.35">
      <c r="A64" s="118" t="s">
        <v>45</v>
      </c>
      <c r="B64" s="118"/>
      <c r="C64" s="65"/>
      <c r="D64" s="65"/>
      <c r="E64" s="87">
        <v>-0.73426799999999992</v>
      </c>
      <c r="F64" s="61">
        <v>1.6999999999999862E-2</v>
      </c>
      <c r="G64" s="87">
        <v>-1.177</v>
      </c>
      <c r="H64" s="61">
        <v>-1.431</v>
      </c>
      <c r="I64" s="87">
        <v>-2.2360000000000002</v>
      </c>
      <c r="J64" s="61">
        <v>0</v>
      </c>
      <c r="K64" s="61">
        <v>0</v>
      </c>
      <c r="L64" s="61">
        <v>-2.8130000000000002</v>
      </c>
      <c r="M64" s="61">
        <v>-2.5529999999999999</v>
      </c>
    </row>
    <row r="65" spans="1:13" ht="15" customHeight="1" x14ac:dyDescent="0.35">
      <c r="A65" s="119" t="s">
        <v>74</v>
      </c>
      <c r="B65" s="119"/>
      <c r="C65" s="69"/>
      <c r="D65" s="69"/>
      <c r="E65" s="88">
        <v>0</v>
      </c>
      <c r="F65" s="62">
        <v>0</v>
      </c>
      <c r="G65" s="88">
        <v>0</v>
      </c>
      <c r="H65" s="62">
        <v>0</v>
      </c>
      <c r="I65" s="88">
        <v>0</v>
      </c>
      <c r="J65" s="62">
        <v>0</v>
      </c>
      <c r="K65" s="62">
        <v>0</v>
      </c>
      <c r="L65" s="62">
        <v>6.5000000000000002E-2</v>
      </c>
      <c r="M65" s="62">
        <v>8.0999999999999989E-2</v>
      </c>
    </row>
    <row r="66" spans="1:13" ht="15" customHeight="1" x14ac:dyDescent="0.35">
      <c r="A66" s="123" t="s">
        <v>46</v>
      </c>
      <c r="B66" s="123"/>
      <c r="C66" s="124"/>
      <c r="D66" s="124"/>
      <c r="E66" s="133">
        <f>SUM(E63:E65)</f>
        <v>0.73494799999999993</v>
      </c>
      <c r="F66" s="59">
        <f>SUM(F63:F65)</f>
        <v>0.81799999999999917</v>
      </c>
      <c r="G66" s="86">
        <f>SUM(G63:G65)</f>
        <v>3.4282250000000016</v>
      </c>
      <c r="H66" s="60">
        <f>SUM(H63:H65)</f>
        <v>2.3140000000000009</v>
      </c>
      <c r="I66" s="86">
        <f>SUM(I63:I65)</f>
        <v>4.9510000000000023</v>
      </c>
      <c r="J66" s="64" t="s">
        <v>8</v>
      </c>
      <c r="K66" s="64" t="s">
        <v>8</v>
      </c>
      <c r="L66" s="64">
        <f>SUM(L63:L65)</f>
        <v>3.0369999999999999</v>
      </c>
      <c r="M66" s="64">
        <f>SUM(M63:M65)</f>
        <v>4.6600000000000037</v>
      </c>
    </row>
    <row r="67" spans="1:13" ht="15" customHeight="1" x14ac:dyDescent="0.35">
      <c r="A67" s="119" t="s">
        <v>47</v>
      </c>
      <c r="B67" s="119"/>
      <c r="C67" s="125"/>
      <c r="D67" s="125"/>
      <c r="E67" s="88">
        <v>0</v>
      </c>
      <c r="F67" s="62">
        <v>0</v>
      </c>
      <c r="G67" s="88">
        <v>0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  <c r="M67" s="62">
        <v>-0.31</v>
      </c>
    </row>
    <row r="68" spans="1:13" ht="15" customHeight="1" x14ac:dyDescent="0.35">
      <c r="A68" s="176" t="s">
        <v>48</v>
      </c>
      <c r="B68" s="121"/>
      <c r="C68" s="81"/>
      <c r="D68" s="81"/>
      <c r="E68" s="133">
        <f>SUM(E66:E67)</f>
        <v>0.73494799999999993</v>
      </c>
      <c r="F68" s="59">
        <f>SUM(F66:F67)</f>
        <v>0.81799999999999917</v>
      </c>
      <c r="G68" s="86">
        <f>SUM(G66:G67)</f>
        <v>3.4282250000000016</v>
      </c>
      <c r="H68" s="60">
        <f>SUM(H66:H67)</f>
        <v>2.3140000000000009</v>
      </c>
      <c r="I68" s="86">
        <f>SUM(I66:I67)</f>
        <v>4.9510000000000023</v>
      </c>
      <c r="J68" s="64" t="s">
        <v>8</v>
      </c>
      <c r="K68" s="64" t="s">
        <v>8</v>
      </c>
      <c r="L68" s="64">
        <f>SUM(L66:L67)</f>
        <v>3.0369999999999999</v>
      </c>
      <c r="M68" s="64">
        <f>SUM(M66:M67)</f>
        <v>4.3500000000000041</v>
      </c>
    </row>
    <row r="69" spans="1:13" ht="15" customHeight="1" x14ac:dyDescent="0.35">
      <c r="A69" s="118" t="s">
        <v>49</v>
      </c>
      <c r="B69" s="118"/>
      <c r="C69" s="65"/>
      <c r="D69" s="65"/>
      <c r="E69" s="87">
        <v>-3.6999999999999998E-2</v>
      </c>
      <c r="F69" s="61">
        <v>-1.042</v>
      </c>
      <c r="G69" s="87">
        <v>0</v>
      </c>
      <c r="H69" s="61">
        <v>-1.042</v>
      </c>
      <c r="I69" s="87">
        <v>-2.7839999999999998</v>
      </c>
      <c r="J69" s="61">
        <v>0</v>
      </c>
      <c r="K69" s="61">
        <v>0</v>
      </c>
      <c r="L69" s="61">
        <v>-3.0630000000000002</v>
      </c>
      <c r="M69" s="61">
        <v>-3.0379999999999998</v>
      </c>
    </row>
    <row r="70" spans="1:13" ht="15" customHeight="1" x14ac:dyDescent="0.35">
      <c r="A70" s="118" t="s">
        <v>50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  <c r="M70" s="61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0</v>
      </c>
      <c r="L71" s="61">
        <v>-0.496</v>
      </c>
      <c r="M71" s="61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8">
        <v>0</v>
      </c>
      <c r="F72" s="62">
        <v>0</v>
      </c>
      <c r="G72" s="88">
        <v>0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  <c r="M72" s="62">
        <v>0.26700000000000002</v>
      </c>
    </row>
    <row r="73" spans="1:13" ht="15" customHeight="1" x14ac:dyDescent="0.35">
      <c r="A73" s="189" t="s">
        <v>53</v>
      </c>
      <c r="B73" s="188"/>
      <c r="C73" s="126"/>
      <c r="D73" s="126"/>
      <c r="E73" s="93">
        <f>SUM(E69:E72)</f>
        <v>-3.6999999999999998E-2</v>
      </c>
      <c r="F73" s="63">
        <f>SUM(F69:F72)</f>
        <v>-1.042</v>
      </c>
      <c r="G73" s="93">
        <f>SUM(G69:G72)</f>
        <v>0</v>
      </c>
      <c r="H73" s="63">
        <f>SUM(H69:H72)</f>
        <v>-1.042</v>
      </c>
      <c r="I73" s="93">
        <f>SUM(I69:I72)</f>
        <v>-2.7839999999999998</v>
      </c>
      <c r="J73" s="166" t="s">
        <v>8</v>
      </c>
      <c r="K73" s="166" t="s">
        <v>8</v>
      </c>
      <c r="L73" s="166">
        <f>SUM(L69:L72)</f>
        <v>-3.5590000000000002</v>
      </c>
      <c r="M73" s="132">
        <f>SUM(M69:M72)</f>
        <v>-2.7709999999999999</v>
      </c>
    </row>
    <row r="74" spans="1:13" ht="15" customHeight="1" x14ac:dyDescent="0.35">
      <c r="A74" s="121" t="s">
        <v>54</v>
      </c>
      <c r="B74" s="121"/>
      <c r="C74" s="81"/>
      <c r="D74" s="81"/>
      <c r="E74" s="133">
        <f>SUM(E73+E68)</f>
        <v>0.6979479999999999</v>
      </c>
      <c r="F74" s="59">
        <f>SUM(F73+F68)</f>
        <v>-0.22400000000000087</v>
      </c>
      <c r="G74" s="86">
        <f>SUM(G73+G68)</f>
        <v>3.4282250000000016</v>
      </c>
      <c r="H74" s="60">
        <f>SUM(H73+H68)</f>
        <v>1.2720000000000009</v>
      </c>
      <c r="I74" s="86">
        <f>SUM(I73+I68)</f>
        <v>2.1670000000000025</v>
      </c>
      <c r="J74" s="64" t="s">
        <v>8</v>
      </c>
      <c r="K74" s="64" t="s">
        <v>8</v>
      </c>
      <c r="L74" s="64">
        <f>SUM(L73+L68)</f>
        <v>-0.52200000000000024</v>
      </c>
      <c r="M74" s="64">
        <f>SUM(M73+M68)</f>
        <v>1.5790000000000042</v>
      </c>
    </row>
    <row r="75" spans="1:13" ht="15" customHeight="1" x14ac:dyDescent="0.35">
      <c r="A75" s="119" t="s">
        <v>105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62"/>
    </row>
    <row r="76" spans="1:13" ht="15" customHeight="1" x14ac:dyDescent="0.35">
      <c r="A76" s="176" t="s">
        <v>106</v>
      </c>
      <c r="B76" s="124"/>
      <c r="C76" s="81"/>
      <c r="D76" s="81"/>
      <c r="E76" s="133">
        <f>SUM(E74:E75)</f>
        <v>0.6979479999999999</v>
      </c>
      <c r="F76" s="59">
        <f>SUM(F74:F75)</f>
        <v>-0.22400000000000087</v>
      </c>
      <c r="G76" s="86">
        <f>SUM(G74:G75)</f>
        <v>3.4282250000000016</v>
      </c>
      <c r="H76" s="60">
        <f>SUM(H74:H75)</f>
        <v>1.2720000000000009</v>
      </c>
      <c r="I76" s="86">
        <f>SUM(I74:I75)</f>
        <v>2.1670000000000025</v>
      </c>
      <c r="J76" s="64" t="s">
        <v>8</v>
      </c>
      <c r="K76" s="64" t="s">
        <v>8</v>
      </c>
      <c r="L76" s="64">
        <f>SUM(L74:L75)</f>
        <v>-0.52200000000000024</v>
      </c>
      <c r="M76" s="64">
        <f>SUM(M74:M75)</f>
        <v>1.5790000000000042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56</v>
      </c>
      <c r="B82" s="118"/>
      <c r="C82" s="109"/>
      <c r="D82" s="109"/>
      <c r="E82" s="87">
        <v>29.329932244163022</v>
      </c>
      <c r="F82" s="61">
        <v>30.911139276158305</v>
      </c>
      <c r="G82" s="87">
        <v>28.326646788523707</v>
      </c>
      <c r="H82" s="61">
        <v>31.045799299883313</v>
      </c>
      <c r="I82" s="87">
        <v>32.801536044684937</v>
      </c>
      <c r="J82" s="61">
        <v>38.061510491629427</v>
      </c>
      <c r="K82" s="61">
        <v>32.992369560734183</v>
      </c>
      <c r="L82" s="61">
        <v>32.992369560734183</v>
      </c>
      <c r="M82" s="61">
        <v>28.214783821478388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30.868892323084822</v>
      </c>
      <c r="F83" s="61">
        <v>30.911139276158305</v>
      </c>
      <c r="G83" s="87">
        <v>29.213124316451577</v>
      </c>
      <c r="H83" s="61">
        <v>31.410443407234546</v>
      </c>
      <c r="I83" s="87">
        <v>33.513702216791771</v>
      </c>
      <c r="J83" s="61">
        <v>32.857359290962812</v>
      </c>
      <c r="K83" s="61">
        <v>32.992369560734183</v>
      </c>
      <c r="L83" s="61">
        <v>32.992369560734183</v>
      </c>
      <c r="M83" s="61">
        <v>28.214783821478388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24.082015354561417</v>
      </c>
      <c r="F84" s="61">
        <v>21.588508660752012</v>
      </c>
      <c r="G84" s="87">
        <v>22.390550828896465</v>
      </c>
      <c r="H84" s="61">
        <v>21.222287047841323</v>
      </c>
      <c r="I84" s="87">
        <v>25.875370919881313</v>
      </c>
      <c r="J84" s="61">
        <v>25.221574123172495</v>
      </c>
      <c r="K84" s="61">
        <v>22.458238812126222</v>
      </c>
      <c r="L84" s="61">
        <v>19.851515776448743</v>
      </c>
      <c r="M84" s="61">
        <v>15.262668526266857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11.622811124637138</v>
      </c>
      <c r="J85" s="61">
        <v>15.2</v>
      </c>
      <c r="K85" s="61" t="s">
        <v>8</v>
      </c>
      <c r="L85" s="61">
        <v>24.699936828806052</v>
      </c>
      <c r="M85" s="61" t="s">
        <v>8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10.096658502449264</v>
      </c>
      <c r="J86" s="61">
        <v>15.2</v>
      </c>
      <c r="K86" s="61" t="s">
        <v>8</v>
      </c>
      <c r="L86" s="61">
        <v>16.726264123237574</v>
      </c>
      <c r="M86" s="61" t="s">
        <v>8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57.882317201156233</v>
      </c>
      <c r="H87" s="19">
        <v>54.342447111221063</v>
      </c>
      <c r="I87" s="84">
        <v>57.547669491525419</v>
      </c>
      <c r="J87" s="19">
        <v>52.711455822240836</v>
      </c>
      <c r="K87" s="19" t="s">
        <v>8</v>
      </c>
      <c r="L87" s="19">
        <v>33.576237961305708</v>
      </c>
      <c r="M87" s="19">
        <v>26.639335689932857</v>
      </c>
    </row>
    <row r="88" spans="1:13" ht="15" customHeight="1" x14ac:dyDescent="0.35">
      <c r="A88" s="108" t="s">
        <v>61</v>
      </c>
      <c r="B88" s="118"/>
      <c r="C88" s="109"/>
      <c r="D88" s="109"/>
      <c r="E88" s="97" t="s">
        <v>8</v>
      </c>
      <c r="F88" s="149" t="s">
        <v>8</v>
      </c>
      <c r="G88" s="87">
        <v>27.568654000000002</v>
      </c>
      <c r="H88" s="61">
        <v>33.468000000000004</v>
      </c>
      <c r="I88" s="87">
        <v>30.761000000000003</v>
      </c>
      <c r="J88" s="61">
        <v>35.74</v>
      </c>
      <c r="K88" s="61" t="s">
        <v>8</v>
      </c>
      <c r="L88" s="61">
        <v>16.282</v>
      </c>
      <c r="M88" s="61">
        <v>21.54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0.6248631472594518</v>
      </c>
      <c r="H89" s="61">
        <v>0.72978561942705389</v>
      </c>
      <c r="I89" s="87">
        <v>0.64878402775319488</v>
      </c>
      <c r="J89" s="61">
        <v>0.78475701900898753</v>
      </c>
      <c r="K89" s="61" t="s">
        <v>8</v>
      </c>
      <c r="L89" s="61">
        <v>1.2452722426703897</v>
      </c>
      <c r="M89" s="61">
        <v>1.9968592964824112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117</v>
      </c>
      <c r="J90" s="55">
        <v>112</v>
      </c>
      <c r="K90" s="19">
        <v>103</v>
      </c>
      <c r="L90" s="19">
        <v>103</v>
      </c>
      <c r="M90" s="19">
        <v>90</v>
      </c>
    </row>
    <row r="91" spans="1:13" ht="15" x14ac:dyDescent="0.35">
      <c r="A91" s="112" t="s">
        <v>87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>
        <v>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</row>
    <row r="100" spans="1:13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  <row r="112" spans="1:13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</row>
    <row r="113" spans="1:13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</row>
  </sheetData>
  <mergeCells count="2">
    <mergeCell ref="A1:M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zoomScaleSheetLayoutView="8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66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5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 t="s">
        <v>7</v>
      </c>
      <c r="K5" s="75" t="s">
        <v>64</v>
      </c>
      <c r="L5" s="75"/>
      <c r="M5" s="75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10</v>
      </c>
      <c r="B7" s="109"/>
      <c r="C7" s="109"/>
      <c r="D7" s="109"/>
      <c r="E7" s="83">
        <v>1940.0869999999998</v>
      </c>
      <c r="F7" s="15">
        <v>2281.6999999999998</v>
      </c>
      <c r="G7" s="83">
        <v>3716.2579999999998</v>
      </c>
      <c r="H7" s="15">
        <v>4718.4769999999999</v>
      </c>
      <c r="I7" s="83">
        <v>8553.9410000000007</v>
      </c>
      <c r="J7" s="15">
        <v>12645.227999999999</v>
      </c>
      <c r="K7" s="15">
        <v>10918.174000000001</v>
      </c>
      <c r="L7" s="15">
        <v>10918</v>
      </c>
      <c r="M7" s="15">
        <v>8584</v>
      </c>
    </row>
    <row r="8" spans="1:15" ht="15" x14ac:dyDescent="0.35">
      <c r="A8" s="108" t="s">
        <v>11</v>
      </c>
      <c r="B8" s="65"/>
      <c r="C8" s="65"/>
      <c r="D8" s="65"/>
      <c r="E8" s="84">
        <v>-1785.0189999999998</v>
      </c>
      <c r="F8" s="19">
        <v>-2168.2270000000003</v>
      </c>
      <c r="G8" s="84">
        <v>-3412.7719999999999</v>
      </c>
      <c r="H8" s="19">
        <v>-4527.3590000000004</v>
      </c>
      <c r="I8" s="84">
        <v>-8378.1830000000009</v>
      </c>
      <c r="J8" s="19">
        <v>-11870.886</v>
      </c>
      <c r="K8" s="19">
        <v>-10036.48</v>
      </c>
      <c r="L8" s="19">
        <v>-10020</v>
      </c>
      <c r="M8" s="19">
        <v>-7824</v>
      </c>
    </row>
    <row r="9" spans="1:15" ht="15" x14ac:dyDescent="0.35">
      <c r="A9" s="108" t="s">
        <v>12</v>
      </c>
      <c r="B9" s="65"/>
      <c r="C9" s="65"/>
      <c r="D9" s="65"/>
      <c r="E9" s="84">
        <v>-0.57400000000000007</v>
      </c>
      <c r="F9" s="19">
        <v>2.944</v>
      </c>
      <c r="G9" s="84">
        <v>0.752</v>
      </c>
      <c r="H9" s="19">
        <v>4.758</v>
      </c>
      <c r="I9" s="84">
        <v>7.92</v>
      </c>
      <c r="J9" s="19">
        <v>3.698</v>
      </c>
      <c r="K9" s="19">
        <v>16.286000000000001</v>
      </c>
      <c r="L9" s="19">
        <v>0</v>
      </c>
      <c r="M9" s="19">
        <v>0</v>
      </c>
    </row>
    <row r="10" spans="1:15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-0.05</v>
      </c>
      <c r="K10" s="19">
        <v>0.127</v>
      </c>
      <c r="L10" s="19">
        <v>0</v>
      </c>
      <c r="M10" s="19">
        <v>0</v>
      </c>
    </row>
    <row r="11" spans="1:15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0</v>
      </c>
      <c r="B12" s="111"/>
      <c r="C12" s="111"/>
      <c r="D12" s="111"/>
      <c r="E12" s="83">
        <f t="shared" ref="E12:M12" si="0">SUM(E7:E11)</f>
        <v>154.49399999999997</v>
      </c>
      <c r="F12" s="14">
        <f t="shared" si="0"/>
        <v>116.4169999999995</v>
      </c>
      <c r="G12" s="83">
        <f t="shared" si="0"/>
        <v>304.23799999999989</v>
      </c>
      <c r="H12" s="15">
        <f t="shared" si="0"/>
        <v>195.87599999999949</v>
      </c>
      <c r="I12" s="83">
        <f t="shared" si="0"/>
        <v>183.6779999999998</v>
      </c>
      <c r="J12" s="16">
        <f t="shared" si="0"/>
        <v>777.98999999999876</v>
      </c>
      <c r="K12" s="16">
        <f t="shared" si="0"/>
        <v>898.10700000000134</v>
      </c>
      <c r="L12" s="16">
        <f t="shared" si="0"/>
        <v>898</v>
      </c>
      <c r="M12" s="16">
        <f t="shared" si="0"/>
        <v>760</v>
      </c>
    </row>
    <row r="13" spans="1:15" ht="15" x14ac:dyDescent="0.35">
      <c r="A13" s="110" t="s">
        <v>72</v>
      </c>
      <c r="B13" s="69"/>
      <c r="C13" s="69"/>
      <c r="D13" s="69"/>
      <c r="E13" s="85">
        <v>-30.353999999999999</v>
      </c>
      <c r="F13" s="23">
        <v>-38.157999999999994</v>
      </c>
      <c r="G13" s="85">
        <v>-63.353999999999999</v>
      </c>
      <c r="H13" s="23">
        <v>-77.438999999999993</v>
      </c>
      <c r="I13" s="85">
        <v>-163.18899999999999</v>
      </c>
      <c r="J13" s="23">
        <v>-159.29400000000001</v>
      </c>
      <c r="K13" s="23">
        <v>-131.53200000000001</v>
      </c>
      <c r="L13" s="23">
        <v>-132</v>
      </c>
      <c r="M13" s="23">
        <v>-114</v>
      </c>
    </row>
    <row r="14" spans="1:15" x14ac:dyDescent="0.3">
      <c r="A14" s="111" t="s">
        <v>1</v>
      </c>
      <c r="B14" s="111"/>
      <c r="C14" s="111"/>
      <c r="D14" s="111"/>
      <c r="E14" s="83">
        <f t="shared" ref="E14:M14" si="1">SUM(E12:E13)</f>
        <v>124.13999999999997</v>
      </c>
      <c r="F14" s="14">
        <f t="shared" si="1"/>
        <v>78.258999999999503</v>
      </c>
      <c r="G14" s="83">
        <f t="shared" si="1"/>
        <v>240.8839999999999</v>
      </c>
      <c r="H14" s="15">
        <f t="shared" si="1"/>
        <v>118.4369999999995</v>
      </c>
      <c r="I14" s="83">
        <f t="shared" si="1"/>
        <v>20.488999999999805</v>
      </c>
      <c r="J14" s="16">
        <f t="shared" si="1"/>
        <v>618.69599999999878</v>
      </c>
      <c r="K14" s="16">
        <f t="shared" si="1"/>
        <v>766.5750000000013</v>
      </c>
      <c r="L14" s="16">
        <f t="shared" si="1"/>
        <v>766</v>
      </c>
      <c r="M14" s="16">
        <f t="shared" si="1"/>
        <v>646</v>
      </c>
    </row>
    <row r="15" spans="1:15" ht="15" x14ac:dyDescent="0.35">
      <c r="A15" s="108" t="s">
        <v>16</v>
      </c>
      <c r="B15" s="112"/>
      <c r="C15" s="112"/>
      <c r="D15" s="112"/>
      <c r="E15" s="84">
        <v>-22.283999999999999</v>
      </c>
      <c r="F15" s="19">
        <v>-19.86</v>
      </c>
      <c r="G15" s="84">
        <v>-44.567999999999998</v>
      </c>
      <c r="H15" s="19">
        <v>-39.72</v>
      </c>
      <c r="I15" s="84">
        <v>-89.135000000000005</v>
      </c>
      <c r="J15" s="19">
        <v>-80.843000000000004</v>
      </c>
      <c r="K15" s="19">
        <v>-80.843000000000004</v>
      </c>
      <c r="L15" s="19">
        <v>-292</v>
      </c>
      <c r="M15" s="19">
        <v>-292</v>
      </c>
    </row>
    <row r="16" spans="1:15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101.85599999999997</v>
      </c>
      <c r="F17" s="14">
        <f t="shared" si="2"/>
        <v>58.398999999999504</v>
      </c>
      <c r="G17" s="83">
        <f t="shared" si="2"/>
        <v>196.31599999999992</v>
      </c>
      <c r="H17" s="15">
        <f t="shared" si="2"/>
        <v>78.716999999999501</v>
      </c>
      <c r="I17" s="83">
        <f t="shared" si="2"/>
        <v>-68.6460000000002</v>
      </c>
      <c r="J17" s="16">
        <f t="shared" si="2"/>
        <v>537.85299999999881</v>
      </c>
      <c r="K17" s="16">
        <f t="shared" si="2"/>
        <v>685.73200000000134</v>
      </c>
      <c r="L17" s="16">
        <f t="shared" si="2"/>
        <v>474</v>
      </c>
      <c r="M17" s="16">
        <f t="shared" si="2"/>
        <v>354</v>
      </c>
    </row>
    <row r="18" spans="1:13" ht="15" x14ac:dyDescent="0.35">
      <c r="A18" s="108" t="s">
        <v>18</v>
      </c>
      <c r="B18" s="65"/>
      <c r="C18" s="65"/>
      <c r="D18" s="65"/>
      <c r="E18" s="84">
        <v>-11.766000000000002</v>
      </c>
      <c r="F18" s="19">
        <v>3.0960000000000001</v>
      </c>
      <c r="G18" s="84">
        <v>8.6760000000000002</v>
      </c>
      <c r="H18" s="19">
        <v>6.8529999999999998</v>
      </c>
      <c r="I18" s="84">
        <v>75.135000000000005</v>
      </c>
      <c r="J18" s="19">
        <v>5.2110000000000003</v>
      </c>
      <c r="K18" s="19">
        <v>15.881</v>
      </c>
      <c r="L18" s="19">
        <v>175</v>
      </c>
      <c r="M18" s="19">
        <v>49</v>
      </c>
    </row>
    <row r="19" spans="1:13" ht="15" x14ac:dyDescent="0.35">
      <c r="A19" s="110" t="s">
        <v>19</v>
      </c>
      <c r="B19" s="69"/>
      <c r="C19" s="69"/>
      <c r="D19" s="69"/>
      <c r="E19" s="85">
        <v>-96.694000000000003</v>
      </c>
      <c r="F19" s="23">
        <v>-92.330000000000013</v>
      </c>
      <c r="G19" s="85">
        <v>-192.57300000000001</v>
      </c>
      <c r="H19" s="23">
        <v>-191.947</v>
      </c>
      <c r="I19" s="85">
        <v>-444.459</v>
      </c>
      <c r="J19" s="23">
        <v>-475.26699999999994</v>
      </c>
      <c r="K19" s="23">
        <v>-411.24599999999998</v>
      </c>
      <c r="L19" s="23">
        <v>-501</v>
      </c>
      <c r="M19" s="23">
        <v>-405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-6.6040000000000418</v>
      </c>
      <c r="F20" s="14">
        <f t="shared" si="3"/>
        <v>-30.835000000000505</v>
      </c>
      <c r="G20" s="83">
        <f t="shared" si="3"/>
        <v>12.418999999999897</v>
      </c>
      <c r="H20" s="15">
        <f t="shared" si="3"/>
        <v>-106.37700000000051</v>
      </c>
      <c r="I20" s="83">
        <f t="shared" si="3"/>
        <v>-437.9700000000002</v>
      </c>
      <c r="J20" s="16">
        <f t="shared" si="3"/>
        <v>67.796999999998889</v>
      </c>
      <c r="K20" s="16">
        <f t="shared" si="3"/>
        <v>290.36700000000133</v>
      </c>
      <c r="L20" s="16">
        <f t="shared" si="3"/>
        <v>148</v>
      </c>
      <c r="M20" s="16">
        <f t="shared" si="3"/>
        <v>-2</v>
      </c>
    </row>
    <row r="21" spans="1:13" ht="15" x14ac:dyDescent="0.35">
      <c r="A21" s="108" t="s">
        <v>20</v>
      </c>
      <c r="B21" s="65"/>
      <c r="C21" s="65"/>
      <c r="D21" s="65"/>
      <c r="E21" s="84">
        <v>-3.3080000000000003</v>
      </c>
      <c r="F21" s="19">
        <v>8.7939999999999987</v>
      </c>
      <c r="G21" s="84">
        <v>-3.4770000000000003</v>
      </c>
      <c r="H21" s="19">
        <v>29.945999999999998</v>
      </c>
      <c r="I21" s="84">
        <v>74.246000000000009</v>
      </c>
      <c r="J21" s="19">
        <v>-58.341999999999999</v>
      </c>
      <c r="K21" s="19">
        <v>-84.202999999999989</v>
      </c>
      <c r="L21" s="19">
        <v>-28</v>
      </c>
      <c r="M21" s="19">
        <v>-9</v>
      </c>
    </row>
    <row r="22" spans="1:13" ht="15" x14ac:dyDescent="0.35">
      <c r="A22" s="110" t="s">
        <v>77</v>
      </c>
      <c r="B22" s="113"/>
      <c r="C22" s="113"/>
      <c r="D22" s="113"/>
      <c r="E22" s="85">
        <v>49.631</v>
      </c>
      <c r="F22" s="23">
        <v>14.494000000000002</v>
      </c>
      <c r="G22" s="85">
        <v>16.280999999999999</v>
      </c>
      <c r="H22" s="23">
        <v>21.26</v>
      </c>
      <c r="I22" s="85">
        <v>34.396000000000001</v>
      </c>
      <c r="J22" s="23">
        <v>36.917999999999999</v>
      </c>
      <c r="K22" s="23">
        <v>-32.685000000000002</v>
      </c>
      <c r="L22" s="23">
        <v>-33</v>
      </c>
      <c r="M22" s="23">
        <v>-18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39.718999999999959</v>
      </c>
      <c r="F23" s="14">
        <f t="shared" si="4"/>
        <v>-7.5470000000005069</v>
      </c>
      <c r="G23" s="83">
        <f t="shared" si="4"/>
        <v>25.222999999999896</v>
      </c>
      <c r="H23" s="15">
        <f t="shared" si="4"/>
        <v>-55.171000000000504</v>
      </c>
      <c r="I23" s="83">
        <f t="shared" si="4"/>
        <v>-329.32800000000015</v>
      </c>
      <c r="J23" s="16">
        <f t="shared" si="4"/>
        <v>46.372999999998889</v>
      </c>
      <c r="K23" s="16">
        <f t="shared" si="4"/>
        <v>173.47900000000135</v>
      </c>
      <c r="L23" s="16">
        <f t="shared" si="4"/>
        <v>87</v>
      </c>
      <c r="M23" s="16">
        <f t="shared" si="4"/>
        <v>-29</v>
      </c>
    </row>
    <row r="24" spans="1:13" ht="15" customHeight="1" x14ac:dyDescent="0.35">
      <c r="A24" s="108" t="s">
        <v>22</v>
      </c>
      <c r="B24" s="65"/>
      <c r="C24" s="65"/>
      <c r="D24" s="65"/>
      <c r="E24" s="84">
        <v>39.718999999999788</v>
      </c>
      <c r="F24" s="19">
        <v>-7.5470000000010753</v>
      </c>
      <c r="G24" s="84">
        <v>25.222999999999956</v>
      </c>
      <c r="H24" s="19">
        <v>-55.17100000000066</v>
      </c>
      <c r="I24" s="84">
        <v>-329.32799999999952</v>
      </c>
      <c r="J24" s="19">
        <v>46.372999999999138</v>
      </c>
      <c r="K24" s="19">
        <v>173.47899999999984</v>
      </c>
      <c r="L24" s="19">
        <v>87</v>
      </c>
      <c r="M24" s="19">
        <v>-29</v>
      </c>
    </row>
    <row r="25" spans="1:13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-14</v>
      </c>
      <c r="F27" s="19">
        <v>-54</v>
      </c>
      <c r="G27" s="84">
        <v>-28</v>
      </c>
      <c r="H27" s="19">
        <v>-114</v>
      </c>
      <c r="I27" s="84">
        <v>-424</v>
      </c>
      <c r="J27" s="19">
        <v>-4</v>
      </c>
      <c r="K27" s="19">
        <v>0</v>
      </c>
      <c r="L27" s="19">
        <v>0</v>
      </c>
      <c r="M27" s="19">
        <v>-19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138.13999999999999</v>
      </c>
      <c r="F28" s="161">
        <f t="shared" si="5"/>
        <v>132.2589999999995</v>
      </c>
      <c r="G28" s="160">
        <f t="shared" si="5"/>
        <v>268.8839999999999</v>
      </c>
      <c r="H28" s="161">
        <f t="shared" si="5"/>
        <v>232.4369999999995</v>
      </c>
      <c r="I28" s="160">
        <f t="shared" si="5"/>
        <v>444.48899999999981</v>
      </c>
      <c r="J28" s="161">
        <f t="shared" si="5"/>
        <v>622.69599999999878</v>
      </c>
      <c r="K28" s="161">
        <f t="shared" si="5"/>
        <v>766.5750000000013</v>
      </c>
      <c r="L28" s="161">
        <f t="shared" si="5"/>
        <v>766</v>
      </c>
      <c r="M28" s="161">
        <f t="shared" si="5"/>
        <v>665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8048.87</v>
      </c>
      <c r="H34" s="19">
        <v>8048.87</v>
      </c>
      <c r="I34" s="84">
        <v>8048.87</v>
      </c>
      <c r="J34" s="19">
        <v>8048.87</v>
      </c>
      <c r="K34" s="19">
        <v>0</v>
      </c>
      <c r="L34" s="19">
        <v>3352.9059999999999</v>
      </c>
      <c r="M34" s="19">
        <v>3352.9059999999999</v>
      </c>
    </row>
    <row r="35" spans="1:15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1200.0709999999999</v>
      </c>
      <c r="H35" s="19">
        <v>1264.9570000000001</v>
      </c>
      <c r="I35" s="84">
        <v>1244.644</v>
      </c>
      <c r="J35" s="19">
        <v>1304.682</v>
      </c>
      <c r="K35" s="19">
        <v>0</v>
      </c>
      <c r="L35" s="19">
        <v>572.52700000000004</v>
      </c>
      <c r="M35" s="19">
        <v>855.34</v>
      </c>
    </row>
    <row r="36" spans="1:15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233.559</v>
      </c>
      <c r="H36" s="19">
        <v>307.31600000000003</v>
      </c>
      <c r="I36" s="84">
        <v>274.22000000000003</v>
      </c>
      <c r="J36" s="19">
        <v>364.57900000000001</v>
      </c>
      <c r="K36" s="19">
        <v>0</v>
      </c>
      <c r="L36" s="19">
        <v>435.87400000000002</v>
      </c>
      <c r="M36" s="19">
        <v>290.54300000000001</v>
      </c>
    </row>
    <row r="37" spans="1:15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36.509</v>
      </c>
      <c r="H37" s="19">
        <v>34.353999999999999</v>
      </c>
      <c r="I37" s="84">
        <v>36.19</v>
      </c>
      <c r="J37" s="19">
        <v>34.200000000000003</v>
      </c>
      <c r="K37" s="19">
        <v>0</v>
      </c>
      <c r="L37" s="19">
        <v>136.65100000000001</v>
      </c>
      <c r="M37" s="19">
        <v>140.858</v>
      </c>
    </row>
    <row r="38" spans="1:15" ht="15" customHeight="1" x14ac:dyDescent="0.35">
      <c r="A38" s="110" t="s">
        <v>26</v>
      </c>
      <c r="B38" s="69"/>
      <c r="C38" s="69"/>
      <c r="D38" s="69"/>
      <c r="E38" s="85"/>
      <c r="F38" s="23"/>
      <c r="G38" s="85">
        <v>645.09199999999998</v>
      </c>
      <c r="H38" s="23">
        <v>749.726</v>
      </c>
      <c r="I38" s="85">
        <v>633.48599999999999</v>
      </c>
      <c r="J38" s="23">
        <v>525.57900000000006</v>
      </c>
      <c r="K38" s="23">
        <v>0</v>
      </c>
      <c r="L38" s="23">
        <v>438.20200000000006</v>
      </c>
      <c r="M38" s="23">
        <v>622.75800000000004</v>
      </c>
    </row>
    <row r="39" spans="1:15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10164.100999999999</v>
      </c>
      <c r="H39" s="14">
        <f>SUM(H34:H38)</f>
        <v>10405.223</v>
      </c>
      <c r="I39" s="89">
        <f>SUM(I34:I38)</f>
        <v>10237.41</v>
      </c>
      <c r="J39" s="16">
        <f>SUM(J34:J38)</f>
        <v>10277.91</v>
      </c>
      <c r="K39" s="16" t="s">
        <v>8</v>
      </c>
      <c r="L39" s="16">
        <f>SUM(L34:L38)</f>
        <v>4936.16</v>
      </c>
      <c r="M39" s="16">
        <f>SUM(M34:M38)</f>
        <v>5262.4049999999997</v>
      </c>
    </row>
    <row r="40" spans="1:15" ht="15" customHeight="1" x14ac:dyDescent="0.35">
      <c r="A40" s="108" t="s">
        <v>28</v>
      </c>
      <c r="B40" s="65"/>
      <c r="C40" s="65"/>
      <c r="D40" s="65"/>
      <c r="E40" s="84"/>
      <c r="F40" s="19"/>
      <c r="G40" s="84">
        <v>47.832000000000001</v>
      </c>
      <c r="H40" s="19">
        <v>56.565000000000005</v>
      </c>
      <c r="I40" s="84">
        <v>61.822000000000003</v>
      </c>
      <c r="J40" s="19">
        <v>92.873000000000005</v>
      </c>
      <c r="K40" s="19">
        <v>0</v>
      </c>
      <c r="L40" s="19">
        <v>276.45699999999999</v>
      </c>
      <c r="M40" s="19">
        <v>109.55500000000001</v>
      </c>
    </row>
    <row r="41" spans="1:15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30</v>
      </c>
      <c r="B42" s="65"/>
      <c r="C42" s="65"/>
      <c r="D42" s="65"/>
      <c r="E42" s="84"/>
      <c r="F42" s="19"/>
      <c r="G42" s="84">
        <v>1515.912</v>
      </c>
      <c r="H42" s="19">
        <v>1597.981</v>
      </c>
      <c r="I42" s="84">
        <v>1651.1289999999999</v>
      </c>
      <c r="J42" s="19">
        <v>1729.3629999999998</v>
      </c>
      <c r="K42" s="19">
        <v>0</v>
      </c>
      <c r="L42" s="19">
        <v>2111.123</v>
      </c>
      <c r="M42" s="19">
        <v>2110.9839999999999</v>
      </c>
    </row>
    <row r="43" spans="1:15" ht="15" customHeight="1" x14ac:dyDescent="0.35">
      <c r="A43" s="108" t="s">
        <v>31</v>
      </c>
      <c r="B43" s="65"/>
      <c r="C43" s="65"/>
      <c r="D43" s="65"/>
      <c r="E43" s="84"/>
      <c r="F43" s="19"/>
      <c r="G43" s="84">
        <v>344.654</v>
      </c>
      <c r="H43" s="19">
        <v>190.41499999999999</v>
      </c>
      <c r="I43" s="84">
        <v>336.67899999999997</v>
      </c>
      <c r="J43" s="19">
        <v>325.31099999999998</v>
      </c>
      <c r="K43" s="19">
        <v>0</v>
      </c>
      <c r="L43" s="19">
        <v>703.149</v>
      </c>
      <c r="M43" s="19">
        <v>747.50099999999998</v>
      </c>
    </row>
    <row r="44" spans="1:15" ht="15" customHeight="1" x14ac:dyDescent="0.35">
      <c r="A44" s="110" t="s">
        <v>32</v>
      </c>
      <c r="B44" s="69"/>
      <c r="C44" s="69"/>
      <c r="D44" s="69"/>
      <c r="E44" s="85"/>
      <c r="F44" s="23"/>
      <c r="G44" s="85">
        <v>181.661</v>
      </c>
      <c r="H44" s="23">
        <v>162.93299999999999</v>
      </c>
      <c r="I44" s="85">
        <v>169.25299999999999</v>
      </c>
      <c r="J44" s="23">
        <v>135.15899999999999</v>
      </c>
      <c r="K44" s="23">
        <v>0</v>
      </c>
      <c r="L44" s="23">
        <v>6.0010000000000003</v>
      </c>
      <c r="M44" s="23">
        <v>14.581</v>
      </c>
    </row>
    <row r="45" spans="1:15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2090.0590000000002</v>
      </c>
      <c r="H45" s="34">
        <f>SUM(H40:H44)</f>
        <v>2007.894</v>
      </c>
      <c r="I45" s="90">
        <f>SUM(I40:I44)</f>
        <v>2218.8830000000003</v>
      </c>
      <c r="J45" s="35">
        <f>SUM(J40:J44)</f>
        <v>2282.7060000000001</v>
      </c>
      <c r="K45" s="35" t="s">
        <v>8</v>
      </c>
      <c r="L45" s="35">
        <f>SUM(L40:L44)</f>
        <v>3096.73</v>
      </c>
      <c r="M45" s="35">
        <f>SUM(M40:M44)</f>
        <v>2982.6210000000001</v>
      </c>
    </row>
    <row r="46" spans="1:15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12254.16</v>
      </c>
      <c r="H46" s="14">
        <f>H39+H45</f>
        <v>12413.117</v>
      </c>
      <c r="I46" s="89">
        <f>I39+I45</f>
        <v>12456.293</v>
      </c>
      <c r="J46" s="16">
        <f>J39+J45</f>
        <v>12560.616</v>
      </c>
      <c r="K46" s="16" t="s">
        <v>8</v>
      </c>
      <c r="L46" s="16">
        <f>L39+L45</f>
        <v>8032.8899999999994</v>
      </c>
      <c r="M46" s="16">
        <f>M39+M45</f>
        <v>8245.0259999999998</v>
      </c>
    </row>
    <row r="47" spans="1:15" ht="15" customHeight="1" x14ac:dyDescent="0.35">
      <c r="A47" s="108" t="s">
        <v>35</v>
      </c>
      <c r="B47" s="65"/>
      <c r="C47" s="65"/>
      <c r="D47" s="65"/>
      <c r="E47" s="84"/>
      <c r="F47" s="19"/>
      <c r="G47" s="84">
        <v>4367.5680000000002</v>
      </c>
      <c r="H47" s="19">
        <v>4691.5820000000003</v>
      </c>
      <c r="I47" s="84">
        <v>4342.1459999999997</v>
      </c>
      <c r="J47" s="19">
        <v>4742.1189999999997</v>
      </c>
      <c r="K47" s="19">
        <v>0</v>
      </c>
      <c r="L47" s="19">
        <v>341.56099999999998</v>
      </c>
      <c r="M47" s="18">
        <v>225.09</v>
      </c>
    </row>
    <row r="48" spans="1:15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  <c r="O48" s="153"/>
    </row>
    <row r="49" spans="1:15" ht="15" customHeight="1" x14ac:dyDescent="0.35">
      <c r="A49" s="108" t="s">
        <v>36</v>
      </c>
      <c r="B49" s="65"/>
      <c r="C49" s="65"/>
      <c r="D49" s="65"/>
      <c r="E49" s="84"/>
      <c r="F49" s="19"/>
      <c r="G49" s="84">
        <v>310.08499999999998</v>
      </c>
      <c r="H49" s="19">
        <v>135.49799999999999</v>
      </c>
      <c r="I49" s="84">
        <v>308.90600000000001</v>
      </c>
      <c r="J49" s="19">
        <v>135.69800000000001</v>
      </c>
      <c r="K49" s="19">
        <v>0</v>
      </c>
      <c r="L49" s="19">
        <v>95.484999999999999</v>
      </c>
      <c r="M49" s="19">
        <v>140.81700000000001</v>
      </c>
    </row>
    <row r="50" spans="1:15" ht="15" customHeight="1" x14ac:dyDescent="0.35">
      <c r="A50" s="108" t="s">
        <v>37</v>
      </c>
      <c r="B50" s="65"/>
      <c r="C50" s="65"/>
      <c r="D50" s="65"/>
      <c r="E50" s="84"/>
      <c r="F50" s="19"/>
      <c r="G50" s="84">
        <v>659.98899999999992</v>
      </c>
      <c r="H50" s="19">
        <v>663.71</v>
      </c>
      <c r="I50" s="84">
        <v>663.48</v>
      </c>
      <c r="J50" s="19">
        <v>662.2170000000001</v>
      </c>
      <c r="K50" s="19">
        <v>0</v>
      </c>
      <c r="L50" s="19">
        <v>521.67399999999998</v>
      </c>
      <c r="M50" s="19">
        <v>693.745</v>
      </c>
    </row>
    <row r="51" spans="1:15" ht="15" customHeight="1" x14ac:dyDescent="0.35">
      <c r="A51" s="108" t="s">
        <v>38</v>
      </c>
      <c r="B51" s="65"/>
      <c r="C51" s="65"/>
      <c r="D51" s="65"/>
      <c r="E51" s="84"/>
      <c r="F51" s="19"/>
      <c r="G51" s="84">
        <v>4398.0599999999995</v>
      </c>
      <c r="H51" s="19">
        <v>4209.7849999999999</v>
      </c>
      <c r="I51" s="84">
        <v>4616.8909999999996</v>
      </c>
      <c r="J51" s="19">
        <v>3812.6320000000001</v>
      </c>
      <c r="K51" s="19">
        <v>0</v>
      </c>
      <c r="L51" s="19">
        <v>3514.9479999999999</v>
      </c>
      <c r="M51" s="19">
        <v>3869.442</v>
      </c>
    </row>
    <row r="52" spans="1:15" ht="15" customHeight="1" x14ac:dyDescent="0.35">
      <c r="A52" s="108" t="s">
        <v>39</v>
      </c>
      <c r="B52" s="65"/>
      <c r="C52" s="65"/>
      <c r="D52" s="65"/>
      <c r="E52" s="84"/>
      <c r="F52" s="19"/>
      <c r="G52" s="84">
        <v>2494.808</v>
      </c>
      <c r="H52" s="19">
        <v>2689.8590000000004</v>
      </c>
      <c r="I52" s="84">
        <v>2518.1669999999999</v>
      </c>
      <c r="J52" s="19">
        <v>3178.6180000000004</v>
      </c>
      <c r="K52" s="19">
        <v>0</v>
      </c>
      <c r="L52" s="19">
        <v>3513.2629999999999</v>
      </c>
      <c r="M52" s="19">
        <v>3176.3939999999998</v>
      </c>
      <c r="O52" s="153"/>
    </row>
    <row r="53" spans="1:15" ht="15" customHeight="1" x14ac:dyDescent="0.35">
      <c r="A53" s="108" t="s">
        <v>73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5" ht="15" customHeight="1" x14ac:dyDescent="0.35">
      <c r="A54" s="110" t="s">
        <v>40</v>
      </c>
      <c r="B54" s="69"/>
      <c r="C54" s="69"/>
      <c r="D54" s="69"/>
      <c r="E54" s="85"/>
      <c r="F54" s="23"/>
      <c r="G54" s="85">
        <v>23.65</v>
      </c>
      <c r="H54" s="23">
        <v>22.683</v>
      </c>
      <c r="I54" s="85">
        <v>6.7030000000000003</v>
      </c>
      <c r="J54" s="23">
        <v>29.332000000000001</v>
      </c>
      <c r="K54" s="23">
        <v>0</v>
      </c>
      <c r="L54" s="23">
        <v>45.959000000000003</v>
      </c>
      <c r="M54" s="23">
        <v>139.53800000000001</v>
      </c>
    </row>
    <row r="55" spans="1:15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12254.159999999998</v>
      </c>
      <c r="H55" s="14">
        <f>SUM(H47:H54)</f>
        <v>12413.117000000002</v>
      </c>
      <c r="I55" s="89">
        <f>SUM(I47:I54)</f>
        <v>12456.292999999998</v>
      </c>
      <c r="J55" s="16">
        <f>SUM(J47:J54)</f>
        <v>12560.616</v>
      </c>
      <c r="K55" s="16" t="s">
        <v>8</v>
      </c>
      <c r="L55" s="16">
        <f>SUM(L47:L54)</f>
        <v>8032.8899999999994</v>
      </c>
      <c r="M55" s="16">
        <f>SUM(M47:M54)</f>
        <v>8245.0259999999998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5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42</v>
      </c>
      <c r="B61" s="118"/>
      <c r="C61" s="118"/>
      <c r="D61" s="118"/>
      <c r="E61" s="84">
        <v>-38.60200000000011</v>
      </c>
      <c r="F61" s="19">
        <v>-43.209000000000934</v>
      </c>
      <c r="G61" s="84">
        <v>110.24800000000005</v>
      </c>
      <c r="H61" s="19">
        <v>83.581999999999525</v>
      </c>
      <c r="I61" s="84">
        <v>-236.96799999999894</v>
      </c>
      <c r="J61" s="19"/>
      <c r="K61" s="19"/>
      <c r="L61" s="19">
        <v>540</v>
      </c>
      <c r="M61" s="19">
        <v>347</v>
      </c>
    </row>
    <row r="62" spans="1:15" ht="15" customHeight="1" x14ac:dyDescent="0.35">
      <c r="A62" s="119" t="s">
        <v>43</v>
      </c>
      <c r="B62" s="119"/>
      <c r="C62" s="120"/>
      <c r="D62" s="120"/>
      <c r="E62" s="85">
        <v>-6.9000000000000341</v>
      </c>
      <c r="F62" s="23">
        <v>-94.698999999999998</v>
      </c>
      <c r="G62" s="85">
        <v>115.13600000000001</v>
      </c>
      <c r="H62" s="23">
        <v>-281.81200000000001</v>
      </c>
      <c r="I62" s="85">
        <v>-489.70499999999998</v>
      </c>
      <c r="J62" s="23">
        <v>0</v>
      </c>
      <c r="K62" s="23">
        <v>0</v>
      </c>
      <c r="L62" s="23">
        <v>139</v>
      </c>
      <c r="M62" s="23">
        <v>584</v>
      </c>
    </row>
    <row r="63" spans="1:15" ht="15" customHeight="1" x14ac:dyDescent="0.35">
      <c r="A63" s="176" t="s">
        <v>44</v>
      </c>
      <c r="B63" s="121"/>
      <c r="C63" s="122"/>
      <c r="D63" s="122"/>
      <c r="E63" s="91">
        <f>SUM(E61:E62)</f>
        <v>-45.502000000000145</v>
      </c>
      <c r="F63" s="14">
        <f>SUM(F61:F62)</f>
        <v>-137.90800000000092</v>
      </c>
      <c r="G63" s="83">
        <f>SUM(G61:G62)</f>
        <v>225.38400000000007</v>
      </c>
      <c r="H63" s="15">
        <f>SUM(H61:H62)</f>
        <v>-198.23000000000047</v>
      </c>
      <c r="I63" s="83">
        <f>SUM(I61:I62)</f>
        <v>-726.67299999999886</v>
      </c>
      <c r="J63" s="16" t="s">
        <v>8</v>
      </c>
      <c r="K63" s="16" t="s">
        <v>8</v>
      </c>
      <c r="L63" s="16">
        <f>SUM(L61:L62)</f>
        <v>679</v>
      </c>
      <c r="M63" s="14">
        <f>SUM(M61:M62)</f>
        <v>931</v>
      </c>
    </row>
    <row r="64" spans="1:15" ht="15" customHeight="1" x14ac:dyDescent="0.35">
      <c r="A64" s="118" t="s">
        <v>45</v>
      </c>
      <c r="B64" s="118"/>
      <c r="C64" s="65"/>
      <c r="D64" s="65"/>
      <c r="E64" s="84">
        <v>-10.972000000000001</v>
      </c>
      <c r="F64" s="19">
        <v>-8.1110000000000007</v>
      </c>
      <c r="G64" s="84">
        <v>-23.71</v>
      </c>
      <c r="H64" s="19">
        <v>-19.437000000000001</v>
      </c>
      <c r="I64" s="84">
        <v>-100.959</v>
      </c>
      <c r="J64" s="19">
        <v>0</v>
      </c>
      <c r="K64" s="19">
        <v>0</v>
      </c>
      <c r="L64" s="19">
        <v>-293</v>
      </c>
      <c r="M64" s="19">
        <v>-156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6</v>
      </c>
      <c r="M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>SUM(E63:E65)</f>
        <v>-56.474000000000146</v>
      </c>
      <c r="F66" s="14">
        <f>SUM(F63:F65)</f>
        <v>-146.01900000000091</v>
      </c>
      <c r="G66" s="83">
        <f>SUM(G63:G65)</f>
        <v>201.67400000000006</v>
      </c>
      <c r="H66" s="15">
        <f>SUM(H63:H65)</f>
        <v>-217.66700000000048</v>
      </c>
      <c r="I66" s="83">
        <f>SUM(I63:I65)</f>
        <v>-827.63199999999892</v>
      </c>
      <c r="J66" s="16" t="s">
        <v>8</v>
      </c>
      <c r="K66" s="16" t="s">
        <v>8</v>
      </c>
      <c r="L66" s="16">
        <f>SUM(L63:L65)</f>
        <v>392</v>
      </c>
      <c r="M66" s="14">
        <f>SUM(M63:M65)</f>
        <v>775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-10</v>
      </c>
      <c r="M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>SUM(E66:E67)</f>
        <v>-56.474000000000146</v>
      </c>
      <c r="F68" s="14">
        <f>SUM(F66:F67)</f>
        <v>-146.01900000000091</v>
      </c>
      <c r="G68" s="83">
        <f>SUM(G66:G67)</f>
        <v>201.67400000000006</v>
      </c>
      <c r="H68" s="15">
        <f>SUM(H66:H67)</f>
        <v>-217.66700000000048</v>
      </c>
      <c r="I68" s="83">
        <f>SUM(I66:I67)</f>
        <v>-827.63199999999892</v>
      </c>
      <c r="J68" s="16" t="s">
        <v>8</v>
      </c>
      <c r="K68" s="16" t="s">
        <v>8</v>
      </c>
      <c r="L68" s="16">
        <f>SUM(L66:L67)</f>
        <v>382</v>
      </c>
      <c r="M68" s="14">
        <f>SUM(M66:M67)</f>
        <v>775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100</v>
      </c>
      <c r="F69" s="19">
        <v>89.771000000000001</v>
      </c>
      <c r="G69" s="84">
        <v>-200</v>
      </c>
      <c r="H69" s="19">
        <v>89.771000000000001</v>
      </c>
      <c r="I69" s="84">
        <v>750</v>
      </c>
      <c r="J69" s="19">
        <v>0</v>
      </c>
      <c r="K69" s="19">
        <v>0</v>
      </c>
      <c r="L69" s="19">
        <v>-354</v>
      </c>
      <c r="M69" s="19">
        <v>-301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100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36</v>
      </c>
      <c r="M72" s="23">
        <v>-36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>SUM(E69:E72)</f>
        <v>100</v>
      </c>
      <c r="F73" s="34">
        <f>SUM(F69:F72)</f>
        <v>89.771000000000001</v>
      </c>
      <c r="G73" s="92">
        <f>SUM(G69:G72)</f>
        <v>-200</v>
      </c>
      <c r="H73" s="34">
        <f>SUM(H69:H72)</f>
        <v>89.771000000000001</v>
      </c>
      <c r="I73" s="92">
        <f>SUM(I69:I72)</f>
        <v>850</v>
      </c>
      <c r="J73" s="165" t="s">
        <v>8</v>
      </c>
      <c r="K73" s="165" t="s">
        <v>8</v>
      </c>
      <c r="L73" s="165">
        <f>SUM(L69:L72)</f>
        <v>-318</v>
      </c>
      <c r="M73" s="34">
        <f>SUM(M69:M72)</f>
        <v>-337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>SUM(E73+E68)</f>
        <v>43.525999999999854</v>
      </c>
      <c r="F74" s="14">
        <f>SUM(F73+F68)</f>
        <v>-56.248000000000914</v>
      </c>
      <c r="G74" s="83">
        <f>SUM(G73+G68)</f>
        <v>1.6740000000000634</v>
      </c>
      <c r="H74" s="15">
        <f>SUM(H73+H68)</f>
        <v>-127.89600000000048</v>
      </c>
      <c r="I74" s="83">
        <f>SUM(I73+I68)</f>
        <v>22.368000000001075</v>
      </c>
      <c r="J74" s="16" t="s">
        <v>8</v>
      </c>
      <c r="K74" s="16" t="s">
        <v>8</v>
      </c>
      <c r="L74" s="16">
        <f>SUM(L73+L68)</f>
        <v>64</v>
      </c>
      <c r="M74" s="14">
        <f>SUM(M73+M68)</f>
        <v>438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2.09</v>
      </c>
      <c r="F75" s="23">
        <v>4</v>
      </c>
      <c r="G75" s="85">
        <v>2.085</v>
      </c>
      <c r="H75" s="23">
        <v>-7</v>
      </c>
      <c r="I75" s="85">
        <v>-11</v>
      </c>
      <c r="J75" s="23">
        <v>0</v>
      </c>
      <c r="K75" s="23">
        <v>0</v>
      </c>
      <c r="L75" s="23">
        <v>-111</v>
      </c>
      <c r="M75" s="23">
        <v>-60</v>
      </c>
    </row>
    <row r="76" spans="1:13" ht="15" customHeight="1" x14ac:dyDescent="0.35">
      <c r="A76" s="176" t="s">
        <v>106</v>
      </c>
      <c r="B76" s="124"/>
      <c r="C76" s="81"/>
      <c r="D76" s="81"/>
      <c r="E76" s="91">
        <f>SUM(E74:E75)</f>
        <v>45.615999999999858</v>
      </c>
      <c r="F76" s="14">
        <f>SUM(F74:F75)</f>
        <v>-52.248000000000914</v>
      </c>
      <c r="G76" s="83">
        <f>SUM(G74:G75)</f>
        <v>3.7590000000000634</v>
      </c>
      <c r="H76" s="15">
        <f>SUM(H74:H75)</f>
        <v>-134.89600000000047</v>
      </c>
      <c r="I76" s="83">
        <f>SUM(I74:I75)</f>
        <v>11.368000000001075</v>
      </c>
      <c r="J76" s="16" t="s">
        <v>8</v>
      </c>
      <c r="K76" s="16" t="s">
        <v>8</v>
      </c>
      <c r="L76" s="16">
        <f>SUM(L74:L75)</f>
        <v>-47</v>
      </c>
      <c r="M76" s="14">
        <f>SUM(M74:M75)</f>
        <v>378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2.25" customHeight="1" x14ac:dyDescent="0.35">
      <c r="A81" s="171"/>
      <c r="B81" s="172"/>
      <c r="C81" s="171"/>
      <c r="D81" s="171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1:13" ht="15" customHeight="1" x14ac:dyDescent="0.35">
      <c r="A82" s="141" t="s">
        <v>56</v>
      </c>
      <c r="B82" s="118"/>
      <c r="C82" s="109"/>
      <c r="D82" s="109"/>
      <c r="E82" s="87">
        <v>6.3986821209564146</v>
      </c>
      <c r="F82" s="61">
        <v>3.4298549327255907</v>
      </c>
      <c r="G82" s="87">
        <v>6.4818965744574131</v>
      </c>
      <c r="H82" s="61">
        <v>2.5100683970696398</v>
      </c>
      <c r="I82" s="87">
        <v>0.23952702035238424</v>
      </c>
      <c r="J82" s="61">
        <v>4.8927231679808374</v>
      </c>
      <c r="K82" s="61">
        <v>7.0210916220972708</v>
      </c>
      <c r="L82" s="61">
        <v>7.0159369847957498</v>
      </c>
      <c r="M82" s="61">
        <v>7.5256290773532157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7.1202992443122231</v>
      </c>
      <c r="F83" s="61">
        <v>5.7965113730990003</v>
      </c>
      <c r="G83" s="87">
        <v>7.2353426484382837</v>
      </c>
      <c r="H83" s="61">
        <v>4.9261022147612383</v>
      </c>
      <c r="I83" s="87">
        <v>5.1963065913127169</v>
      </c>
      <c r="J83" s="61">
        <v>4.9243556541645592</v>
      </c>
      <c r="K83" s="61">
        <v>7.0210916220972708</v>
      </c>
      <c r="L83" s="61">
        <v>7.0159369847957498</v>
      </c>
      <c r="M83" s="61">
        <v>7.7469711090400741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-0.3403971059029901</v>
      </c>
      <c r="F84" s="61">
        <v>-1.3514046544243521</v>
      </c>
      <c r="G84" s="87">
        <v>0.3341802425988688</v>
      </c>
      <c r="H84" s="61">
        <v>-2.2544774510928081</v>
      </c>
      <c r="I84" s="87">
        <v>-5.1200961054092042</v>
      </c>
      <c r="J84" s="61">
        <v>0.53614691644942181</v>
      </c>
      <c r="K84" s="61">
        <v>2.6594831699879657</v>
      </c>
      <c r="L84" s="61">
        <v>1.3555596263051841</v>
      </c>
      <c r="M84" s="61">
        <v>-2.3299161230195712E-2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-7.2505150389161814</v>
      </c>
      <c r="J85" s="61" t="s">
        <v>8</v>
      </c>
      <c r="K85" s="61" t="s">
        <v>8</v>
      </c>
      <c r="L85" s="61">
        <v>30.70673130374778</v>
      </c>
      <c r="M85" s="61">
        <v>-12.5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7.226704929930694E-2</v>
      </c>
      <c r="J86" s="61" t="s">
        <v>8</v>
      </c>
      <c r="K86" s="61" t="s">
        <v>8</v>
      </c>
      <c r="L86" s="61">
        <v>15.85373911902799</v>
      </c>
      <c r="M86" s="61">
        <v>9.1999999999999993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35.641512759748501</v>
      </c>
      <c r="H87" s="19">
        <v>37.795357926619083</v>
      </c>
      <c r="I87" s="84">
        <v>34.859054776569558</v>
      </c>
      <c r="J87" s="19" t="s">
        <v>8</v>
      </c>
      <c r="K87" s="19" t="s">
        <v>8</v>
      </c>
      <c r="L87" s="19">
        <v>4.2520313361691722</v>
      </c>
      <c r="M87" s="19">
        <v>2.7300095839600766</v>
      </c>
    </row>
    <row r="88" spans="1:13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4326.982</v>
      </c>
      <c r="H88" s="19">
        <v>4120.5139999999992</v>
      </c>
      <c r="I88" s="84">
        <v>4552.9279999999999</v>
      </c>
      <c r="J88" s="19">
        <v>3588.819</v>
      </c>
      <c r="K88" s="19" t="s">
        <v>8</v>
      </c>
      <c r="L88" s="19">
        <v>2770.6329999999998</v>
      </c>
      <c r="M88" s="19">
        <v>3121.9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1.0779786370813234</v>
      </c>
      <c r="H89" s="61">
        <v>0.92618715819098973</v>
      </c>
      <c r="I89" s="87">
        <v>1.1344153328791802</v>
      </c>
      <c r="J89" s="61">
        <v>0.83260879788128528</v>
      </c>
      <c r="K89" s="61" t="s">
        <v>8</v>
      </c>
      <c r="L89" s="61">
        <v>10.570390062097262</v>
      </c>
      <c r="M89" s="61">
        <v>17.816246834599482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5493</v>
      </c>
      <c r="J90" s="19">
        <v>5794</v>
      </c>
      <c r="K90" s="19">
        <v>5120</v>
      </c>
      <c r="L90" s="19">
        <v>5120</v>
      </c>
      <c r="M90" s="19">
        <v>4187</v>
      </c>
    </row>
    <row r="91" spans="1:13" ht="15" x14ac:dyDescent="0.35">
      <c r="A91" s="112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91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 t="s">
        <v>117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 t="s">
        <v>90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3" width="4.5546875" style="100" customWidth="1"/>
    <col min="14" max="14" width="9.109375" style="100" customWidth="1"/>
    <col min="15" max="16384" width="9.109375" style="100"/>
  </cols>
  <sheetData>
    <row r="1" spans="1:27" ht="21.6" x14ac:dyDescent="0.3">
      <c r="A1" s="186" t="s">
        <v>111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27" ht="15" x14ac:dyDescent="0.35">
      <c r="A2" s="105" t="s">
        <v>66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27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27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27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 t="s">
        <v>7</v>
      </c>
    </row>
    <row r="6" spans="1:27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27" ht="15" x14ac:dyDescent="0.35">
      <c r="A7" s="108" t="s">
        <v>10</v>
      </c>
      <c r="B7" s="109"/>
      <c r="C7" s="109"/>
      <c r="D7" s="109"/>
      <c r="E7" s="83">
        <v>565.77899999999988</v>
      </c>
      <c r="F7" s="15">
        <v>594.62099999999998</v>
      </c>
      <c r="G7" s="83">
        <v>1076.7349999999999</v>
      </c>
      <c r="H7" s="15">
        <v>1062.596</v>
      </c>
      <c r="I7" s="83">
        <v>2338.6819999999998</v>
      </c>
      <c r="J7" s="15">
        <v>2268.2049999999999</v>
      </c>
      <c r="K7" s="15">
        <v>1957.183</v>
      </c>
      <c r="L7" s="15">
        <v>1788.6310000000001</v>
      </c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</row>
    <row r="8" spans="1:27" ht="15" x14ac:dyDescent="0.35">
      <c r="A8" s="108" t="s">
        <v>11</v>
      </c>
      <c r="B8" s="65"/>
      <c r="C8" s="65"/>
      <c r="D8" s="65"/>
      <c r="E8" s="84">
        <v>-523.16399999999987</v>
      </c>
      <c r="F8" s="19">
        <v>-500.78899999999987</v>
      </c>
      <c r="G8" s="84">
        <v>-1035.7170000000001</v>
      </c>
      <c r="H8" s="19">
        <v>-976.56299999999999</v>
      </c>
      <c r="I8" s="84">
        <v>-2075.9480000000003</v>
      </c>
      <c r="J8" s="19">
        <v>-2033.9539999999997</v>
      </c>
      <c r="K8" s="19">
        <v>-1925.4269999999999</v>
      </c>
      <c r="L8" s="19">
        <v>-1648.8229999999999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</row>
    <row r="9" spans="1:27" ht="15" x14ac:dyDescent="0.35">
      <c r="A9" s="108" t="s">
        <v>12</v>
      </c>
      <c r="B9" s="65"/>
      <c r="C9" s="65"/>
      <c r="D9" s="65"/>
      <c r="E9" s="84">
        <v>5.7519999999999998</v>
      </c>
      <c r="F9" s="19">
        <v>0</v>
      </c>
      <c r="G9" s="84">
        <v>5.7519999999999998</v>
      </c>
      <c r="H9" s="19">
        <v>3.1E-2</v>
      </c>
      <c r="I9" s="84">
        <v>0.34300000000000003</v>
      </c>
      <c r="J9" s="19">
        <v>48.62</v>
      </c>
      <c r="K9" s="19">
        <v>0.46400000000000002</v>
      </c>
      <c r="L9" s="19">
        <v>9.3160000000000007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</row>
    <row r="10" spans="1:27" ht="15" x14ac:dyDescent="0.35">
      <c r="A10" s="108" t="s">
        <v>13</v>
      </c>
      <c r="B10" s="65"/>
      <c r="C10" s="65"/>
      <c r="D10" s="65"/>
      <c r="E10" s="84">
        <v>-1.3570000000000002</v>
      </c>
      <c r="F10" s="19">
        <v>0.62100000000000022</v>
      </c>
      <c r="G10" s="84">
        <v>-1.2490000000000001</v>
      </c>
      <c r="H10" s="19">
        <v>2.0190000000000001</v>
      </c>
      <c r="I10" s="84">
        <v>9.0739999999999998</v>
      </c>
      <c r="J10" s="19">
        <v>10.733000000000001</v>
      </c>
      <c r="K10" s="19">
        <v>5.9370000000000003</v>
      </c>
      <c r="L10" s="19">
        <v>5.9139999999999997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</row>
    <row r="11" spans="1:27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</row>
    <row r="12" spans="1:27" x14ac:dyDescent="0.3">
      <c r="A12" s="111" t="s">
        <v>0</v>
      </c>
      <c r="B12" s="111"/>
      <c r="C12" s="111"/>
      <c r="D12" s="111"/>
      <c r="E12" s="83">
        <f t="shared" ref="E12:L12" si="0">SUM(E7:E11)</f>
        <v>47.010000000000012</v>
      </c>
      <c r="F12" s="14">
        <f t="shared" si="0"/>
        <v>94.453000000000102</v>
      </c>
      <c r="G12" s="83">
        <f t="shared" si="0"/>
        <v>45.520999999999802</v>
      </c>
      <c r="H12" s="15">
        <f t="shared" si="0"/>
        <v>88.083000000000027</v>
      </c>
      <c r="I12" s="83">
        <f t="shared" si="0"/>
        <v>272.1509999999995</v>
      </c>
      <c r="J12" s="16">
        <f t="shared" si="0"/>
        <v>293.60400000000021</v>
      </c>
      <c r="K12" s="16">
        <f t="shared" si="0"/>
        <v>38.157000000000082</v>
      </c>
      <c r="L12" s="16">
        <f t="shared" si="0"/>
        <v>155.03800000000021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</row>
    <row r="13" spans="1:27" ht="15" x14ac:dyDescent="0.35">
      <c r="A13" s="110" t="s">
        <v>72</v>
      </c>
      <c r="B13" s="69"/>
      <c r="C13" s="69"/>
      <c r="D13" s="69"/>
      <c r="E13" s="85">
        <v>-12.495999999999999</v>
      </c>
      <c r="F13" s="23">
        <v>-11.786999999999999</v>
      </c>
      <c r="G13" s="85">
        <v>-25.059000000000001</v>
      </c>
      <c r="H13" s="23">
        <v>-23.791999999999998</v>
      </c>
      <c r="I13" s="85">
        <v>-46.946999999999996</v>
      </c>
      <c r="J13" s="23">
        <v>-46.606000000000002</v>
      </c>
      <c r="K13" s="23">
        <v>-34.014000000000003</v>
      </c>
      <c r="L13" s="23">
        <v>-29.081000000000003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</row>
    <row r="14" spans="1:27" x14ac:dyDescent="0.3">
      <c r="A14" s="111" t="s">
        <v>1</v>
      </c>
      <c r="B14" s="111"/>
      <c r="C14" s="111"/>
      <c r="D14" s="111"/>
      <c r="E14" s="83">
        <f t="shared" ref="E14:L14" si="1">SUM(E12:E13)</f>
        <v>34.51400000000001</v>
      </c>
      <c r="F14" s="14">
        <f t="shared" si="1"/>
        <v>82.666000000000111</v>
      </c>
      <c r="G14" s="83">
        <f t="shared" si="1"/>
        <v>20.461999999999801</v>
      </c>
      <c r="H14" s="15">
        <f t="shared" si="1"/>
        <v>64.291000000000025</v>
      </c>
      <c r="I14" s="83">
        <f t="shared" si="1"/>
        <v>225.2039999999995</v>
      </c>
      <c r="J14" s="16">
        <f t="shared" si="1"/>
        <v>246.99800000000022</v>
      </c>
      <c r="K14" s="16">
        <f t="shared" si="1"/>
        <v>4.1430000000000788</v>
      </c>
      <c r="L14" s="16">
        <f t="shared" si="1"/>
        <v>125.95700000000021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</row>
    <row r="15" spans="1:27" ht="15" x14ac:dyDescent="0.35">
      <c r="A15" s="108" t="s">
        <v>16</v>
      </c>
      <c r="B15" s="112"/>
      <c r="C15" s="112"/>
      <c r="D15" s="112"/>
      <c r="E15" s="84">
        <v>-1.1779999999999999</v>
      </c>
      <c r="F15" s="19">
        <v>-1.1340000000000001</v>
      </c>
      <c r="G15" s="84">
        <v>-2.355</v>
      </c>
      <c r="H15" s="19">
        <v>-2.2690000000000001</v>
      </c>
      <c r="I15" s="84">
        <v>-4.54</v>
      </c>
      <c r="J15" s="19">
        <v>-4.54</v>
      </c>
      <c r="K15" s="19">
        <v>-4.54</v>
      </c>
      <c r="L15" s="19">
        <v>-4.54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</row>
    <row r="16" spans="1:27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</row>
    <row r="17" spans="1:27" x14ac:dyDescent="0.3">
      <c r="A17" s="111" t="s">
        <v>2</v>
      </c>
      <c r="B17" s="111"/>
      <c r="C17" s="111"/>
      <c r="D17" s="111"/>
      <c r="E17" s="83">
        <f t="shared" ref="E17:L17" si="2">SUM(E14:E16)</f>
        <v>33.336000000000013</v>
      </c>
      <c r="F17" s="14">
        <f t="shared" si="2"/>
        <v>81.53200000000011</v>
      </c>
      <c r="G17" s="83">
        <f t="shared" si="2"/>
        <v>18.1069999999998</v>
      </c>
      <c r="H17" s="15">
        <f t="shared" si="2"/>
        <v>62.022000000000027</v>
      </c>
      <c r="I17" s="83">
        <f t="shared" si="2"/>
        <v>220.6639999999995</v>
      </c>
      <c r="J17" s="16">
        <f t="shared" si="2"/>
        <v>242.45800000000023</v>
      </c>
      <c r="K17" s="16">
        <f t="shared" si="2"/>
        <v>-0.39699999999992119</v>
      </c>
      <c r="L17" s="16">
        <f t="shared" si="2"/>
        <v>121.4170000000002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</row>
    <row r="18" spans="1:27" ht="15" x14ac:dyDescent="0.35">
      <c r="A18" s="108" t="s">
        <v>18</v>
      </c>
      <c r="B18" s="65"/>
      <c r="C18" s="65"/>
      <c r="D18" s="65"/>
      <c r="E18" s="84">
        <v>-7.1109999999999998</v>
      </c>
      <c r="F18" s="19">
        <v>8.5710000000000015</v>
      </c>
      <c r="G18" s="84">
        <v>12.427000000000001</v>
      </c>
      <c r="H18" s="19">
        <v>23.283999999999999</v>
      </c>
      <c r="I18" s="84">
        <v>27.146999999999998</v>
      </c>
      <c r="J18" s="19">
        <v>9.0950000000000006</v>
      </c>
      <c r="K18" s="19">
        <v>7.8810000000000002</v>
      </c>
      <c r="L18" s="19">
        <v>14.164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</row>
    <row r="19" spans="1:27" ht="15" x14ac:dyDescent="0.35">
      <c r="A19" s="110" t="s">
        <v>19</v>
      </c>
      <c r="B19" s="69"/>
      <c r="C19" s="69"/>
      <c r="D19" s="69"/>
      <c r="E19" s="85">
        <v>-25.639999999999997</v>
      </c>
      <c r="F19" s="23">
        <v>-23.898</v>
      </c>
      <c r="G19" s="85">
        <v>-54.446999999999996</v>
      </c>
      <c r="H19" s="23">
        <v>-57.203999999999994</v>
      </c>
      <c r="I19" s="85">
        <v>-140.774</v>
      </c>
      <c r="J19" s="23">
        <v>-183.90900000000002</v>
      </c>
      <c r="K19" s="23">
        <v>-70.179000000000002</v>
      </c>
      <c r="L19" s="23">
        <v>-68.617999999999995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0" spans="1:27" x14ac:dyDescent="0.3">
      <c r="A20" s="111" t="s">
        <v>3</v>
      </c>
      <c r="B20" s="111"/>
      <c r="C20" s="111"/>
      <c r="D20" s="111"/>
      <c r="E20" s="83">
        <f t="shared" ref="E20:L20" si="3">SUM(E17:E19)</f>
        <v>0.58500000000001506</v>
      </c>
      <c r="F20" s="14">
        <f t="shared" si="3"/>
        <v>66.205000000000112</v>
      </c>
      <c r="G20" s="83">
        <f t="shared" si="3"/>
        <v>-23.913000000000196</v>
      </c>
      <c r="H20" s="15">
        <f t="shared" si="3"/>
        <v>28.102000000000032</v>
      </c>
      <c r="I20" s="83">
        <f t="shared" si="3"/>
        <v>107.03699999999949</v>
      </c>
      <c r="J20" s="16">
        <f t="shared" si="3"/>
        <v>67.644000000000204</v>
      </c>
      <c r="K20" s="16">
        <f t="shared" si="3"/>
        <v>-62.694999999999922</v>
      </c>
      <c r="L20" s="16">
        <f t="shared" si="3"/>
        <v>66.963000000000193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</row>
    <row r="21" spans="1:27" ht="15" x14ac:dyDescent="0.35">
      <c r="A21" s="108" t="s">
        <v>20</v>
      </c>
      <c r="B21" s="65"/>
      <c r="C21" s="65"/>
      <c r="D21" s="65"/>
      <c r="E21" s="84">
        <v>-1.1429999999999989</v>
      </c>
      <c r="F21" s="19">
        <v>-15.063000000000002</v>
      </c>
      <c r="G21" s="84">
        <v>5.7729999999999997</v>
      </c>
      <c r="H21" s="19">
        <v>-1.0390000000000015</v>
      </c>
      <c r="I21" s="84">
        <v>-17.346999999999994</v>
      </c>
      <c r="J21" s="19">
        <v>-1.4159999999999968</v>
      </c>
      <c r="K21" s="19">
        <v>15.748999999999995</v>
      </c>
      <c r="L21" s="19">
        <v>-17.03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</row>
    <row r="22" spans="1:27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  <row r="23" spans="1:27" ht="15" x14ac:dyDescent="0.35">
      <c r="A23" s="114" t="s">
        <v>21</v>
      </c>
      <c r="B23" s="115"/>
      <c r="C23" s="115"/>
      <c r="D23" s="115"/>
      <c r="E23" s="83">
        <f t="shared" ref="E23:L23" si="4">SUM(E20:E22)</f>
        <v>-0.55799999999998384</v>
      </c>
      <c r="F23" s="14">
        <f t="shared" si="4"/>
        <v>51.14200000000011</v>
      </c>
      <c r="G23" s="83">
        <f t="shared" si="4"/>
        <v>-18.140000000000196</v>
      </c>
      <c r="H23" s="15">
        <f t="shared" si="4"/>
        <v>27.063000000000031</v>
      </c>
      <c r="I23" s="83">
        <f t="shared" si="4"/>
        <v>89.6899999999995</v>
      </c>
      <c r="J23" s="16">
        <f t="shared" si="4"/>
        <v>66.228000000000208</v>
      </c>
      <c r="K23" s="16">
        <f t="shared" si="4"/>
        <v>-46.945999999999927</v>
      </c>
      <c r="L23" s="16">
        <f t="shared" si="4"/>
        <v>49.933000000000192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</row>
    <row r="24" spans="1:27" ht="15" x14ac:dyDescent="0.35">
      <c r="A24" s="108" t="s">
        <v>22</v>
      </c>
      <c r="B24" s="65"/>
      <c r="C24" s="65"/>
      <c r="D24" s="65"/>
      <c r="E24" s="84">
        <v>-6.0609999999999378</v>
      </c>
      <c r="F24" s="19">
        <v>42.850999999999949</v>
      </c>
      <c r="G24" s="84">
        <v>-27.347000000000044</v>
      </c>
      <c r="H24" s="19">
        <v>13.889000000000058</v>
      </c>
      <c r="I24" s="84">
        <v>62.678999999999803</v>
      </c>
      <c r="J24" s="19">
        <v>38.61799999999981</v>
      </c>
      <c r="K24" s="19">
        <v>-77.329999999999757</v>
      </c>
      <c r="L24" s="19">
        <v>29.317000000000014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spans="1:27" ht="15" x14ac:dyDescent="0.35">
      <c r="A25" s="108" t="s">
        <v>79</v>
      </c>
      <c r="B25" s="65"/>
      <c r="C25" s="65"/>
      <c r="D25" s="65"/>
      <c r="E25" s="84">
        <v>5.5030000000000001</v>
      </c>
      <c r="F25" s="19">
        <v>8.2910000000000004</v>
      </c>
      <c r="G25" s="84">
        <v>9.2070000000000007</v>
      </c>
      <c r="H25" s="19">
        <v>13.173999999999999</v>
      </c>
      <c r="I25" s="84">
        <v>27.010999999999999</v>
      </c>
      <c r="J25" s="19">
        <v>27.61</v>
      </c>
      <c r="K25" s="19">
        <v>30.384</v>
      </c>
      <c r="L25" s="19">
        <v>20.616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spans="1:27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</row>
    <row r="27" spans="1:27" ht="15" x14ac:dyDescent="0.35">
      <c r="A27" s="141" t="s">
        <v>82</v>
      </c>
      <c r="B27" s="65"/>
      <c r="C27" s="65"/>
      <c r="D27" s="65"/>
      <c r="E27" s="84">
        <v>1.4689999999999999</v>
      </c>
      <c r="F27" s="19">
        <v>30.736000000000001</v>
      </c>
      <c r="G27" s="84">
        <v>0.7</v>
      </c>
      <c r="H27" s="19">
        <v>28.302</v>
      </c>
      <c r="I27" s="84">
        <v>5.8240000000000052</v>
      </c>
      <c r="J27" s="19">
        <v>25.522000000000002</v>
      </c>
      <c r="K27" s="19">
        <v>-171.6</v>
      </c>
      <c r="L27" s="19">
        <v>-43.222999999999999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spans="1:27" ht="15" x14ac:dyDescent="0.35">
      <c r="A28" s="142" t="s">
        <v>83</v>
      </c>
      <c r="B28" s="143"/>
      <c r="C28" s="143"/>
      <c r="D28" s="143"/>
      <c r="E28" s="160">
        <f t="shared" ref="E28:L28" si="5">E14-E27</f>
        <v>33.045000000000009</v>
      </c>
      <c r="F28" s="161">
        <f t="shared" si="5"/>
        <v>51.930000000000106</v>
      </c>
      <c r="G28" s="160">
        <f t="shared" si="5"/>
        <v>19.761999999999802</v>
      </c>
      <c r="H28" s="161">
        <f t="shared" si="5"/>
        <v>35.989000000000026</v>
      </c>
      <c r="I28" s="160">
        <f t="shared" si="5"/>
        <v>219.37999999999948</v>
      </c>
      <c r="J28" s="161">
        <f t="shared" si="5"/>
        <v>221.47600000000023</v>
      </c>
      <c r="K28" s="161">
        <f t="shared" si="5"/>
        <v>175.74300000000008</v>
      </c>
      <c r="L28" s="161">
        <f t="shared" si="5"/>
        <v>169.18000000000021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</row>
    <row r="29" spans="1:27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</row>
    <row r="30" spans="1:27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</row>
    <row r="31" spans="1:27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</row>
    <row r="32" spans="1:27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</row>
    <row r="33" spans="1:27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</row>
    <row r="34" spans="1:27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1028.0509999999999</v>
      </c>
      <c r="H34" s="19">
        <v>978.73299999999995</v>
      </c>
      <c r="I34" s="84">
        <v>1013.688</v>
      </c>
      <c r="J34" s="19">
        <v>983.03200000000004</v>
      </c>
      <c r="K34" s="19">
        <v>601.33299999999997</v>
      </c>
      <c r="L34" s="19">
        <v>602.36199999999997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</row>
    <row r="35" spans="1:27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668.29699999999991</v>
      </c>
      <c r="H35" s="19">
        <v>619.82999999999993</v>
      </c>
      <c r="I35" s="84">
        <v>652.66300000000001</v>
      </c>
      <c r="J35" s="19">
        <v>620.048</v>
      </c>
      <c r="K35" s="19">
        <v>227.78199999999998</v>
      </c>
      <c r="L35" s="19">
        <v>233.22600000000003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</row>
    <row r="36" spans="1:27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377.65899999999999</v>
      </c>
      <c r="H36" s="19">
        <v>376.60500000000002</v>
      </c>
      <c r="I36" s="84">
        <v>378.40899999999999</v>
      </c>
      <c r="J36" s="19">
        <v>400.06099999999998</v>
      </c>
      <c r="K36" s="19">
        <v>404.21899999999999</v>
      </c>
      <c r="L36" s="19">
        <v>124.376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</row>
    <row r="38" spans="1:27" ht="15" customHeight="1" x14ac:dyDescent="0.35">
      <c r="A38" s="110" t="s">
        <v>26</v>
      </c>
      <c r="B38" s="69"/>
      <c r="C38" s="69"/>
      <c r="D38" s="69"/>
      <c r="E38" s="85"/>
      <c r="F38" s="23"/>
      <c r="G38" s="85">
        <v>223.59099999999998</v>
      </c>
      <c r="H38" s="23">
        <v>195.98400000000001</v>
      </c>
      <c r="I38" s="85">
        <v>204.31199999999998</v>
      </c>
      <c r="J38" s="23">
        <v>196.47899999999998</v>
      </c>
      <c r="K38" s="23">
        <v>165.535</v>
      </c>
      <c r="L38" s="23">
        <v>96.442999999999998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</row>
    <row r="39" spans="1:27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2297.598</v>
      </c>
      <c r="H39" s="14">
        <f t="shared" si="6"/>
        <v>2171.152</v>
      </c>
      <c r="I39" s="89">
        <f t="shared" si="6"/>
        <v>2249.0720000000001</v>
      </c>
      <c r="J39" s="16">
        <f t="shared" si="6"/>
        <v>2199.62</v>
      </c>
      <c r="K39" s="16">
        <f t="shared" si="6"/>
        <v>1398.8690000000001</v>
      </c>
      <c r="L39" s="16">
        <f t="shared" si="6"/>
        <v>1056.4069999999999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spans="1:27" ht="15" customHeight="1" x14ac:dyDescent="0.35">
      <c r="A40" s="108" t="s">
        <v>28</v>
      </c>
      <c r="B40" s="65"/>
      <c r="C40" s="65"/>
      <c r="D40" s="65"/>
      <c r="E40" s="84"/>
      <c r="F40" s="19"/>
      <c r="G40" s="84">
        <v>429.83399999999995</v>
      </c>
      <c r="H40" s="19">
        <v>394.38299999999998</v>
      </c>
      <c r="I40" s="84">
        <v>397.14300000000003</v>
      </c>
      <c r="J40" s="19">
        <v>318.59699999999998</v>
      </c>
      <c r="K40" s="19">
        <v>248.72100000000003</v>
      </c>
      <c r="L40" s="19">
        <v>251.989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1:27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1:27" ht="15" customHeight="1" x14ac:dyDescent="0.35">
      <c r="A42" s="108" t="s">
        <v>30</v>
      </c>
      <c r="B42" s="65"/>
      <c r="C42" s="65"/>
      <c r="D42" s="65"/>
      <c r="E42" s="84"/>
      <c r="F42" s="19"/>
      <c r="G42" s="84">
        <v>831.51800000000003</v>
      </c>
      <c r="H42" s="19">
        <v>883.24299999999994</v>
      </c>
      <c r="I42" s="84">
        <v>1140.633</v>
      </c>
      <c r="J42" s="19">
        <v>1211.288</v>
      </c>
      <c r="K42" s="19">
        <v>1024.9559999999999</v>
      </c>
      <c r="L42" s="19">
        <v>1229.6469999999997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:27" ht="15" customHeight="1" x14ac:dyDescent="0.35">
      <c r="A43" s="108" t="s">
        <v>31</v>
      </c>
      <c r="B43" s="65"/>
      <c r="C43" s="65"/>
      <c r="D43" s="65"/>
      <c r="E43" s="84"/>
      <c r="F43" s="19"/>
      <c r="G43" s="84">
        <v>83.438000000000002</v>
      </c>
      <c r="H43" s="19">
        <v>120.373</v>
      </c>
      <c r="I43" s="84">
        <v>175.125</v>
      </c>
      <c r="J43" s="19">
        <v>148.529</v>
      </c>
      <c r="K43" s="19">
        <v>363.86900000000003</v>
      </c>
      <c r="L43" s="19">
        <v>415.51400000000001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1:27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N44" s="130"/>
      <c r="O44" s="179"/>
      <c r="P44" s="179"/>
      <c r="Q44" s="179"/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spans="1:27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1344.79</v>
      </c>
      <c r="H45" s="34">
        <f t="shared" si="7"/>
        <v>1397.999</v>
      </c>
      <c r="I45" s="90">
        <f t="shared" si="7"/>
        <v>1712.9010000000001</v>
      </c>
      <c r="J45" s="35">
        <f t="shared" si="7"/>
        <v>1678.414</v>
      </c>
      <c r="K45" s="35">
        <f t="shared" si="7"/>
        <v>1637.5459999999998</v>
      </c>
      <c r="L45" s="35">
        <f t="shared" si="7"/>
        <v>1897.1499999999996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1:27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3642.3879999999999</v>
      </c>
      <c r="H46" s="14">
        <f t="shared" si="8"/>
        <v>3569.1509999999998</v>
      </c>
      <c r="I46" s="89">
        <f t="shared" si="8"/>
        <v>3961.973</v>
      </c>
      <c r="J46" s="16">
        <f t="shared" si="8"/>
        <v>3878.0339999999997</v>
      </c>
      <c r="K46" s="16">
        <f t="shared" si="8"/>
        <v>3036.415</v>
      </c>
      <c r="L46" s="16">
        <f t="shared" si="8"/>
        <v>2953.5569999999998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1:27" ht="15" customHeight="1" x14ac:dyDescent="0.35">
      <c r="A47" s="108" t="s">
        <v>35</v>
      </c>
      <c r="B47" s="65"/>
      <c r="C47" s="65"/>
      <c r="D47" s="65"/>
      <c r="E47" s="84"/>
      <c r="F47" s="19"/>
      <c r="G47" s="84">
        <v>707.09</v>
      </c>
      <c r="H47" s="19">
        <v>630.17200000000003</v>
      </c>
      <c r="I47" s="84">
        <v>758.36</v>
      </c>
      <c r="J47" s="19">
        <v>632.99599999999998</v>
      </c>
      <c r="K47" s="19">
        <v>445.048</v>
      </c>
      <c r="L47" s="19">
        <v>526.15700000000004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spans="1:27" ht="15" customHeight="1" x14ac:dyDescent="0.35">
      <c r="A48" s="108" t="s">
        <v>78</v>
      </c>
      <c r="B48" s="65"/>
      <c r="C48" s="65"/>
      <c r="D48" s="65"/>
      <c r="E48" s="84"/>
      <c r="F48" s="19"/>
      <c r="G48" s="84">
        <v>18.465</v>
      </c>
      <c r="H48" s="19">
        <v>17.579999999999998</v>
      </c>
      <c r="I48" s="84">
        <v>32.643000000000001</v>
      </c>
      <c r="J48" s="19">
        <v>31.285</v>
      </c>
      <c r="K48" s="19">
        <v>34.531999999999996</v>
      </c>
      <c r="L48" s="19">
        <v>25.285</v>
      </c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</row>
    <row r="49" spans="1:27" ht="15" customHeight="1" x14ac:dyDescent="0.35">
      <c r="A49" s="108" t="s">
        <v>36</v>
      </c>
      <c r="B49" s="65"/>
      <c r="C49" s="65"/>
      <c r="D49" s="65"/>
      <c r="E49" s="84"/>
      <c r="F49" s="19"/>
      <c r="G49" s="84">
        <v>41.787999999999997</v>
      </c>
      <c r="H49" s="19">
        <v>38.107999999999997</v>
      </c>
      <c r="I49" s="84">
        <v>40.587000000000003</v>
      </c>
      <c r="J49" s="19">
        <v>35.83</v>
      </c>
      <c r="K49" s="19">
        <v>29.492999999999999</v>
      </c>
      <c r="L49" s="19">
        <v>38.143000000000001</v>
      </c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</row>
    <row r="50" spans="1:27" ht="15" customHeight="1" x14ac:dyDescent="0.35">
      <c r="A50" s="108" t="s">
        <v>37</v>
      </c>
      <c r="B50" s="65"/>
      <c r="C50" s="65"/>
      <c r="D50" s="65"/>
      <c r="E50" s="84"/>
      <c r="F50" s="19"/>
      <c r="G50" s="84">
        <v>101.52300000000001</v>
      </c>
      <c r="H50" s="19">
        <v>99.009</v>
      </c>
      <c r="I50" s="84">
        <v>104.384</v>
      </c>
      <c r="J50" s="19">
        <v>99.491</v>
      </c>
      <c r="K50" s="19">
        <v>65.266000000000005</v>
      </c>
      <c r="L50" s="19">
        <v>67.789000000000001</v>
      </c>
      <c r="N50" s="130"/>
      <c r="O50" s="153"/>
      <c r="P50" s="153"/>
      <c r="Q50" s="153"/>
      <c r="R50" s="130"/>
      <c r="S50" s="130"/>
      <c r="T50" s="130"/>
      <c r="U50" s="130"/>
      <c r="V50" s="130"/>
      <c r="W50" s="130"/>
      <c r="X50" s="130"/>
      <c r="Y50" s="130"/>
      <c r="Z50" s="130"/>
      <c r="AA50" s="130"/>
    </row>
    <row r="51" spans="1:27" ht="15" customHeight="1" x14ac:dyDescent="0.35">
      <c r="A51" s="108" t="s">
        <v>38</v>
      </c>
      <c r="B51" s="65"/>
      <c r="C51" s="65"/>
      <c r="D51" s="65"/>
      <c r="E51" s="84"/>
      <c r="F51" s="19"/>
      <c r="G51" s="84">
        <v>1455.5529999999999</v>
      </c>
      <c r="H51" s="19">
        <v>1299.721</v>
      </c>
      <c r="I51" s="84">
        <v>1180.778</v>
      </c>
      <c r="J51" s="19">
        <v>1227.3779999999999</v>
      </c>
      <c r="K51" s="19">
        <v>707.596</v>
      </c>
      <c r="L51" s="19">
        <v>391.63600000000002</v>
      </c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</row>
    <row r="52" spans="1:27" ht="15" customHeight="1" x14ac:dyDescent="0.35">
      <c r="A52" s="108" t="s">
        <v>39</v>
      </c>
      <c r="B52" s="65"/>
      <c r="C52" s="65"/>
      <c r="D52" s="65"/>
      <c r="E52" s="84"/>
      <c r="F52" s="19"/>
      <c r="G52" s="84">
        <v>1258.8039999999999</v>
      </c>
      <c r="H52" s="19">
        <v>1425.6980000000001</v>
      </c>
      <c r="I52" s="84">
        <v>1786.056</v>
      </c>
      <c r="J52" s="19">
        <v>1796.191</v>
      </c>
      <c r="K52" s="19">
        <v>1715.4269999999999</v>
      </c>
      <c r="L52" s="19">
        <v>1873.643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</row>
    <row r="53" spans="1:27" ht="15" customHeight="1" x14ac:dyDescent="0.35">
      <c r="A53" s="108" t="s">
        <v>73</v>
      </c>
      <c r="B53" s="65"/>
      <c r="C53" s="65"/>
      <c r="D53" s="65"/>
      <c r="E53" s="84"/>
      <c r="F53" s="19"/>
      <c r="G53" s="84">
        <v>59.164999999999999</v>
      </c>
      <c r="H53" s="19">
        <v>58.863</v>
      </c>
      <c r="I53" s="84">
        <v>59.164999999999999</v>
      </c>
      <c r="J53" s="19">
        <v>54.863</v>
      </c>
      <c r="K53" s="19">
        <v>39.052999999999997</v>
      </c>
      <c r="L53" s="19">
        <v>30.904</v>
      </c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</row>
    <row r="54" spans="1:27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</row>
    <row r="55" spans="1:27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3642.3879999999999</v>
      </c>
      <c r="H55" s="14">
        <f t="shared" si="9"/>
        <v>3569.1510000000003</v>
      </c>
      <c r="I55" s="89">
        <f t="shared" si="9"/>
        <v>3961.973</v>
      </c>
      <c r="J55" s="16">
        <f t="shared" si="9"/>
        <v>3878.0340000000001</v>
      </c>
      <c r="K55" s="16">
        <f t="shared" si="9"/>
        <v>3036.415</v>
      </c>
      <c r="L55" s="16">
        <f t="shared" si="9"/>
        <v>2953.5570000000002</v>
      </c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</row>
    <row r="56" spans="1:27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spans="1:27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:27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spans="1:27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spans="1:27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spans="1:27" ht="34.950000000000003" customHeight="1" x14ac:dyDescent="0.35">
      <c r="A61" s="118" t="s">
        <v>42</v>
      </c>
      <c r="B61" s="118"/>
      <c r="C61" s="118"/>
      <c r="D61" s="118"/>
      <c r="E61" s="84">
        <v>12.027999999999977</v>
      </c>
      <c r="F61" s="19">
        <v>67.600999999999999</v>
      </c>
      <c r="G61" s="84">
        <v>-37.306000000000054</v>
      </c>
      <c r="H61" s="19">
        <v>12.760000000000153</v>
      </c>
      <c r="I61" s="84">
        <v>79.896999999999565</v>
      </c>
      <c r="J61" s="19">
        <v>65.27999999999993</v>
      </c>
      <c r="K61" s="19">
        <v>-59.528999999999833</v>
      </c>
      <c r="L61" s="19">
        <v>65.595000000000084</v>
      </c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spans="1:27" ht="15" customHeight="1" x14ac:dyDescent="0.35">
      <c r="A62" s="119" t="s">
        <v>43</v>
      </c>
      <c r="B62" s="119"/>
      <c r="C62" s="120"/>
      <c r="D62" s="120"/>
      <c r="E62" s="85">
        <v>-18.401000000000032</v>
      </c>
      <c r="F62" s="23">
        <v>-6.5529999999999831</v>
      </c>
      <c r="G62" s="85">
        <v>-162.48800000000006</v>
      </c>
      <c r="H62" s="23">
        <v>-82.722000000000008</v>
      </c>
      <c r="I62" s="85">
        <v>62.651999999999973</v>
      </c>
      <c r="J62" s="23">
        <v>-203.07499999999999</v>
      </c>
      <c r="K62" s="23">
        <v>86.522000000000006</v>
      </c>
      <c r="L62" s="23">
        <v>5.7209999999999752</v>
      </c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spans="1:27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-6.3730000000000544</v>
      </c>
      <c r="F63" s="14">
        <f t="shared" si="10"/>
        <v>61.048000000000016</v>
      </c>
      <c r="G63" s="83">
        <f t="shared" si="10"/>
        <v>-199.7940000000001</v>
      </c>
      <c r="H63" s="15">
        <f t="shared" si="10"/>
        <v>-69.961999999999861</v>
      </c>
      <c r="I63" s="83">
        <f t="shared" si="10"/>
        <v>142.54899999999952</v>
      </c>
      <c r="J63" s="16">
        <f t="shared" si="10"/>
        <v>-137.79500000000007</v>
      </c>
      <c r="K63" s="16">
        <f t="shared" si="10"/>
        <v>26.993000000000173</v>
      </c>
      <c r="L63" s="16">
        <f t="shared" si="10"/>
        <v>71.316000000000059</v>
      </c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spans="1:27" ht="15" customHeight="1" x14ac:dyDescent="0.35">
      <c r="A64" s="118" t="s">
        <v>45</v>
      </c>
      <c r="B64" s="118"/>
      <c r="C64" s="65"/>
      <c r="D64" s="65"/>
      <c r="E64" s="84">
        <v>-27.796999999999997</v>
      </c>
      <c r="F64" s="19">
        <v>-25.93</v>
      </c>
      <c r="G64" s="84">
        <v>-52.845999999999997</v>
      </c>
      <c r="H64" s="19">
        <v>-26.694000000000003</v>
      </c>
      <c r="I64" s="84">
        <v>-30.631999999999998</v>
      </c>
      <c r="J64" s="19">
        <v>-25.451999999999998</v>
      </c>
      <c r="K64" s="19">
        <v>-108.57899999999999</v>
      </c>
      <c r="L64" s="19">
        <v>-54.214000000000006</v>
      </c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</row>
    <row r="65" spans="1:27" ht="15" customHeight="1" x14ac:dyDescent="0.35">
      <c r="A65" s="119" t="s">
        <v>74</v>
      </c>
      <c r="B65" s="119"/>
      <c r="C65" s="69"/>
      <c r="D65" s="69"/>
      <c r="E65" s="85">
        <v>5.7809999999999997</v>
      </c>
      <c r="F65" s="23">
        <v>1.6999999999999998E-2</v>
      </c>
      <c r="G65" s="85">
        <v>5.7809999999999997</v>
      </c>
      <c r="H65" s="23">
        <v>4.4999999999999998E-2</v>
      </c>
      <c r="I65" s="85">
        <v>0.34899999999999998</v>
      </c>
      <c r="J65" s="23">
        <v>172.447</v>
      </c>
      <c r="K65" s="23">
        <v>0.70899999999999996</v>
      </c>
      <c r="L65" s="23">
        <v>9.3620000000000001</v>
      </c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</row>
    <row r="66" spans="1:27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-28.389000000000053</v>
      </c>
      <c r="F66" s="14">
        <f t="shared" si="11"/>
        <v>35.135000000000019</v>
      </c>
      <c r="G66" s="83">
        <f t="shared" si="11"/>
        <v>-246.85900000000009</v>
      </c>
      <c r="H66" s="15">
        <f t="shared" si="11"/>
        <v>-96.610999999999862</v>
      </c>
      <c r="I66" s="83">
        <f t="shared" si="11"/>
        <v>112.26599999999952</v>
      </c>
      <c r="J66" s="16">
        <f t="shared" si="11"/>
        <v>9.1999999999999318</v>
      </c>
      <c r="K66" s="16">
        <f t="shared" si="11"/>
        <v>-80.876999999999811</v>
      </c>
      <c r="L66" s="16">
        <f t="shared" si="11"/>
        <v>26.464000000000055</v>
      </c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</row>
    <row r="67" spans="1:27" ht="15" customHeight="1" x14ac:dyDescent="0.35">
      <c r="A67" s="119" t="s">
        <v>47</v>
      </c>
      <c r="B67" s="119"/>
      <c r="C67" s="125"/>
      <c r="D67" s="125"/>
      <c r="E67" s="85">
        <v>-32.980999999999995</v>
      </c>
      <c r="F67" s="23">
        <v>0</v>
      </c>
      <c r="G67" s="85">
        <v>-32.981000000000002</v>
      </c>
      <c r="H67" s="23">
        <v>0</v>
      </c>
      <c r="I67" s="85">
        <v>0</v>
      </c>
      <c r="J67" s="23">
        <v>-680.83500000000004</v>
      </c>
      <c r="K67" s="23">
        <v>0</v>
      </c>
      <c r="L67" s="23">
        <v>-48.633000000000003</v>
      </c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</row>
    <row r="68" spans="1:27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-61.370000000000047</v>
      </c>
      <c r="F68" s="14">
        <f t="shared" si="12"/>
        <v>35.135000000000019</v>
      </c>
      <c r="G68" s="83">
        <f t="shared" si="12"/>
        <v>-279.84000000000009</v>
      </c>
      <c r="H68" s="15">
        <f t="shared" si="12"/>
        <v>-96.610999999999862</v>
      </c>
      <c r="I68" s="83">
        <f t="shared" si="12"/>
        <v>112.26599999999952</v>
      </c>
      <c r="J68" s="16">
        <f t="shared" si="12"/>
        <v>-671.6350000000001</v>
      </c>
      <c r="K68" s="16">
        <f t="shared" si="12"/>
        <v>-80.876999999999811</v>
      </c>
      <c r="L68" s="16">
        <f t="shared" si="12"/>
        <v>-22.168999999999947</v>
      </c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</row>
    <row r="69" spans="1:27" ht="15" customHeight="1" x14ac:dyDescent="0.35">
      <c r="A69" s="118" t="s">
        <v>49</v>
      </c>
      <c r="B69" s="118"/>
      <c r="C69" s="65"/>
      <c r="D69" s="65"/>
      <c r="E69" s="84">
        <v>42.248000000000054</v>
      </c>
      <c r="F69" s="19">
        <v>-66.421999999999983</v>
      </c>
      <c r="G69" s="84">
        <v>270.47500000000002</v>
      </c>
      <c r="H69" s="19">
        <v>85.079000000000008</v>
      </c>
      <c r="I69" s="84">
        <v>-63.181000000000004</v>
      </c>
      <c r="J69" s="19">
        <v>454.02800000000002</v>
      </c>
      <c r="K69" s="19">
        <v>48.579000000000001</v>
      </c>
      <c r="L69" s="19">
        <v>251.96100000000001</v>
      </c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</row>
    <row r="70" spans="1:27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</row>
    <row r="71" spans="1:27" ht="15" customHeight="1" x14ac:dyDescent="0.35">
      <c r="A71" s="118" t="s">
        <v>51</v>
      </c>
      <c r="B71" s="118"/>
      <c r="C71" s="65"/>
      <c r="D71" s="65"/>
      <c r="E71" s="84">
        <v>-1</v>
      </c>
      <c r="F71" s="19">
        <v>-13.846</v>
      </c>
      <c r="G71" s="84">
        <v>-18.940999999999999</v>
      </c>
      <c r="H71" s="19">
        <v>-14.16</v>
      </c>
      <c r="I71" s="84">
        <v>-21.977</v>
      </c>
      <c r="J71" s="19">
        <v>-32.792000000000002</v>
      </c>
      <c r="K71" s="19">
        <v>-20.895</v>
      </c>
      <c r="L71" s="19">
        <v>-148.839</v>
      </c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</row>
    <row r="72" spans="1:27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1.4390000000000001</v>
      </c>
      <c r="G72" s="85">
        <v>-62.17</v>
      </c>
      <c r="H72" s="23">
        <v>4.4390000000000001</v>
      </c>
      <c r="I72" s="85">
        <v>-17.669</v>
      </c>
      <c r="J72" s="23">
        <v>6.4489999999999998</v>
      </c>
      <c r="K72" s="23">
        <v>3.34</v>
      </c>
      <c r="L72" s="23">
        <v>-97.569000000000003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</row>
    <row r="73" spans="1:27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41.248000000000054</v>
      </c>
      <c r="F73" s="34">
        <f t="shared" si="13"/>
        <v>-78.828999999999979</v>
      </c>
      <c r="G73" s="92">
        <f t="shared" si="13"/>
        <v>189.36400000000003</v>
      </c>
      <c r="H73" s="34">
        <f t="shared" si="13"/>
        <v>75.358000000000004</v>
      </c>
      <c r="I73" s="92">
        <f t="shared" si="13"/>
        <v>-102.827</v>
      </c>
      <c r="J73" s="165">
        <f t="shared" si="13"/>
        <v>427.685</v>
      </c>
      <c r="K73" s="165">
        <f t="shared" si="13"/>
        <v>31.024000000000001</v>
      </c>
      <c r="L73" s="165">
        <f t="shared" si="13"/>
        <v>5.5530000000000115</v>
      </c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</row>
    <row r="74" spans="1:27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-20.121999999999993</v>
      </c>
      <c r="F74" s="14">
        <f t="shared" si="14"/>
        <v>-43.69399999999996</v>
      </c>
      <c r="G74" s="83">
        <f t="shared" si="14"/>
        <v>-90.476000000000056</v>
      </c>
      <c r="H74" s="15">
        <f t="shared" si="14"/>
        <v>-21.252999999999858</v>
      </c>
      <c r="I74" s="83">
        <f t="shared" si="14"/>
        <v>9.438999999999524</v>
      </c>
      <c r="J74" s="16">
        <f t="shared" si="14"/>
        <v>-243.9500000000001</v>
      </c>
      <c r="K74" s="16">
        <f t="shared" si="14"/>
        <v>-49.85299999999981</v>
      </c>
      <c r="L74" s="16">
        <f t="shared" si="14"/>
        <v>-16.615999999999936</v>
      </c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spans="1:27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spans="1:27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-20.121999999999993</v>
      </c>
      <c r="F76" s="14">
        <f t="shared" si="15"/>
        <v>-43.69399999999996</v>
      </c>
      <c r="G76" s="83">
        <f t="shared" si="15"/>
        <v>-90.476000000000056</v>
      </c>
      <c r="H76" s="15">
        <f t="shared" si="15"/>
        <v>-21.252999999999858</v>
      </c>
      <c r="I76" s="83">
        <f t="shared" si="15"/>
        <v>9.438999999999524</v>
      </c>
      <c r="J76" s="16">
        <f t="shared" si="15"/>
        <v>-243.9500000000001</v>
      </c>
      <c r="K76" s="16">
        <f t="shared" si="15"/>
        <v>-49.85299999999981</v>
      </c>
      <c r="L76" s="16">
        <f t="shared" si="15"/>
        <v>-16.615999999999936</v>
      </c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</row>
    <row r="77" spans="1:27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spans="1:27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7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</row>
    <row r="80" spans="1:27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</row>
    <row r="81" spans="1:27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</row>
    <row r="82" spans="1:27" ht="15" customHeight="1" x14ac:dyDescent="0.35">
      <c r="A82" s="141" t="s">
        <v>56</v>
      </c>
      <c r="B82" s="118"/>
      <c r="C82" s="109"/>
      <c r="D82" s="109"/>
      <c r="E82" s="87">
        <v>6.100261762985185</v>
      </c>
      <c r="F82" s="61">
        <v>13.902300793278416</v>
      </c>
      <c r="G82" s="87">
        <v>1.9003747440177885</v>
      </c>
      <c r="H82" s="61">
        <v>6.0503709782457351</v>
      </c>
      <c r="I82" s="87">
        <v>9.6295263742569404</v>
      </c>
      <c r="J82" s="61">
        <v>10.88958008645602</v>
      </c>
      <c r="K82" s="61">
        <v>0.21168178959249231</v>
      </c>
      <c r="L82" s="61">
        <v>7.0420897323148406</v>
      </c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</row>
    <row r="83" spans="1:27" ht="15" customHeight="1" x14ac:dyDescent="0.35">
      <c r="A83" s="108" t="s">
        <v>102</v>
      </c>
      <c r="B83" s="118"/>
      <c r="C83" s="109"/>
      <c r="D83" s="109"/>
      <c r="E83" s="87">
        <v>5.8406197472864765</v>
      </c>
      <c r="F83" s="61">
        <v>8.733293980535505</v>
      </c>
      <c r="G83" s="87">
        <v>1.8353633902492152</v>
      </c>
      <c r="H83" s="61">
        <v>3.3868939841670809</v>
      </c>
      <c r="I83" s="87">
        <v>9.3804972202291754</v>
      </c>
      <c r="J83" s="61">
        <v>9.7643731496932471</v>
      </c>
      <c r="K83" s="61">
        <v>8.9793851673553338</v>
      </c>
      <c r="L83" s="61">
        <v>9.4586306510398295</v>
      </c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</row>
    <row r="84" spans="1:27" ht="15" customHeight="1" x14ac:dyDescent="0.35">
      <c r="A84" s="108" t="s">
        <v>57</v>
      </c>
      <c r="B84" s="118"/>
      <c r="C84" s="109"/>
      <c r="D84" s="109"/>
      <c r="E84" s="87">
        <v>0.10339726288885051</v>
      </c>
      <c r="F84" s="61">
        <v>11.133982822671925</v>
      </c>
      <c r="G84" s="87">
        <v>-2.2208807180968448</v>
      </c>
      <c r="H84" s="61">
        <v>2.6446551652744872</v>
      </c>
      <c r="I84" s="87">
        <v>4.5768086469216396</v>
      </c>
      <c r="J84" s="61">
        <v>2.9822701210869278</v>
      </c>
      <c r="K84" s="61">
        <v>-3.2033284572776162</v>
      </c>
      <c r="L84" s="61">
        <v>3.7438130055891916</v>
      </c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</row>
    <row r="85" spans="1:27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9.009771762223318</v>
      </c>
      <c r="J85" s="61">
        <v>7.1644571093572988</v>
      </c>
      <c r="K85" s="61">
        <v>-15.924547340674716</v>
      </c>
      <c r="L85" s="61" t="s">
        <v>8</v>
      </c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</row>
    <row r="86" spans="1:27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12.579695151372231</v>
      </c>
      <c r="J86" s="61">
        <v>16.001295100309829</v>
      </c>
      <c r="K86" s="61">
        <v>0.68101679337911747</v>
      </c>
      <c r="L86" s="61" t="s">
        <v>8</v>
      </c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</row>
    <row r="87" spans="1:27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19.919761431236878</v>
      </c>
      <c r="H87" s="19">
        <v>18.148629744160434</v>
      </c>
      <c r="I87" s="84">
        <v>19.964876085727994</v>
      </c>
      <c r="J87" s="19">
        <v>17.129323775913253</v>
      </c>
      <c r="K87" s="19">
        <v>15.794283719452054</v>
      </c>
      <c r="L87" s="19">
        <v>18.670437035750453</v>
      </c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</row>
    <row r="88" spans="1:27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1413.9029999999998</v>
      </c>
      <c r="H88" s="19">
        <v>1217.4560000000001</v>
      </c>
      <c r="I88" s="84">
        <v>1046.24</v>
      </c>
      <c r="J88" s="19">
        <v>1114.6790000000001</v>
      </c>
      <c r="K88" s="19">
        <v>373.21999999999997</v>
      </c>
      <c r="L88" s="19">
        <v>14.265000000000015</v>
      </c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</row>
    <row r="89" spans="1:27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2.0637181192328629</v>
      </c>
      <c r="H89" s="61">
        <v>2.0653413652138486</v>
      </c>
      <c r="I89" s="87">
        <v>1.5440712614237881</v>
      </c>
      <c r="J89" s="61">
        <v>1.901616936206215</v>
      </c>
      <c r="K89" s="61">
        <v>1.5369469118812291</v>
      </c>
      <c r="L89" s="61">
        <v>0.77937298936243504</v>
      </c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</row>
    <row r="90" spans="1:27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448</v>
      </c>
      <c r="J90" s="19">
        <v>460</v>
      </c>
      <c r="K90" s="19">
        <v>441</v>
      </c>
      <c r="L90" s="19">
        <v>469</v>
      </c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</row>
    <row r="91" spans="1:27" ht="15" x14ac:dyDescent="0.35">
      <c r="A91" s="112" t="s">
        <v>84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27" ht="15" x14ac:dyDescent="0.35">
      <c r="A92" s="25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27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27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27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</row>
    <row r="96" spans="1:27" ht="15" x14ac:dyDescent="0.3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</row>
    <row r="97" spans="1:12" ht="15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</row>
    <row r="101" spans="1:12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</row>
    <row r="102" spans="1:12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  <row r="115" spans="1:12" x14ac:dyDescent="0.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  <rowBreaks count="1" manualBreakCount="1">
    <brk id="92" max="11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664062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112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2013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/>
      <c r="F5" s="75" t="s">
        <v>7</v>
      </c>
      <c r="G5" s="75">
        <v>0</v>
      </c>
      <c r="H5" s="75" t="s">
        <v>7</v>
      </c>
      <c r="I5" s="75" t="s">
        <v>7</v>
      </c>
      <c r="J5" s="75" t="s">
        <v>122</v>
      </c>
      <c r="K5" s="75"/>
      <c r="L5" s="75"/>
      <c r="M5" s="75" t="s">
        <v>109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100</v>
      </c>
    </row>
    <row r="7" spans="1:15" ht="15" x14ac:dyDescent="0.35">
      <c r="A7" s="108" t="s">
        <v>10</v>
      </c>
      <c r="B7" s="109"/>
      <c r="C7" s="109"/>
      <c r="D7" s="109"/>
      <c r="E7" s="83">
        <v>56.041570000000007</v>
      </c>
      <c r="F7" s="15">
        <v>53.39800000000001</v>
      </c>
      <c r="G7" s="83">
        <v>108.36710000000001</v>
      </c>
      <c r="H7" s="15">
        <v>95.88000000000001</v>
      </c>
      <c r="I7" s="83">
        <v>215.07900000000001</v>
      </c>
      <c r="J7" s="15">
        <v>197.36699999999999</v>
      </c>
      <c r="K7" s="15">
        <v>232.72899999999998</v>
      </c>
      <c r="L7" s="15">
        <v>235.482</v>
      </c>
      <c r="M7" s="15">
        <v>232.11799999999999</v>
      </c>
      <c r="O7" s="152"/>
    </row>
    <row r="8" spans="1:15" ht="15" x14ac:dyDescent="0.35">
      <c r="A8" s="108" t="s">
        <v>11</v>
      </c>
      <c r="B8" s="65"/>
      <c r="C8" s="65"/>
      <c r="D8" s="65"/>
      <c r="E8" s="84">
        <v>-53.187209999999993</v>
      </c>
      <c r="F8" s="19">
        <v>-47.073</v>
      </c>
      <c r="G8" s="84">
        <v>-104.64111000000001</v>
      </c>
      <c r="H8" s="19">
        <v>-91.62700000000001</v>
      </c>
      <c r="I8" s="84">
        <v>-184.905</v>
      </c>
      <c r="J8" s="19">
        <v>-174.89699999999999</v>
      </c>
      <c r="K8" s="19">
        <v>-207.41</v>
      </c>
      <c r="L8" s="19">
        <v>-211.92</v>
      </c>
      <c r="M8" s="19">
        <v>-223.649</v>
      </c>
    </row>
    <row r="9" spans="1:15" ht="15" x14ac:dyDescent="0.35">
      <c r="A9" s="108" t="s">
        <v>12</v>
      </c>
      <c r="B9" s="65"/>
      <c r="C9" s="65"/>
      <c r="D9" s="65"/>
      <c r="E9" s="84">
        <v>1.1337400000000002</v>
      </c>
      <c r="F9" s="19">
        <v>1.7589999999999999</v>
      </c>
      <c r="G9" s="84">
        <v>2.1764999999999999</v>
      </c>
      <c r="H9" s="19">
        <v>3.363</v>
      </c>
      <c r="I9" s="84">
        <v>8.7259999999999991</v>
      </c>
      <c r="J9" s="19">
        <v>6.61</v>
      </c>
      <c r="K9" s="19">
        <v>7.2600000000000007</v>
      </c>
      <c r="L9" s="19">
        <v>7.81</v>
      </c>
      <c r="M9" s="19">
        <v>13.141999999999999</v>
      </c>
    </row>
    <row r="10" spans="1:15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0</v>
      </c>
      <c r="B12" s="111"/>
      <c r="C12" s="111"/>
      <c r="D12" s="111"/>
      <c r="E12" s="83">
        <f t="shared" ref="E12:M12" si="0">SUM(E7:E11)</f>
        <v>3.9881000000000144</v>
      </c>
      <c r="F12" s="15">
        <f t="shared" si="0"/>
        <v>8.0840000000000103</v>
      </c>
      <c r="G12" s="83">
        <f t="shared" si="0"/>
        <v>5.9024899999999958</v>
      </c>
      <c r="H12" s="15">
        <f t="shared" si="0"/>
        <v>7.6159999999999997</v>
      </c>
      <c r="I12" s="83">
        <f t="shared" si="0"/>
        <v>38.900000000000006</v>
      </c>
      <c r="J12" s="16">
        <f t="shared" si="0"/>
        <v>29.08</v>
      </c>
      <c r="K12" s="16">
        <f t="shared" si="0"/>
        <v>32.578999999999986</v>
      </c>
      <c r="L12" s="16">
        <f t="shared" si="0"/>
        <v>31.372000000000011</v>
      </c>
      <c r="M12" s="16">
        <f t="shared" si="0"/>
        <v>21.610999999999994</v>
      </c>
    </row>
    <row r="13" spans="1:15" ht="15" x14ac:dyDescent="0.35">
      <c r="A13" s="110" t="s">
        <v>72</v>
      </c>
      <c r="B13" s="69"/>
      <c r="C13" s="69"/>
      <c r="D13" s="69"/>
      <c r="E13" s="85">
        <v>-3.6858800000000005</v>
      </c>
      <c r="F13" s="23">
        <v>-1.8049999999999999</v>
      </c>
      <c r="G13" s="85">
        <v>-7.3981500000000002</v>
      </c>
      <c r="H13" s="23">
        <v>-3.5209999999999999</v>
      </c>
      <c r="I13" s="85">
        <v>-7.3669999999999991</v>
      </c>
      <c r="J13" s="23">
        <v>-7.6310000000000002</v>
      </c>
      <c r="K13" s="23">
        <v>-9.3789999999999996</v>
      </c>
      <c r="L13" s="23">
        <v>-7.899</v>
      </c>
      <c r="M13" s="23">
        <v>-6.8040000000000003</v>
      </c>
    </row>
    <row r="14" spans="1:15" x14ac:dyDescent="0.3">
      <c r="A14" s="111" t="s">
        <v>1</v>
      </c>
      <c r="B14" s="111"/>
      <c r="C14" s="111"/>
      <c r="D14" s="111"/>
      <c r="E14" s="83">
        <f t="shared" ref="E14:M14" si="1">SUM(E12:E13)</f>
        <v>0.30222000000001392</v>
      </c>
      <c r="F14" s="15">
        <f t="shared" si="1"/>
        <v>6.2790000000000106</v>
      </c>
      <c r="G14" s="83">
        <f t="shared" si="1"/>
        <v>-1.4956600000000044</v>
      </c>
      <c r="H14" s="15">
        <f t="shared" si="1"/>
        <v>4.0949999999999998</v>
      </c>
      <c r="I14" s="83">
        <f t="shared" si="1"/>
        <v>31.533000000000008</v>
      </c>
      <c r="J14" s="16">
        <f t="shared" si="1"/>
        <v>21.448999999999998</v>
      </c>
      <c r="K14" s="16">
        <f t="shared" si="1"/>
        <v>23.199999999999989</v>
      </c>
      <c r="L14" s="16">
        <f t="shared" si="1"/>
        <v>23.47300000000001</v>
      </c>
      <c r="M14" s="16">
        <f t="shared" si="1"/>
        <v>14.806999999999993</v>
      </c>
    </row>
    <row r="15" spans="1:15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-0.73299999999999998</v>
      </c>
      <c r="K15" s="19">
        <v>-0.73299999999999998</v>
      </c>
      <c r="L15" s="19">
        <v>-0.77800000000000002</v>
      </c>
      <c r="M15" s="19">
        <v>-0.72599999999999998</v>
      </c>
    </row>
    <row r="16" spans="1:15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0.30222000000001392</v>
      </c>
      <c r="F17" s="15">
        <f t="shared" si="2"/>
        <v>6.2790000000000106</v>
      </c>
      <c r="G17" s="83">
        <f t="shared" si="2"/>
        <v>-1.4956600000000044</v>
      </c>
      <c r="H17" s="15">
        <f t="shared" si="2"/>
        <v>4.0949999999999998</v>
      </c>
      <c r="I17" s="83">
        <f t="shared" si="2"/>
        <v>31.533000000000008</v>
      </c>
      <c r="J17" s="16">
        <f t="shared" si="2"/>
        <v>20.715999999999998</v>
      </c>
      <c r="K17" s="16">
        <f t="shared" si="2"/>
        <v>22.466999999999988</v>
      </c>
      <c r="L17" s="16">
        <f t="shared" si="2"/>
        <v>22.695000000000011</v>
      </c>
      <c r="M17" s="16">
        <f t="shared" si="2"/>
        <v>14.080999999999992</v>
      </c>
    </row>
    <row r="18" spans="1:13" ht="15" x14ac:dyDescent="0.35">
      <c r="A18" s="108" t="s">
        <v>18</v>
      </c>
      <c r="B18" s="65"/>
      <c r="C18" s="65"/>
      <c r="D18" s="65"/>
      <c r="E18" s="84">
        <v>1.7789199999999998</v>
      </c>
      <c r="F18" s="19">
        <v>-6.0999999999999999E-2</v>
      </c>
      <c r="G18" s="84">
        <v>1.8508</v>
      </c>
      <c r="H18" s="19">
        <v>-0.06</v>
      </c>
      <c r="I18" s="84">
        <v>1E-3</v>
      </c>
      <c r="J18" s="19">
        <v>1.5249999999999999</v>
      </c>
      <c r="K18" s="19">
        <v>1.5259999999999998</v>
      </c>
      <c r="L18" s="19">
        <v>4.5039999999999996</v>
      </c>
      <c r="M18" s="19">
        <v>0.45700000000000002</v>
      </c>
    </row>
    <row r="19" spans="1:13" ht="15" x14ac:dyDescent="0.35">
      <c r="A19" s="110" t="s">
        <v>19</v>
      </c>
      <c r="B19" s="69"/>
      <c r="C19" s="69"/>
      <c r="D19" s="69"/>
      <c r="E19" s="85">
        <v>-1.60202</v>
      </c>
      <c r="F19" s="23">
        <v>-3.1590000000000003</v>
      </c>
      <c r="G19" s="85">
        <v>-3.8629899999999999</v>
      </c>
      <c r="H19" s="23">
        <v>-6.1209999999999996</v>
      </c>
      <c r="I19" s="85">
        <v>-16.215</v>
      </c>
      <c r="J19" s="23">
        <v>-13.281000000000001</v>
      </c>
      <c r="K19" s="23">
        <v>-13.242000000000001</v>
      </c>
      <c r="L19" s="23">
        <v>-13.288</v>
      </c>
      <c r="M19" s="23">
        <v>-14.542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0.47912000000001376</v>
      </c>
      <c r="F20" s="15">
        <f t="shared" si="3"/>
        <v>3.0590000000000104</v>
      </c>
      <c r="G20" s="83">
        <f t="shared" si="3"/>
        <v>-3.5078500000000044</v>
      </c>
      <c r="H20" s="15">
        <f t="shared" si="3"/>
        <v>-2.0859999999999994</v>
      </c>
      <c r="I20" s="83">
        <f t="shared" si="3"/>
        <v>15.31900000000001</v>
      </c>
      <c r="J20" s="16">
        <f t="shared" si="3"/>
        <v>8.9599999999999955</v>
      </c>
      <c r="K20" s="16">
        <f t="shared" si="3"/>
        <v>10.750999999999987</v>
      </c>
      <c r="L20" s="16">
        <f t="shared" si="3"/>
        <v>13.911000000000012</v>
      </c>
      <c r="M20" s="16">
        <f t="shared" si="3"/>
        <v>-4.0000000000066649E-3</v>
      </c>
    </row>
    <row r="21" spans="1:13" ht="15" x14ac:dyDescent="0.35">
      <c r="A21" s="108" t="s">
        <v>20</v>
      </c>
      <c r="B21" s="65"/>
      <c r="C21" s="65"/>
      <c r="D21" s="65"/>
      <c r="E21" s="84">
        <v>-0.24156999999999995</v>
      </c>
      <c r="F21" s="19">
        <v>-0.10100000000000003</v>
      </c>
      <c r="G21" s="84">
        <v>-0.58551999999999993</v>
      </c>
      <c r="H21" s="19">
        <v>-0.27700000000000002</v>
      </c>
      <c r="I21" s="84">
        <v>1.9620000000000002</v>
      </c>
      <c r="J21" s="19">
        <v>-16.21</v>
      </c>
      <c r="K21" s="19">
        <v>-16.240000000000002</v>
      </c>
      <c r="L21" s="19">
        <v>-4.8979999999999997</v>
      </c>
      <c r="M21" s="19">
        <v>0.3230000000000004</v>
      </c>
    </row>
    <row r="22" spans="1:13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-5.5229999999999997</v>
      </c>
      <c r="I22" s="85">
        <v>-5.5229999999999997</v>
      </c>
      <c r="J22" s="23">
        <v>-19.684000000000001</v>
      </c>
      <c r="K22" s="23">
        <v>-21.445</v>
      </c>
      <c r="L22" s="23">
        <v>0</v>
      </c>
      <c r="M22" s="23">
        <v>-17.379000000000001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0.23755000000001381</v>
      </c>
      <c r="F23" s="15">
        <f t="shared" si="4"/>
        <v>2.9580000000000104</v>
      </c>
      <c r="G23" s="83">
        <f t="shared" si="4"/>
        <v>-4.0933700000000046</v>
      </c>
      <c r="H23" s="15">
        <f t="shared" si="4"/>
        <v>-7.8859999999999992</v>
      </c>
      <c r="I23" s="83">
        <f t="shared" si="4"/>
        <v>11.75800000000001</v>
      </c>
      <c r="J23" s="16">
        <f t="shared" si="4"/>
        <v>-26.934000000000005</v>
      </c>
      <c r="K23" s="16">
        <f t="shared" si="4"/>
        <v>-26.934000000000015</v>
      </c>
      <c r="L23" s="16">
        <f t="shared" si="4"/>
        <v>9.0130000000000123</v>
      </c>
      <c r="M23" s="16">
        <f t="shared" si="4"/>
        <v>-17.060000000000009</v>
      </c>
    </row>
    <row r="24" spans="1:13" ht="15" x14ac:dyDescent="0.35">
      <c r="A24" s="108" t="s">
        <v>22</v>
      </c>
      <c r="B24" s="65"/>
      <c r="C24" s="65"/>
      <c r="D24" s="65"/>
      <c r="E24" s="84">
        <v>0.23755000000000703</v>
      </c>
      <c r="F24" s="19">
        <v>2.9580000000000117</v>
      </c>
      <c r="G24" s="84">
        <v>-4.0933700000000153</v>
      </c>
      <c r="H24" s="19">
        <v>-7.8859999999999983</v>
      </c>
      <c r="I24" s="84">
        <v>11.75800000000001</v>
      </c>
      <c r="J24" s="19">
        <v>-26.933999999999994</v>
      </c>
      <c r="K24" s="19">
        <v>-26.934000000000026</v>
      </c>
      <c r="L24" s="19">
        <v>9.0130000000000052</v>
      </c>
      <c r="M24" s="19">
        <v>-17.060000000000016</v>
      </c>
    </row>
    <row r="25" spans="1:13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2.0000000000000018E-3</v>
      </c>
      <c r="F27" s="19">
        <v>0</v>
      </c>
      <c r="G27" s="84">
        <v>-0.497</v>
      </c>
      <c r="H27" s="19">
        <v>0</v>
      </c>
      <c r="I27" s="84">
        <v>0</v>
      </c>
      <c r="J27" s="19">
        <v>-3.2559999999999998</v>
      </c>
      <c r="K27" s="19">
        <v>-3.2559999999999998</v>
      </c>
      <c r="L27" s="19">
        <v>0</v>
      </c>
      <c r="M27" s="19">
        <v>-1.212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0.30022000000001392</v>
      </c>
      <c r="F28" s="161">
        <f t="shared" si="5"/>
        <v>6.2790000000000106</v>
      </c>
      <c r="G28" s="160">
        <f t="shared" si="5"/>
        <v>-0.99866000000000443</v>
      </c>
      <c r="H28" s="161">
        <f t="shared" si="5"/>
        <v>4.0949999999999998</v>
      </c>
      <c r="I28" s="160">
        <f t="shared" si="5"/>
        <v>31.533000000000008</v>
      </c>
      <c r="J28" s="161">
        <f t="shared" si="5"/>
        <v>24.704999999999998</v>
      </c>
      <c r="K28" s="161">
        <f t="shared" si="5"/>
        <v>26.455999999999989</v>
      </c>
      <c r="L28" s="161">
        <f t="shared" si="5"/>
        <v>23.47300000000001</v>
      </c>
      <c r="M28" s="161">
        <f t="shared" si="5"/>
        <v>16.018999999999995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2013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301.80700000000002</v>
      </c>
      <c r="H34" s="19">
        <v>297.59199999999998</v>
      </c>
      <c r="I34" s="84">
        <v>305.87599999999998</v>
      </c>
      <c r="J34" s="19">
        <v>0</v>
      </c>
      <c r="K34" s="19">
        <v>306.24</v>
      </c>
      <c r="L34" s="19">
        <v>299.22500000000002</v>
      </c>
      <c r="M34" s="19">
        <v>306.67700000000002</v>
      </c>
    </row>
    <row r="35" spans="1:13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104.00999999999999</v>
      </c>
      <c r="H35" s="19">
        <v>97.116</v>
      </c>
      <c r="I35" s="84">
        <v>108.20400000000001</v>
      </c>
      <c r="J35" s="19">
        <v>0</v>
      </c>
      <c r="K35" s="19">
        <v>96.19</v>
      </c>
      <c r="L35" s="19">
        <v>97.88</v>
      </c>
      <c r="M35" s="19">
        <v>79.673000000000002</v>
      </c>
    </row>
    <row r="36" spans="1:13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8.3090000000000011</v>
      </c>
      <c r="H36" s="19">
        <v>8.5090000000000003</v>
      </c>
      <c r="I36" s="84">
        <v>7.5399999999999991</v>
      </c>
      <c r="J36" s="19">
        <v>0</v>
      </c>
      <c r="K36" s="19">
        <v>10.295999999999999</v>
      </c>
      <c r="L36" s="19">
        <v>6.9720000000000004</v>
      </c>
      <c r="M36" s="19">
        <v>9.2830000000000013</v>
      </c>
    </row>
    <row r="37" spans="1:13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0.26644999999999996</v>
      </c>
      <c r="H37" s="19">
        <v>0.26100000000000001</v>
      </c>
      <c r="I37" s="84">
        <v>0.26600000000000001</v>
      </c>
      <c r="J37" s="19">
        <v>0</v>
      </c>
      <c r="K37" s="19">
        <v>0.26100000000000001</v>
      </c>
      <c r="L37" s="19">
        <v>0.32900000000000001</v>
      </c>
      <c r="M37" s="19">
        <v>0.316</v>
      </c>
    </row>
    <row r="38" spans="1:13" ht="15" customHeight="1" x14ac:dyDescent="0.35">
      <c r="A38" s="110" t="s">
        <v>26</v>
      </c>
      <c r="B38" s="69"/>
      <c r="C38" s="69"/>
      <c r="D38" s="69"/>
      <c r="E38" s="85"/>
      <c r="F38" s="23"/>
      <c r="G38" s="85">
        <v>55.994809999999994</v>
      </c>
      <c r="H38" s="23">
        <v>54.227999999999994</v>
      </c>
      <c r="I38" s="85">
        <v>56.823999999999998</v>
      </c>
      <c r="J38" s="23">
        <v>0</v>
      </c>
      <c r="K38" s="23">
        <v>52.021000000000001</v>
      </c>
      <c r="L38" s="23">
        <v>67.536000000000001</v>
      </c>
      <c r="M38" s="23">
        <v>73.924000000000007</v>
      </c>
    </row>
    <row r="39" spans="1:13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470.38726000000003</v>
      </c>
      <c r="H39" s="14">
        <f>SUM(H34:H38)</f>
        <v>457.70600000000002</v>
      </c>
      <c r="I39" s="89">
        <f>SUM(I34:I38)</f>
        <v>478.71000000000004</v>
      </c>
      <c r="J39" s="16" t="s">
        <v>8</v>
      </c>
      <c r="K39" s="16">
        <f>SUM(K34:K38)</f>
        <v>465.00800000000004</v>
      </c>
      <c r="L39" s="16">
        <f>SUM(L34:L38)</f>
        <v>471.94200000000001</v>
      </c>
      <c r="M39" s="16">
        <f>SUM(M34:M38)</f>
        <v>469.87300000000005</v>
      </c>
    </row>
    <row r="40" spans="1:13" ht="15" customHeight="1" x14ac:dyDescent="0.35">
      <c r="A40" s="108" t="s">
        <v>28</v>
      </c>
      <c r="B40" s="65"/>
      <c r="C40" s="65"/>
      <c r="D40" s="65"/>
      <c r="E40" s="84"/>
      <c r="F40" s="19"/>
      <c r="G40" s="84">
        <v>35.788000000000004</v>
      </c>
      <c r="H40" s="19">
        <v>26.531999999999996</v>
      </c>
      <c r="I40" s="84">
        <v>27.957999999999998</v>
      </c>
      <c r="J40" s="19">
        <v>0</v>
      </c>
      <c r="K40" s="19">
        <v>30.14</v>
      </c>
      <c r="L40" s="19">
        <v>30.291</v>
      </c>
      <c r="M40" s="19">
        <v>34.378999999999998</v>
      </c>
    </row>
    <row r="41" spans="1:13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8" t="s">
        <v>30</v>
      </c>
      <c r="B42" s="65"/>
      <c r="C42" s="65"/>
      <c r="D42" s="65"/>
      <c r="E42" s="84"/>
      <c r="F42" s="19"/>
      <c r="G42" s="84">
        <v>55.115000000000002</v>
      </c>
      <c r="H42" s="19">
        <v>48.841999999999999</v>
      </c>
      <c r="I42" s="84">
        <v>67.759</v>
      </c>
      <c r="J42" s="19">
        <v>0</v>
      </c>
      <c r="K42" s="19">
        <v>72.991</v>
      </c>
      <c r="L42" s="19">
        <v>71.177000000000007</v>
      </c>
      <c r="M42" s="19">
        <v>68.680999999999997</v>
      </c>
    </row>
    <row r="43" spans="1:13" ht="15" customHeight="1" x14ac:dyDescent="0.35">
      <c r="A43" s="108" t="s">
        <v>31</v>
      </c>
      <c r="B43" s="65"/>
      <c r="C43" s="65"/>
      <c r="D43" s="65"/>
      <c r="E43" s="84"/>
      <c r="F43" s="19"/>
      <c r="G43" s="84">
        <v>21.937999999999999</v>
      </c>
      <c r="H43" s="19">
        <v>45.865000000000002</v>
      </c>
      <c r="I43" s="84">
        <v>13.808</v>
      </c>
      <c r="J43" s="19">
        <v>0</v>
      </c>
      <c r="K43" s="19">
        <v>9.3420000000000005</v>
      </c>
      <c r="L43" s="19">
        <v>16.780999999999999</v>
      </c>
      <c r="M43" s="19">
        <v>33.998000000000005</v>
      </c>
    </row>
    <row r="44" spans="1:13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112.84100000000001</v>
      </c>
      <c r="H45" s="34">
        <f>SUM(H40:H44)</f>
        <v>121.239</v>
      </c>
      <c r="I45" s="90">
        <f>SUM(I40:I44)</f>
        <v>109.52500000000001</v>
      </c>
      <c r="J45" s="35" t="s">
        <v>8</v>
      </c>
      <c r="K45" s="35">
        <f>SUM(K40:K44)</f>
        <v>112.473</v>
      </c>
      <c r="L45" s="35">
        <f>SUM(L40:L44)</f>
        <v>118.249</v>
      </c>
      <c r="M45" s="35">
        <f>SUM(M40:M44)</f>
        <v>137.05799999999999</v>
      </c>
    </row>
    <row r="46" spans="1:13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583.22826000000009</v>
      </c>
      <c r="H46" s="14">
        <f>H39+H45</f>
        <v>578.94500000000005</v>
      </c>
      <c r="I46" s="89">
        <f>I39+I45</f>
        <v>588.23500000000001</v>
      </c>
      <c r="J46" s="16" t="s">
        <v>8</v>
      </c>
      <c r="K46" s="16">
        <f>K39+K45</f>
        <v>577.48099999999999</v>
      </c>
      <c r="L46" s="16">
        <f>L39+L45</f>
        <v>590.19100000000003</v>
      </c>
      <c r="M46" s="16">
        <f>M39+M45</f>
        <v>606.93100000000004</v>
      </c>
    </row>
    <row r="47" spans="1:13" ht="15" customHeight="1" x14ac:dyDescent="0.35">
      <c r="A47" s="108" t="s">
        <v>35</v>
      </c>
      <c r="B47" s="65"/>
      <c r="C47" s="65"/>
      <c r="D47" s="65"/>
      <c r="E47" s="84"/>
      <c r="F47" s="19"/>
      <c r="G47" s="84">
        <v>363.12563000000011</v>
      </c>
      <c r="H47" s="19">
        <v>342.36400000000009</v>
      </c>
      <c r="I47" s="84">
        <v>376.39699999999993</v>
      </c>
      <c r="J47" s="19"/>
      <c r="K47" s="19">
        <v>334.04699999999991</v>
      </c>
      <c r="L47" s="19">
        <v>348.84400000000005</v>
      </c>
      <c r="M47" s="19">
        <v>351.17399999999998</v>
      </c>
    </row>
    <row r="48" spans="1:13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ht="15" customHeight="1" x14ac:dyDescent="0.35">
      <c r="A49" s="108" t="s">
        <v>36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8" t="s">
        <v>37</v>
      </c>
      <c r="B50" s="65"/>
      <c r="C50" s="65"/>
      <c r="D50" s="65"/>
      <c r="E50" s="84"/>
      <c r="F50" s="19"/>
      <c r="G50" s="84">
        <v>11.004999999999999</v>
      </c>
      <c r="H50" s="19">
        <v>0.748</v>
      </c>
      <c r="I50" s="84">
        <v>0.84899999999999998</v>
      </c>
      <c r="J50" s="19">
        <v>0</v>
      </c>
      <c r="K50" s="19">
        <v>0.81200000000000006</v>
      </c>
      <c r="L50" s="19">
        <v>4.3109999999999999</v>
      </c>
      <c r="M50" s="19">
        <v>5.1189999999999998</v>
      </c>
    </row>
    <row r="51" spans="1:13" ht="15" customHeight="1" x14ac:dyDescent="0.35">
      <c r="A51" s="108" t="s">
        <v>38</v>
      </c>
      <c r="B51" s="65"/>
      <c r="C51" s="65"/>
      <c r="D51" s="65"/>
      <c r="E51" s="84"/>
      <c r="F51" s="19"/>
      <c r="G51" s="84">
        <v>155.21800000000002</v>
      </c>
      <c r="H51" s="19">
        <v>181.101</v>
      </c>
      <c r="I51" s="84">
        <v>156.745</v>
      </c>
      <c r="J51" s="19">
        <v>0</v>
      </c>
      <c r="K51" s="19">
        <v>178.42200000000003</v>
      </c>
      <c r="L51" s="19">
        <v>172.137</v>
      </c>
      <c r="M51" s="19">
        <v>183.37900000000002</v>
      </c>
    </row>
    <row r="52" spans="1:13" ht="15" customHeight="1" x14ac:dyDescent="0.35">
      <c r="A52" s="108" t="s">
        <v>39</v>
      </c>
      <c r="B52" s="65"/>
      <c r="C52" s="65"/>
      <c r="D52" s="65"/>
      <c r="E52" s="84"/>
      <c r="F52" s="19"/>
      <c r="G52" s="84">
        <v>49.544000000000004</v>
      </c>
      <c r="H52" s="19">
        <v>50.634999999999998</v>
      </c>
      <c r="I52" s="84">
        <v>49.908000000000001</v>
      </c>
      <c r="J52" s="19">
        <v>0</v>
      </c>
      <c r="K52" s="19">
        <v>57.592999999999996</v>
      </c>
      <c r="L52" s="19">
        <v>58.563000000000002</v>
      </c>
      <c r="M52" s="19">
        <v>60.209000000000003</v>
      </c>
    </row>
    <row r="53" spans="1:13" ht="15" customHeight="1" x14ac:dyDescent="0.35">
      <c r="A53" s="108" t="s">
        <v>73</v>
      </c>
      <c r="B53" s="65"/>
      <c r="C53" s="65"/>
      <c r="D53" s="65"/>
      <c r="E53" s="84"/>
      <c r="F53" s="19"/>
      <c r="G53" s="84">
        <v>4.3360000000000003</v>
      </c>
      <c r="H53" s="19">
        <v>4.0970000000000004</v>
      </c>
      <c r="I53" s="84">
        <v>4.3360000000000003</v>
      </c>
      <c r="J53" s="19">
        <v>0</v>
      </c>
      <c r="K53" s="19">
        <v>6.6070000000000002</v>
      </c>
      <c r="L53" s="19">
        <v>6.3360000000000003</v>
      </c>
      <c r="M53" s="19">
        <v>7.05</v>
      </c>
    </row>
    <row r="54" spans="1:13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583.22863000000018</v>
      </c>
      <c r="H55" s="14">
        <f>SUM(H47:H54)</f>
        <v>578.94500000000005</v>
      </c>
      <c r="I55" s="89">
        <f>SUM(I47:I54)</f>
        <v>588.23500000000001</v>
      </c>
      <c r="J55" s="16" t="s">
        <v>8</v>
      </c>
      <c r="K55" s="16">
        <f>SUM(K47:K54)</f>
        <v>577.48099999999988</v>
      </c>
      <c r="L55" s="16">
        <f>SUM(L47:L54)</f>
        <v>590.19100000000003</v>
      </c>
      <c r="M55" s="16">
        <f>SUM(M47:M54)</f>
        <v>606.93100000000004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2013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3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42</v>
      </c>
      <c r="B61" s="118"/>
      <c r="C61" s="118"/>
      <c r="D61" s="118"/>
      <c r="E61" s="84">
        <v>1.3520000000000192</v>
      </c>
      <c r="F61" s="19"/>
      <c r="G61" s="84">
        <v>1.1042999999999941</v>
      </c>
      <c r="H61" s="19"/>
      <c r="I61" s="84"/>
      <c r="J61" s="19"/>
      <c r="K61" s="19"/>
      <c r="L61" s="19">
        <v>18.802999999999997</v>
      </c>
      <c r="M61" s="19"/>
    </row>
    <row r="62" spans="1:13" ht="15" customHeight="1" x14ac:dyDescent="0.35">
      <c r="A62" s="119" t="s">
        <v>43</v>
      </c>
      <c r="B62" s="119"/>
      <c r="C62" s="120"/>
      <c r="D62" s="120"/>
      <c r="E62" s="85">
        <v>4.1229999999999993</v>
      </c>
      <c r="F62" s="23">
        <v>0</v>
      </c>
      <c r="G62" s="85">
        <v>15.085000000000001</v>
      </c>
      <c r="H62" s="23">
        <v>0</v>
      </c>
      <c r="I62" s="85">
        <v>0</v>
      </c>
      <c r="J62" s="23">
        <v>0</v>
      </c>
      <c r="K62" s="23">
        <v>0</v>
      </c>
      <c r="L62" s="23">
        <v>-3.1120000000000001</v>
      </c>
      <c r="M62" s="23">
        <v>0</v>
      </c>
    </row>
    <row r="63" spans="1:13" ht="15" customHeight="1" x14ac:dyDescent="0.35">
      <c r="A63" s="176" t="s">
        <v>44</v>
      </c>
      <c r="B63" s="121"/>
      <c r="C63" s="122"/>
      <c r="D63" s="122"/>
      <c r="E63" s="91">
        <f>SUM(E61:E62)</f>
        <v>5.4750000000000183</v>
      </c>
      <c r="F63" s="14" t="s">
        <v>8</v>
      </c>
      <c r="G63" s="83">
        <f>SUM(G61:G62)</f>
        <v>16.189299999999996</v>
      </c>
      <c r="H63" s="15" t="s">
        <v>8</v>
      </c>
      <c r="I63" s="83" t="s">
        <v>8</v>
      </c>
      <c r="J63" s="16" t="s">
        <v>8</v>
      </c>
      <c r="K63" s="16" t="s">
        <v>8</v>
      </c>
      <c r="L63" s="16">
        <f>SUM(L61:L62)</f>
        <v>15.690999999999997</v>
      </c>
      <c r="M63" s="14" t="s">
        <v>8</v>
      </c>
    </row>
    <row r="64" spans="1:13" ht="15" customHeight="1" x14ac:dyDescent="0.35">
      <c r="A64" s="118" t="s">
        <v>45</v>
      </c>
      <c r="B64" s="118"/>
      <c r="C64" s="65"/>
      <c r="D64" s="65"/>
      <c r="E64" s="84">
        <v>-2.5419999999999998</v>
      </c>
      <c r="F64" s="19">
        <v>0</v>
      </c>
      <c r="G64" s="84">
        <v>-7.5820000000000007</v>
      </c>
      <c r="H64" s="19">
        <v>0</v>
      </c>
      <c r="I64" s="84">
        <v>0</v>
      </c>
      <c r="J64" s="19">
        <v>0</v>
      </c>
      <c r="K64" s="19">
        <v>0</v>
      </c>
      <c r="L64" s="19">
        <v>-26.369</v>
      </c>
      <c r="M64" s="19">
        <v>0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0.06</v>
      </c>
      <c r="F65" s="23">
        <v>0</v>
      </c>
      <c r="G65" s="85">
        <v>0.51300000000000001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>SUM(E63:E65)</f>
        <v>2.9930000000000185</v>
      </c>
      <c r="F66" s="14" t="s">
        <v>8</v>
      </c>
      <c r="G66" s="83">
        <f>SUM(G63:G65)</f>
        <v>9.120299999999995</v>
      </c>
      <c r="H66" s="15" t="s">
        <v>8</v>
      </c>
      <c r="I66" s="83" t="s">
        <v>8</v>
      </c>
      <c r="J66" s="16" t="s">
        <v>8</v>
      </c>
      <c r="K66" s="16" t="s">
        <v>8</v>
      </c>
      <c r="L66" s="16">
        <f>SUM(L63:L65)</f>
        <v>-10.678000000000003</v>
      </c>
      <c r="M66" s="14" t="s">
        <v>8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/>
      <c r="G67" s="85">
        <v>0</v>
      </c>
      <c r="H67" s="23"/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>SUM(E66:E67)</f>
        <v>2.9930000000000185</v>
      </c>
      <c r="F68" s="14" t="s">
        <v>8</v>
      </c>
      <c r="G68" s="83">
        <f>SUM(G66:G67)</f>
        <v>9.120299999999995</v>
      </c>
      <c r="H68" s="15" t="s">
        <v>8</v>
      </c>
      <c r="I68" s="83" t="s">
        <v>8</v>
      </c>
      <c r="J68" s="16" t="s">
        <v>8</v>
      </c>
      <c r="K68" s="16" t="s">
        <v>8</v>
      </c>
      <c r="L68" s="16">
        <f>SUM(L66:L67)</f>
        <v>-10.678000000000003</v>
      </c>
      <c r="M68" s="14" t="s">
        <v>8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-0.67900000000000005</v>
      </c>
      <c r="F69" s="19">
        <v>0</v>
      </c>
      <c r="G69" s="84">
        <v>-0.78500000000000003</v>
      </c>
      <c r="H69" s="19">
        <v>0</v>
      </c>
      <c r="I69" s="84">
        <v>0</v>
      </c>
      <c r="J69" s="19">
        <v>0</v>
      </c>
      <c r="K69" s="19">
        <v>0</v>
      </c>
      <c r="L69" s="19">
        <v>-6.09</v>
      </c>
      <c r="M69" s="19">
        <v>0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>SUM(E69:E72)</f>
        <v>-0.67900000000000005</v>
      </c>
      <c r="F73" s="34" t="s">
        <v>8</v>
      </c>
      <c r="G73" s="92">
        <f>SUM(G69:G72)</f>
        <v>-0.78500000000000003</v>
      </c>
      <c r="H73" s="34" t="s">
        <v>8</v>
      </c>
      <c r="I73" s="92" t="s">
        <v>8</v>
      </c>
      <c r="J73" s="165" t="s">
        <v>8</v>
      </c>
      <c r="K73" s="165" t="s">
        <v>8</v>
      </c>
      <c r="L73" s="165">
        <f>SUM(L69:L72)</f>
        <v>-6.09</v>
      </c>
      <c r="M73" s="34" t="s">
        <v>8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>SUM(E73+E68)</f>
        <v>2.3140000000000187</v>
      </c>
      <c r="F74" s="14" t="s">
        <v>8</v>
      </c>
      <c r="G74" s="83">
        <f>SUM(G73+G68)</f>
        <v>8.3352999999999948</v>
      </c>
      <c r="H74" s="15" t="s">
        <v>8</v>
      </c>
      <c r="I74" s="83" t="s">
        <v>8</v>
      </c>
      <c r="J74" s="16" t="s">
        <v>8</v>
      </c>
      <c r="K74" s="16" t="s">
        <v>8</v>
      </c>
      <c r="L74" s="16">
        <f>SUM(L73+L68)</f>
        <v>-16.768000000000001</v>
      </c>
      <c r="M74" s="14" t="s">
        <v>8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106</v>
      </c>
      <c r="B76" s="124"/>
      <c r="C76" s="81"/>
      <c r="D76" s="81"/>
      <c r="E76" s="91">
        <f>SUM(E74:E75)</f>
        <v>2.3140000000000187</v>
      </c>
      <c r="F76" s="14" t="s">
        <v>8</v>
      </c>
      <c r="G76" s="83">
        <f>SUM(G74:G75)</f>
        <v>8.3352999999999948</v>
      </c>
      <c r="H76" s="15" t="s">
        <v>8</v>
      </c>
      <c r="I76" s="83" t="s">
        <v>8</v>
      </c>
      <c r="J76" s="16" t="s">
        <v>8</v>
      </c>
      <c r="K76" s="16" t="s">
        <v>8</v>
      </c>
      <c r="L76" s="16">
        <f>SUM(L74:L75)</f>
        <v>-16.768000000000001</v>
      </c>
      <c r="M76" s="16" t="s">
        <v>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2013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56</v>
      </c>
      <c r="B82" s="118"/>
      <c r="C82" s="109"/>
      <c r="D82" s="109"/>
      <c r="E82" s="87">
        <v>0.53927825362494319</v>
      </c>
      <c r="F82" s="61">
        <v>11.758867373309899</v>
      </c>
      <c r="G82" s="87">
        <v>-1.3801790395793503</v>
      </c>
      <c r="H82" s="61">
        <v>4.2709637046307982</v>
      </c>
      <c r="I82" s="87">
        <v>14.661124517037912</v>
      </c>
      <c r="J82" s="61">
        <v>10.867571579848711</v>
      </c>
      <c r="K82" s="61">
        <v>9.9686760137327077</v>
      </c>
      <c r="L82" s="61">
        <v>9.9680654996984952</v>
      </c>
      <c r="M82" s="61">
        <v>6.3790830525853135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0.53570947423492854</v>
      </c>
      <c r="F83" s="61">
        <v>11.758867373309899</v>
      </c>
      <c r="G83" s="87">
        <v>-0.92155275909385248</v>
      </c>
      <c r="H83" s="61">
        <v>4.2709637046307982</v>
      </c>
      <c r="I83" s="87">
        <v>14.661124517037912</v>
      </c>
      <c r="J83" s="61">
        <v>12.5172901244889</v>
      </c>
      <c r="K83" s="61">
        <v>11.367728130142781</v>
      </c>
      <c r="L83" s="61">
        <v>9.9680654996984952</v>
      </c>
      <c r="M83" s="61">
        <v>6.9012312703021701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0.85493679067165151</v>
      </c>
      <c r="F84" s="61">
        <v>5.7286789767407393</v>
      </c>
      <c r="G84" s="87">
        <v>-3.2370064346097753</v>
      </c>
      <c r="H84" s="61">
        <v>-2.1756362119315766</v>
      </c>
      <c r="I84" s="87">
        <v>7.1224991747218471</v>
      </c>
      <c r="J84" s="61">
        <v>4.5397660196486704</v>
      </c>
      <c r="K84" s="61">
        <v>4.6195360268810424</v>
      </c>
      <c r="L84" s="61">
        <v>5.9074578948709462</v>
      </c>
      <c r="M84" s="61">
        <v>-1.7232614446075834E-3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94">
        <v>3.3</v>
      </c>
      <c r="J85" s="61" t="s">
        <v>8</v>
      </c>
      <c r="K85" s="61">
        <v>-7.8882281359689967</v>
      </c>
      <c r="L85" s="61">
        <v>2.5750766408863783</v>
      </c>
      <c r="M85" s="61" t="s">
        <v>8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94">
        <v>6</v>
      </c>
      <c r="J86" s="61" t="s">
        <v>8</v>
      </c>
      <c r="K86" s="61">
        <v>4.6432822100730462</v>
      </c>
      <c r="L86" s="61">
        <v>5.1535999787785185</v>
      </c>
      <c r="M86" s="61" t="s">
        <v>8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62.261283366696205</v>
      </c>
      <c r="H87" s="19">
        <v>59.135841919353325</v>
      </c>
      <c r="I87" s="84">
        <v>63.987521993760986</v>
      </c>
      <c r="J87" s="19" t="s">
        <v>8</v>
      </c>
      <c r="K87" s="19">
        <v>57.845539506927501</v>
      </c>
      <c r="L87" s="19">
        <v>59.106967066593697</v>
      </c>
      <c r="M87" s="19">
        <v>57.86061347995075</v>
      </c>
    </row>
    <row r="88" spans="1:13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133.01355000000001</v>
      </c>
      <c r="H88" s="19">
        <v>134.97500000000002</v>
      </c>
      <c r="I88" s="84">
        <v>142.67099999999999</v>
      </c>
      <c r="J88" s="19" t="s">
        <v>8</v>
      </c>
      <c r="K88" s="19">
        <v>168.81900000000002</v>
      </c>
      <c r="L88" s="19">
        <v>155.02699999999999</v>
      </c>
      <c r="M88" s="19">
        <v>149.065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0.42744986080987996</v>
      </c>
      <c r="H89" s="61">
        <v>0.52897208818684194</v>
      </c>
      <c r="I89" s="87">
        <v>0.416435306338786</v>
      </c>
      <c r="J89" s="61" t="s">
        <v>8</v>
      </c>
      <c r="K89" s="61">
        <v>0.53412244384772223</v>
      </c>
      <c r="L89" s="61">
        <v>0.49344979417733992</v>
      </c>
      <c r="M89" s="61">
        <v>0.522188430806381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123</v>
      </c>
      <c r="J90" s="19" t="s">
        <v>8</v>
      </c>
      <c r="K90" s="19">
        <v>134</v>
      </c>
      <c r="L90" s="19">
        <v>136</v>
      </c>
      <c r="M90" s="19">
        <v>141</v>
      </c>
    </row>
    <row r="91" spans="1:13" ht="15" x14ac:dyDescent="0.35">
      <c r="A91" s="112" t="s">
        <v>124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125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 t="s">
        <v>120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 t="s">
        <v>81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C99" s="6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C100" s="6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C101" s="6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C102" s="6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5"/>
  <sheetViews>
    <sheetView showZeros="0" zoomScaleNormal="100" workbookViewId="0">
      <selection sqref="A1:M1"/>
    </sheetView>
  </sheetViews>
  <sheetFormatPr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4.5546875" style="100" customWidth="1"/>
    <col min="15" max="17" width="9.109375" style="100"/>
    <col min="18" max="18" width="10.6640625" style="100" customWidth="1"/>
    <col min="19" max="19" width="11.6640625" style="100" customWidth="1"/>
    <col min="20" max="69" width="9.109375" style="100"/>
  </cols>
  <sheetData>
    <row r="1" spans="1:15" ht="21.6" x14ac:dyDescent="0.3">
      <c r="A1" s="186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/>
      <c r="F5" s="75" t="s">
        <v>7</v>
      </c>
      <c r="G5" s="75"/>
      <c r="H5" s="75" t="s">
        <v>7</v>
      </c>
      <c r="I5" s="75" t="s">
        <v>7</v>
      </c>
      <c r="J5" s="75" t="s">
        <v>7</v>
      </c>
      <c r="K5" s="75" t="s">
        <v>64</v>
      </c>
      <c r="L5" s="75"/>
      <c r="M5" s="75"/>
      <c r="N5" s="107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10</v>
      </c>
      <c r="B7" s="109"/>
      <c r="C7" s="109"/>
      <c r="D7" s="109"/>
      <c r="E7" s="83">
        <v>876.56599610000023</v>
      </c>
      <c r="F7" s="15">
        <v>858.50700000000006</v>
      </c>
      <c r="G7" s="83">
        <v>1750.0614724000002</v>
      </c>
      <c r="H7" s="15">
        <v>1723.787</v>
      </c>
      <c r="I7" s="83">
        <v>3501.616</v>
      </c>
      <c r="J7" s="15">
        <v>3539.5709999999999</v>
      </c>
      <c r="K7" s="15">
        <v>3869.0210000000002</v>
      </c>
      <c r="L7" s="15">
        <v>3935.4380000000001</v>
      </c>
      <c r="M7" s="15">
        <v>4310.2309999999998</v>
      </c>
      <c r="O7" s="101"/>
    </row>
    <row r="8" spans="1:15" ht="15" x14ac:dyDescent="0.35">
      <c r="A8" s="108" t="s">
        <v>11</v>
      </c>
      <c r="B8" s="65"/>
      <c r="C8" s="65"/>
      <c r="D8" s="65"/>
      <c r="E8" s="84">
        <v>-784.33862079999994</v>
      </c>
      <c r="F8" s="19">
        <v>-776.57100000000003</v>
      </c>
      <c r="G8" s="84">
        <v>-1590.4735542999999</v>
      </c>
      <c r="H8" s="19">
        <v>-1564.5269999999998</v>
      </c>
      <c r="I8" s="84">
        <v>-3109.194</v>
      </c>
      <c r="J8" s="19">
        <v>-3090.413</v>
      </c>
      <c r="K8" s="19">
        <v>-3402.2469999999994</v>
      </c>
      <c r="L8" s="19">
        <v>-3478.098</v>
      </c>
      <c r="M8" s="19">
        <v>-3744.64</v>
      </c>
    </row>
    <row r="9" spans="1:15" ht="15" x14ac:dyDescent="0.35">
      <c r="A9" s="108" t="s">
        <v>12</v>
      </c>
      <c r="B9" s="65"/>
      <c r="C9" s="65"/>
      <c r="D9" s="65"/>
      <c r="E9" s="84">
        <v>2.1809898000000008</v>
      </c>
      <c r="F9" s="19">
        <v>4.1189999999999998</v>
      </c>
      <c r="G9" s="84">
        <v>4.0124499</v>
      </c>
      <c r="H9" s="19">
        <v>7.7669999999999995</v>
      </c>
      <c r="I9" s="84">
        <v>14.291</v>
      </c>
      <c r="J9" s="19">
        <v>11.778</v>
      </c>
      <c r="K9" s="19">
        <v>13.593999999999999</v>
      </c>
      <c r="L9" s="19">
        <v>34.466999999999999</v>
      </c>
      <c r="M9" s="19">
        <v>16.971</v>
      </c>
    </row>
    <row r="10" spans="1:15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14</v>
      </c>
      <c r="B11" s="69"/>
      <c r="C11" s="69"/>
      <c r="D11" s="69"/>
      <c r="E11" s="85">
        <v>1.3608034</v>
      </c>
      <c r="F11" s="23">
        <v>0</v>
      </c>
      <c r="G11" s="85">
        <v>-0.36707040000000002</v>
      </c>
      <c r="H11" s="23">
        <v>6.0170000000000003</v>
      </c>
      <c r="I11" s="85">
        <v>6.1139999999999999</v>
      </c>
      <c r="J11" s="23">
        <v>-6.73</v>
      </c>
      <c r="K11" s="23">
        <v>1.855</v>
      </c>
      <c r="L11" s="23">
        <v>162.828</v>
      </c>
      <c r="M11" s="23">
        <v>-5.2249999999999996</v>
      </c>
    </row>
    <row r="12" spans="1:15" x14ac:dyDescent="0.3">
      <c r="A12" s="111" t="s">
        <v>0</v>
      </c>
      <c r="B12" s="111"/>
      <c r="C12" s="111"/>
      <c r="D12" s="111"/>
      <c r="E12" s="83">
        <f t="shared" ref="E12:M12" si="0">SUM(E7:E11)</f>
        <v>95.769168500000291</v>
      </c>
      <c r="F12" s="14">
        <f t="shared" si="0"/>
        <v>86.055000000000035</v>
      </c>
      <c r="G12" s="83">
        <f t="shared" si="0"/>
        <v>163.23329760000027</v>
      </c>
      <c r="H12" s="15">
        <f t="shared" si="0"/>
        <v>173.04400000000021</v>
      </c>
      <c r="I12" s="83">
        <f t="shared" si="0"/>
        <v>412.827</v>
      </c>
      <c r="J12" s="16">
        <f t="shared" si="0"/>
        <v>454.2059999999999</v>
      </c>
      <c r="K12" s="16">
        <f t="shared" si="0"/>
        <v>482.22300000000081</v>
      </c>
      <c r="L12" s="16">
        <f t="shared" si="0"/>
        <v>654.6350000000001</v>
      </c>
      <c r="M12" s="16">
        <f t="shared" si="0"/>
        <v>577.33699999999988</v>
      </c>
    </row>
    <row r="13" spans="1:15" ht="23.25" customHeight="1" x14ac:dyDescent="0.35">
      <c r="A13" s="110" t="s">
        <v>72</v>
      </c>
      <c r="B13" s="69"/>
      <c r="C13" s="69"/>
      <c r="D13" s="69"/>
      <c r="E13" s="85">
        <v>-30.296297200000005</v>
      </c>
      <c r="F13" s="23">
        <v>-28.506000000000004</v>
      </c>
      <c r="G13" s="85">
        <v>-59.998284400000003</v>
      </c>
      <c r="H13" s="23">
        <v>-57.407000000000004</v>
      </c>
      <c r="I13" s="85">
        <v>-115.24000000000001</v>
      </c>
      <c r="J13" s="23">
        <v>-110.10600000000001</v>
      </c>
      <c r="K13" s="23">
        <v>-142.84800000000001</v>
      </c>
      <c r="L13" s="23">
        <v>-143.971</v>
      </c>
      <c r="M13" s="23">
        <v>-129.91299999999998</v>
      </c>
    </row>
    <row r="14" spans="1:15" x14ac:dyDescent="0.3">
      <c r="A14" s="111" t="s">
        <v>1</v>
      </c>
      <c r="B14" s="111"/>
      <c r="C14" s="111"/>
      <c r="D14" s="111"/>
      <c r="E14" s="83">
        <f t="shared" ref="E14:M14" si="1">SUM(E12:E13)</f>
        <v>65.472871300000293</v>
      </c>
      <c r="F14" s="14">
        <f t="shared" si="1"/>
        <v>57.549000000000035</v>
      </c>
      <c r="G14" s="83">
        <f t="shared" si="1"/>
        <v>103.23501320000027</v>
      </c>
      <c r="H14" s="15">
        <f t="shared" si="1"/>
        <v>115.6370000000002</v>
      </c>
      <c r="I14" s="83">
        <f t="shared" si="1"/>
        <v>297.58699999999999</v>
      </c>
      <c r="J14" s="16">
        <f t="shared" si="1"/>
        <v>344.09999999999991</v>
      </c>
      <c r="K14" s="16">
        <f t="shared" si="1"/>
        <v>339.3750000000008</v>
      </c>
      <c r="L14" s="16">
        <f t="shared" si="1"/>
        <v>510.6640000000001</v>
      </c>
      <c r="M14" s="16">
        <f t="shared" si="1"/>
        <v>447.42399999999986</v>
      </c>
    </row>
    <row r="15" spans="1:15" ht="15" x14ac:dyDescent="0.35">
      <c r="A15" s="108" t="s">
        <v>16</v>
      </c>
      <c r="B15" s="112"/>
      <c r="C15" s="112"/>
      <c r="D15" s="112"/>
      <c r="E15" s="84">
        <v>-8.8901817000000012</v>
      </c>
      <c r="F15" s="19">
        <v>-10.753000000000002</v>
      </c>
      <c r="G15" s="84">
        <v>-17.641529600000002</v>
      </c>
      <c r="H15" s="19">
        <v>-23.26</v>
      </c>
      <c r="I15" s="84">
        <v>-53.658999999999999</v>
      </c>
      <c r="J15" s="19">
        <v>-53.868000000000002</v>
      </c>
      <c r="K15" s="19">
        <v>-51.643000000000001</v>
      </c>
      <c r="L15" s="19">
        <v>-53.993000000000002</v>
      </c>
      <c r="M15" s="19">
        <v>-84.957999999999998</v>
      </c>
    </row>
    <row r="16" spans="1:15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-118.199</v>
      </c>
      <c r="L16" s="23">
        <v>-250.864</v>
      </c>
      <c r="M16" s="23">
        <v>-15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56.582689600000293</v>
      </c>
      <c r="F17" s="14">
        <f t="shared" si="2"/>
        <v>46.796000000000035</v>
      </c>
      <c r="G17" s="83">
        <f t="shared" si="2"/>
        <v>85.593483600000269</v>
      </c>
      <c r="H17" s="15">
        <f t="shared" si="2"/>
        <v>92.377000000000194</v>
      </c>
      <c r="I17" s="83">
        <f t="shared" si="2"/>
        <v>243.928</v>
      </c>
      <c r="J17" s="16">
        <f t="shared" si="2"/>
        <v>290.23199999999991</v>
      </c>
      <c r="K17" s="16">
        <f t="shared" si="2"/>
        <v>169.53300000000075</v>
      </c>
      <c r="L17" s="16">
        <f t="shared" si="2"/>
        <v>205.8070000000001</v>
      </c>
      <c r="M17" s="16">
        <f t="shared" si="2"/>
        <v>347.46599999999989</v>
      </c>
    </row>
    <row r="18" spans="1:13" ht="15" x14ac:dyDescent="0.35">
      <c r="A18" s="108" t="s">
        <v>18</v>
      </c>
      <c r="B18" s="65"/>
      <c r="C18" s="65"/>
      <c r="D18" s="65"/>
      <c r="E18" s="84">
        <v>6.9144571000000008</v>
      </c>
      <c r="F18" s="19">
        <v>-0.86599999999999977</v>
      </c>
      <c r="G18" s="84">
        <v>6.6007786000000008</v>
      </c>
      <c r="H18" s="19">
        <v>1.2830000000000001</v>
      </c>
      <c r="I18" s="84">
        <v>2.569</v>
      </c>
      <c r="J18" s="19">
        <v>4.7299999999999995</v>
      </c>
      <c r="K18" s="19">
        <v>27.486000000000001</v>
      </c>
      <c r="L18" s="19">
        <v>31.834999999999997</v>
      </c>
      <c r="M18" s="19">
        <v>15.597000000000001</v>
      </c>
    </row>
    <row r="19" spans="1:13" ht="15" x14ac:dyDescent="0.35">
      <c r="A19" s="110" t="s">
        <v>19</v>
      </c>
      <c r="B19" s="69"/>
      <c r="C19" s="69"/>
      <c r="D19" s="69"/>
      <c r="E19" s="85">
        <v>-21.893218900000004</v>
      </c>
      <c r="F19" s="23">
        <v>-64.609000000000009</v>
      </c>
      <c r="G19" s="85">
        <v>-50.371469400000002</v>
      </c>
      <c r="H19" s="23">
        <v>-92.640999999999991</v>
      </c>
      <c r="I19" s="85">
        <v>-172.68199999999999</v>
      </c>
      <c r="J19" s="23">
        <v>-161.23400000000001</v>
      </c>
      <c r="K19" s="23">
        <v>-166.005</v>
      </c>
      <c r="L19" s="23">
        <v>-167.929</v>
      </c>
      <c r="M19" s="23">
        <v>-159.90600000000001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41.603927800000292</v>
      </c>
      <c r="F20" s="14">
        <f t="shared" si="3"/>
        <v>-18.678999999999974</v>
      </c>
      <c r="G20" s="83">
        <f t="shared" si="3"/>
        <v>41.822792800000265</v>
      </c>
      <c r="H20" s="15">
        <f t="shared" si="3"/>
        <v>1.0190000000002044</v>
      </c>
      <c r="I20" s="83">
        <f t="shared" si="3"/>
        <v>73.814999999999998</v>
      </c>
      <c r="J20" s="16">
        <f t="shared" si="3"/>
        <v>133.72799999999992</v>
      </c>
      <c r="K20" s="16">
        <f t="shared" si="3"/>
        <v>31.014000000000749</v>
      </c>
      <c r="L20" s="16">
        <f t="shared" si="3"/>
        <v>69.713000000000108</v>
      </c>
      <c r="M20" s="16">
        <f t="shared" si="3"/>
        <v>203.15699999999987</v>
      </c>
    </row>
    <row r="21" spans="1:13" ht="15" x14ac:dyDescent="0.35">
      <c r="A21" s="108" t="s">
        <v>20</v>
      </c>
      <c r="B21" s="65"/>
      <c r="C21" s="65"/>
      <c r="D21" s="65"/>
      <c r="E21" s="84">
        <v>-6.1996628999999999</v>
      </c>
      <c r="F21" s="19">
        <v>-6.7480000000000011</v>
      </c>
      <c r="G21" s="84">
        <v>-12.865504700000001</v>
      </c>
      <c r="H21" s="19">
        <v>-2.9150000000000027</v>
      </c>
      <c r="I21" s="84">
        <v>-26.028000000000013</v>
      </c>
      <c r="J21" s="19">
        <v>-32.262</v>
      </c>
      <c r="K21" s="19">
        <v>-33.207000000000001</v>
      </c>
      <c r="L21" s="19">
        <v>-33.600999999999999</v>
      </c>
      <c r="M21" s="19">
        <v>-45.600999999999999</v>
      </c>
    </row>
    <row r="22" spans="1:13" ht="15" x14ac:dyDescent="0.35">
      <c r="A22" s="110" t="s">
        <v>77</v>
      </c>
      <c r="B22" s="113"/>
      <c r="C22" s="113"/>
      <c r="D22" s="113"/>
      <c r="E22" s="85">
        <v>0</v>
      </c>
      <c r="F22" s="23">
        <v>-16.058</v>
      </c>
      <c r="G22" s="85">
        <v>0</v>
      </c>
      <c r="H22" s="23">
        <v>-28.657</v>
      </c>
      <c r="I22" s="85">
        <v>-83.028999999999996</v>
      </c>
      <c r="J22" s="23">
        <v>-260.68299999999999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35.404264900000292</v>
      </c>
      <c r="F23" s="14">
        <f t="shared" si="4"/>
        <v>-41.484999999999971</v>
      </c>
      <c r="G23" s="83">
        <f t="shared" si="4"/>
        <v>28.957288100000262</v>
      </c>
      <c r="H23" s="15">
        <f t="shared" si="4"/>
        <v>-30.552999999999798</v>
      </c>
      <c r="I23" s="83">
        <f t="shared" si="4"/>
        <v>-35.242000000000012</v>
      </c>
      <c r="J23" s="16">
        <f t="shared" si="4"/>
        <v>-159.21700000000007</v>
      </c>
      <c r="K23" s="16">
        <f t="shared" si="4"/>
        <v>-2.1929999999992518</v>
      </c>
      <c r="L23" s="16">
        <f t="shared" si="4"/>
        <v>36.112000000000108</v>
      </c>
      <c r="M23" s="16">
        <f t="shared" si="4"/>
        <v>157.55599999999987</v>
      </c>
    </row>
    <row r="24" spans="1:13" ht="15" x14ac:dyDescent="0.35">
      <c r="A24" s="108" t="s">
        <v>22</v>
      </c>
      <c r="B24" s="65"/>
      <c r="C24" s="65"/>
      <c r="D24" s="65"/>
      <c r="E24" s="84">
        <v>35.402746700000534</v>
      </c>
      <c r="F24" s="19">
        <v>-42.609999999999872</v>
      </c>
      <c r="G24" s="84">
        <v>28.907597200000211</v>
      </c>
      <c r="H24" s="19">
        <v>-32.302999999999841</v>
      </c>
      <c r="I24" s="84">
        <v>-35.033999999999537</v>
      </c>
      <c r="J24" s="19">
        <v>-160.98099999999934</v>
      </c>
      <c r="K24" s="19">
        <v>-4.8540000000001235</v>
      </c>
      <c r="L24" s="19">
        <v>33.450000000000273</v>
      </c>
      <c r="M24" s="19">
        <v>156.10899999999972</v>
      </c>
    </row>
    <row r="25" spans="1:13" ht="15" x14ac:dyDescent="0.35">
      <c r="A25" s="108" t="s">
        <v>79</v>
      </c>
      <c r="B25" s="65"/>
      <c r="C25" s="65"/>
      <c r="D25" s="65"/>
      <c r="E25" s="84">
        <v>1.5181999999999973E-3</v>
      </c>
      <c r="F25" s="19">
        <v>1.125</v>
      </c>
      <c r="G25" s="84">
        <v>4.9690899999999996E-2</v>
      </c>
      <c r="H25" s="19">
        <v>1.75</v>
      </c>
      <c r="I25" s="84">
        <v>-0.20799999999999999</v>
      </c>
      <c r="J25" s="19">
        <v>1.764</v>
      </c>
      <c r="K25" s="19">
        <v>2.661</v>
      </c>
      <c r="L25" s="19">
        <v>2.6619999999999999</v>
      </c>
      <c r="M25" s="19">
        <v>1.4470000000000001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-1.1000000000000014</v>
      </c>
      <c r="F27" s="19">
        <v>-11.7</v>
      </c>
      <c r="G27" s="84">
        <v>-12.8</v>
      </c>
      <c r="H27" s="19">
        <v>-12.5</v>
      </c>
      <c r="I27" s="84">
        <v>-48</v>
      </c>
      <c r="J27" s="19">
        <v>-102.45099999999999</v>
      </c>
      <c r="K27" s="19">
        <v>-76.900000000000006</v>
      </c>
      <c r="L27" s="19">
        <v>85.9</v>
      </c>
      <c r="M27" s="19">
        <v>-78.2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66.572871300000287</v>
      </c>
      <c r="F28" s="161">
        <f t="shared" si="5"/>
        <v>69.249000000000038</v>
      </c>
      <c r="G28" s="160">
        <f t="shared" si="5"/>
        <v>116.03501320000026</v>
      </c>
      <c r="H28" s="161">
        <f t="shared" si="5"/>
        <v>128.1370000000002</v>
      </c>
      <c r="I28" s="160">
        <f t="shared" si="5"/>
        <v>345.58699999999999</v>
      </c>
      <c r="J28" s="161">
        <f t="shared" si="5"/>
        <v>446.55099999999993</v>
      </c>
      <c r="K28" s="161">
        <f t="shared" si="5"/>
        <v>416.27500000000077</v>
      </c>
      <c r="L28" s="161">
        <f t="shared" si="5"/>
        <v>424.76400000000012</v>
      </c>
      <c r="M28" s="161">
        <f t="shared" si="5"/>
        <v>525.62399999999991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3847.5619262</v>
      </c>
      <c r="H34" s="19">
        <v>3886.7579999999998</v>
      </c>
      <c r="I34" s="84">
        <v>3922.895</v>
      </c>
      <c r="J34" s="19">
        <v>3836.587</v>
      </c>
      <c r="K34" s="19">
        <v>0</v>
      </c>
      <c r="L34" s="19">
        <v>4095.7959999999998</v>
      </c>
      <c r="M34" s="19">
        <v>4767.402</v>
      </c>
    </row>
    <row r="35" spans="1:13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435.64479649999998</v>
      </c>
      <c r="H35" s="19">
        <v>478.47899999999998</v>
      </c>
      <c r="I35" s="84">
        <v>427.68700000000001</v>
      </c>
      <c r="J35" s="19">
        <v>469.34699999999998</v>
      </c>
      <c r="K35" s="19">
        <v>0</v>
      </c>
      <c r="L35" s="19">
        <v>518.04399999999998</v>
      </c>
      <c r="M35" s="19">
        <v>611.96499999999992</v>
      </c>
    </row>
    <row r="36" spans="1:13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134.67789640000001</v>
      </c>
      <c r="H36" s="19">
        <v>164.38800000000001</v>
      </c>
      <c r="I36" s="84">
        <v>148.352</v>
      </c>
      <c r="J36" s="19">
        <v>152.387</v>
      </c>
      <c r="K36" s="19">
        <v>0</v>
      </c>
      <c r="L36" s="19">
        <v>185.18799999999999</v>
      </c>
      <c r="M36" s="19">
        <v>281.07299999999998</v>
      </c>
    </row>
    <row r="37" spans="1:13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3.1250012000000003</v>
      </c>
      <c r="H37" s="19">
        <v>19.745000000000001</v>
      </c>
      <c r="I37" s="84">
        <v>15.743</v>
      </c>
      <c r="J37" s="19">
        <v>6.6760000000000002</v>
      </c>
      <c r="K37" s="19">
        <v>0</v>
      </c>
      <c r="L37" s="19">
        <v>6.8869999999999996</v>
      </c>
      <c r="M37" s="19">
        <v>15.603999999999999</v>
      </c>
    </row>
    <row r="38" spans="1:13" ht="15" customHeight="1" x14ac:dyDescent="0.35">
      <c r="A38" s="110" t="s">
        <v>26</v>
      </c>
      <c r="B38" s="69"/>
      <c r="C38" s="69"/>
      <c r="D38" s="69"/>
      <c r="E38" s="85"/>
      <c r="F38" s="23"/>
      <c r="G38" s="85">
        <v>139.74876220000002</v>
      </c>
      <c r="H38" s="23">
        <v>118.581</v>
      </c>
      <c r="I38" s="85">
        <v>132.44800000000001</v>
      </c>
      <c r="J38" s="23">
        <v>92.341999999999999</v>
      </c>
      <c r="K38" s="23">
        <v>0</v>
      </c>
      <c r="L38" s="23">
        <v>101.16499999999999</v>
      </c>
      <c r="M38" s="23">
        <v>140.74299999999999</v>
      </c>
    </row>
    <row r="39" spans="1:13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4560.7583824999992</v>
      </c>
      <c r="H39" s="14">
        <f>SUM(H34:H38)</f>
        <v>4667.951</v>
      </c>
      <c r="I39" s="89">
        <f>SUM(I34:I38)</f>
        <v>4647.1250000000009</v>
      </c>
      <c r="J39" s="16">
        <f>SUM(J34:J38)</f>
        <v>4557.3389999999999</v>
      </c>
      <c r="K39" s="16" t="s">
        <v>8</v>
      </c>
      <c r="L39" s="16">
        <f>SUM(L34:L38)</f>
        <v>4907.08</v>
      </c>
      <c r="M39" s="16">
        <f>SUM(M34:M38)</f>
        <v>5816.7870000000012</v>
      </c>
    </row>
    <row r="40" spans="1:13" ht="15" customHeight="1" x14ac:dyDescent="0.35">
      <c r="A40" s="108" t="s">
        <v>28</v>
      </c>
      <c r="B40" s="65"/>
      <c r="C40" s="65"/>
      <c r="D40" s="65"/>
      <c r="E40" s="84"/>
      <c r="F40" s="19"/>
      <c r="G40" s="84">
        <v>5.6306200000000008E-2</v>
      </c>
      <c r="H40" s="19">
        <v>5.1000000000000004E-2</v>
      </c>
      <c r="I40" s="84">
        <v>6.6000000000000003E-2</v>
      </c>
      <c r="J40" s="19">
        <v>0.123</v>
      </c>
      <c r="K40" s="19">
        <v>0</v>
      </c>
      <c r="L40" s="19">
        <v>1.4300000000000002</v>
      </c>
      <c r="M40" s="19">
        <v>5.9260000000000002</v>
      </c>
    </row>
    <row r="41" spans="1:13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0.55900000000000005</v>
      </c>
      <c r="I41" s="84">
        <v>0.35299999999999998</v>
      </c>
      <c r="J41" s="19">
        <v>3.5179999999999998</v>
      </c>
      <c r="K41" s="19">
        <v>0</v>
      </c>
      <c r="L41" s="19">
        <v>4.9829999999999997</v>
      </c>
      <c r="M41" s="19">
        <v>2.5059999999999998</v>
      </c>
    </row>
    <row r="42" spans="1:13" ht="15" customHeight="1" x14ac:dyDescent="0.35">
      <c r="A42" s="108" t="s">
        <v>30</v>
      </c>
      <c r="B42" s="65"/>
      <c r="C42" s="65"/>
      <c r="D42" s="65"/>
      <c r="E42" s="84"/>
      <c r="F42" s="19"/>
      <c r="G42" s="84">
        <v>688.33044749999999</v>
      </c>
      <c r="H42" s="19">
        <v>776.46300000000008</v>
      </c>
      <c r="I42" s="84">
        <v>716.68900000000008</v>
      </c>
      <c r="J42" s="19">
        <v>765.63900000000001</v>
      </c>
      <c r="K42" s="19">
        <v>0</v>
      </c>
      <c r="L42" s="19">
        <v>812.88800000000003</v>
      </c>
      <c r="M42" s="19">
        <v>865.08999999999992</v>
      </c>
    </row>
    <row r="43" spans="1:13" ht="15" customHeight="1" x14ac:dyDescent="0.35">
      <c r="A43" s="108" t="s">
        <v>31</v>
      </c>
      <c r="B43" s="65"/>
      <c r="C43" s="65"/>
      <c r="D43" s="65"/>
      <c r="E43" s="84"/>
      <c r="F43" s="19"/>
      <c r="G43" s="84">
        <v>228.92819880000002</v>
      </c>
      <c r="H43" s="19">
        <v>224.833</v>
      </c>
      <c r="I43" s="84">
        <v>248.054</v>
      </c>
      <c r="J43" s="19">
        <v>228.52600000000001</v>
      </c>
      <c r="K43" s="19">
        <v>0</v>
      </c>
      <c r="L43" s="19">
        <v>185.93100000000001</v>
      </c>
      <c r="M43" s="19">
        <v>206.916</v>
      </c>
    </row>
    <row r="44" spans="1:13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99.358999999999995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917.3149525</v>
      </c>
      <c r="H45" s="34">
        <f>SUM(H40:H44)</f>
        <v>1001.9060000000001</v>
      </c>
      <c r="I45" s="90">
        <f>SUM(I40:I44)</f>
        <v>1064.521</v>
      </c>
      <c r="J45" s="35">
        <f>SUM(J40:J44)</f>
        <v>997.80600000000004</v>
      </c>
      <c r="K45" s="35" t="s">
        <v>8</v>
      </c>
      <c r="L45" s="35">
        <f>SUM(L40:L44)</f>
        <v>1005.2320000000001</v>
      </c>
      <c r="M45" s="35">
        <f>SUM(M40:M44)</f>
        <v>1080.4379999999999</v>
      </c>
    </row>
    <row r="46" spans="1:13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5478.0733349999991</v>
      </c>
      <c r="H46" s="14">
        <f>H39+H45</f>
        <v>5669.857</v>
      </c>
      <c r="I46" s="89">
        <f>I39+I45</f>
        <v>5711.6460000000006</v>
      </c>
      <c r="J46" s="16">
        <f>J39+J45</f>
        <v>5555.1450000000004</v>
      </c>
      <c r="K46" s="16" t="s">
        <v>8</v>
      </c>
      <c r="L46" s="16">
        <f>L39+L45</f>
        <v>5912.3119999999999</v>
      </c>
      <c r="M46" s="16">
        <f>M39+M45</f>
        <v>6897.2250000000013</v>
      </c>
    </row>
    <row r="47" spans="1:13" ht="15" customHeight="1" x14ac:dyDescent="0.35">
      <c r="A47" s="108" t="s">
        <v>35</v>
      </c>
      <c r="B47" s="65"/>
      <c r="C47" s="65"/>
      <c r="D47" s="65"/>
      <c r="E47" s="84"/>
      <c r="F47" s="19"/>
      <c r="G47" s="84">
        <v>1878.0037143000002</v>
      </c>
      <c r="H47" s="19">
        <v>1958.6750000000004</v>
      </c>
      <c r="I47" s="84">
        <v>1881.3430000000012</v>
      </c>
      <c r="J47" s="19">
        <v>1969.2430000000004</v>
      </c>
      <c r="K47" s="19"/>
      <c r="L47" s="19">
        <v>2136.4029999999998</v>
      </c>
      <c r="M47" s="19">
        <v>2339.3220000000001</v>
      </c>
    </row>
    <row r="48" spans="1:13" ht="15" customHeight="1" x14ac:dyDescent="0.35">
      <c r="A48" s="108" t="s">
        <v>78</v>
      </c>
      <c r="B48" s="65"/>
      <c r="C48" s="65"/>
      <c r="D48" s="65"/>
      <c r="E48" s="84"/>
      <c r="F48" s="19"/>
      <c r="G48" s="84">
        <v>0.21269090000000002</v>
      </c>
      <c r="H48" s="19">
        <v>18.404</v>
      </c>
      <c r="I48" s="84">
        <v>0.33100000000000007</v>
      </c>
      <c r="J48" s="19">
        <v>19.983999999999998</v>
      </c>
      <c r="K48" s="19">
        <v>0</v>
      </c>
      <c r="L48" s="19">
        <v>23.898999999999997</v>
      </c>
      <c r="M48" s="19">
        <v>19.567999999999998</v>
      </c>
    </row>
    <row r="49" spans="1:13" ht="15" customHeight="1" x14ac:dyDescent="0.35">
      <c r="A49" s="108" t="s">
        <v>36</v>
      </c>
      <c r="B49" s="65"/>
      <c r="C49" s="65"/>
      <c r="D49" s="65"/>
      <c r="E49" s="84"/>
      <c r="F49" s="19"/>
      <c r="G49" s="84">
        <v>351.8458435</v>
      </c>
      <c r="H49" s="19">
        <v>258.834</v>
      </c>
      <c r="I49" s="84">
        <v>345.459</v>
      </c>
      <c r="J49" s="19">
        <v>237.39699999999999</v>
      </c>
      <c r="K49" s="19">
        <v>0</v>
      </c>
      <c r="L49" s="19">
        <v>175.024</v>
      </c>
      <c r="M49" s="19">
        <v>216.51100000000002</v>
      </c>
    </row>
    <row r="50" spans="1:13" ht="15" customHeight="1" x14ac:dyDescent="0.35">
      <c r="A50" s="108" t="s">
        <v>37</v>
      </c>
      <c r="B50" s="65"/>
      <c r="C50" s="65"/>
      <c r="D50" s="65"/>
      <c r="E50" s="84"/>
      <c r="F50" s="19"/>
      <c r="G50" s="84">
        <v>140.46874709999997</v>
      </c>
      <c r="H50" s="19">
        <v>264.92</v>
      </c>
      <c r="I50" s="84">
        <v>251.61500000000001</v>
      </c>
      <c r="J50" s="19">
        <v>195.67099999999999</v>
      </c>
      <c r="K50" s="19">
        <v>0</v>
      </c>
      <c r="L50" s="19">
        <v>217.16800000000001</v>
      </c>
      <c r="M50" s="19">
        <v>275.59800000000001</v>
      </c>
    </row>
    <row r="51" spans="1:13" ht="15" customHeight="1" x14ac:dyDescent="0.35">
      <c r="A51" s="108" t="s">
        <v>38</v>
      </c>
      <c r="B51" s="65"/>
      <c r="C51" s="65"/>
      <c r="D51" s="65"/>
      <c r="E51" s="84"/>
      <c r="F51" s="19"/>
      <c r="G51" s="84">
        <v>1809.4572679</v>
      </c>
      <c r="H51" s="19">
        <v>1900.3510000000001</v>
      </c>
      <c r="I51" s="84">
        <v>1901.4930000000002</v>
      </c>
      <c r="J51" s="19">
        <v>1862.9859999999999</v>
      </c>
      <c r="K51" s="19">
        <v>0</v>
      </c>
      <c r="L51" s="19">
        <v>2096.9110000000001</v>
      </c>
      <c r="M51" s="19">
        <v>2435.7910000000002</v>
      </c>
    </row>
    <row r="52" spans="1:13" ht="15" customHeight="1" x14ac:dyDescent="0.35">
      <c r="A52" s="108" t="s">
        <v>39</v>
      </c>
      <c r="B52" s="65"/>
      <c r="C52" s="65"/>
      <c r="D52" s="65"/>
      <c r="E52" s="84"/>
      <c r="F52" s="19"/>
      <c r="G52" s="84">
        <v>1294.953111</v>
      </c>
      <c r="H52" s="19">
        <v>1263.2989999999998</v>
      </c>
      <c r="I52" s="84">
        <v>1227.5039999999999</v>
      </c>
      <c r="J52" s="19">
        <v>1261.8000000000002</v>
      </c>
      <c r="K52" s="19">
        <v>0</v>
      </c>
      <c r="L52" s="19">
        <v>1250.239</v>
      </c>
      <c r="M52" s="19">
        <v>1605.095</v>
      </c>
    </row>
    <row r="53" spans="1:13" ht="15" customHeight="1" x14ac:dyDescent="0.35">
      <c r="A53" s="108" t="s">
        <v>73</v>
      </c>
      <c r="B53" s="65"/>
      <c r="C53" s="65"/>
      <c r="D53" s="65"/>
      <c r="E53" s="84"/>
      <c r="F53" s="19"/>
      <c r="G53" s="84">
        <v>3.1314000000000002</v>
      </c>
      <c r="H53" s="19">
        <v>5.3739999999999997</v>
      </c>
      <c r="I53" s="84">
        <v>4.5739999999999998</v>
      </c>
      <c r="J53" s="19">
        <v>8.0640000000000001</v>
      </c>
      <c r="K53" s="19">
        <v>0</v>
      </c>
      <c r="L53" s="19">
        <v>12.667999999999999</v>
      </c>
      <c r="M53" s="19">
        <v>5.34</v>
      </c>
    </row>
    <row r="54" spans="1:13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99.326999999999998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5478.0727747000001</v>
      </c>
      <c r="H55" s="14">
        <f>SUM(H47:H54)</f>
        <v>5669.8570000000009</v>
      </c>
      <c r="I55" s="89">
        <f>SUM(I47:I54)</f>
        <v>5711.6460000000015</v>
      </c>
      <c r="J55" s="16">
        <f>SUM(J47:J54)</f>
        <v>5555.1450000000004</v>
      </c>
      <c r="K55" s="16" t="s">
        <v>8</v>
      </c>
      <c r="L55" s="16">
        <f>SUM(L47:L54)</f>
        <v>5912.3119999999999</v>
      </c>
      <c r="M55" s="16">
        <f>SUM(M47:M54)</f>
        <v>6897.2250000000013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3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42</v>
      </c>
      <c r="B61" s="118"/>
      <c r="C61" s="118"/>
      <c r="D61" s="118"/>
      <c r="E61" s="84">
        <v>63.371406700000392</v>
      </c>
      <c r="F61" s="19">
        <v>51.838000000000079</v>
      </c>
      <c r="G61" s="84">
        <v>93.940606800000069</v>
      </c>
      <c r="H61" s="19">
        <v>83.733000000000231</v>
      </c>
      <c r="I61" s="84">
        <v>250.42100000000107</v>
      </c>
      <c r="J61" s="19">
        <v>311.95300000000054</v>
      </c>
      <c r="K61" s="19"/>
      <c r="L61" s="19">
        <v>300.93399999999974</v>
      </c>
      <c r="M61" s="19">
        <v>326.99999999999989</v>
      </c>
    </row>
    <row r="62" spans="1:13" ht="15" customHeight="1" x14ac:dyDescent="0.35">
      <c r="A62" s="119" t="s">
        <v>43</v>
      </c>
      <c r="B62" s="119"/>
      <c r="C62" s="120"/>
      <c r="D62" s="120"/>
      <c r="E62" s="85">
        <v>10.631</v>
      </c>
      <c r="F62" s="23">
        <v>-2.0030000000000001</v>
      </c>
      <c r="G62" s="85">
        <v>29.551000000000002</v>
      </c>
      <c r="H62" s="23">
        <v>-9.7760000000000016</v>
      </c>
      <c r="I62" s="85">
        <v>-11.169999999999998</v>
      </c>
      <c r="J62" s="23">
        <v>52.464999999999996</v>
      </c>
      <c r="K62" s="23">
        <v>0</v>
      </c>
      <c r="L62" s="23">
        <v>-80.259999999999991</v>
      </c>
      <c r="M62" s="23">
        <v>34.000000000000007</v>
      </c>
    </row>
    <row r="63" spans="1:13" ht="15" customHeight="1" x14ac:dyDescent="0.35">
      <c r="A63" s="176" t="s">
        <v>44</v>
      </c>
      <c r="B63" s="121"/>
      <c r="C63" s="122"/>
      <c r="D63" s="122"/>
      <c r="E63" s="91">
        <f t="shared" ref="E63:J63" si="6">SUM(E61:E62)</f>
        <v>74.002406700000392</v>
      </c>
      <c r="F63" s="14">
        <f t="shared" si="6"/>
        <v>49.835000000000079</v>
      </c>
      <c r="G63" s="83">
        <f t="shared" si="6"/>
        <v>123.49160680000007</v>
      </c>
      <c r="H63" s="15">
        <f t="shared" si="6"/>
        <v>73.957000000000235</v>
      </c>
      <c r="I63" s="83">
        <f t="shared" si="6"/>
        <v>239.25100000000108</v>
      </c>
      <c r="J63" s="16">
        <f t="shared" si="6"/>
        <v>364.41800000000052</v>
      </c>
      <c r="K63" s="16" t="s">
        <v>8</v>
      </c>
      <c r="L63" s="16">
        <f>SUM(L61:L62)-1</f>
        <v>219.67399999999975</v>
      </c>
      <c r="M63" s="14">
        <f>SUM(M61:M62)-1</f>
        <v>359.99999999999989</v>
      </c>
    </row>
    <row r="64" spans="1:13" ht="15" customHeight="1" x14ac:dyDescent="0.35">
      <c r="A64" s="118" t="s">
        <v>45</v>
      </c>
      <c r="B64" s="118"/>
      <c r="C64" s="65"/>
      <c r="D64" s="65"/>
      <c r="E64" s="84">
        <v>-40.921999999999997</v>
      </c>
      <c r="F64" s="19">
        <v>-39.054000000000002</v>
      </c>
      <c r="G64" s="84">
        <v>-79.962999999999994</v>
      </c>
      <c r="H64" s="19">
        <v>-78.246000000000009</v>
      </c>
      <c r="I64" s="84">
        <v>-157.83500000000001</v>
      </c>
      <c r="J64" s="19">
        <v>-121.6</v>
      </c>
      <c r="K64" s="19">
        <v>0</v>
      </c>
      <c r="L64" s="19">
        <v>-99.542000000000002</v>
      </c>
      <c r="M64" s="19">
        <v>-133.35000000000002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0.33000000000000007</v>
      </c>
      <c r="F65" s="23">
        <v>0.34800000000000003</v>
      </c>
      <c r="G65" s="85">
        <v>0.64300000000000002</v>
      </c>
      <c r="H65" s="23">
        <v>1.1440000000000001</v>
      </c>
      <c r="I65" s="85">
        <v>1.9650000000000001</v>
      </c>
      <c r="J65" s="23">
        <v>33.140999999999998</v>
      </c>
      <c r="K65" s="23">
        <v>0</v>
      </c>
      <c r="L65" s="23">
        <v>3.8609999999999998</v>
      </c>
      <c r="M65" s="23">
        <v>2.3039999999999998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J66" si="7">SUM(E63:E65)</f>
        <v>33.410406700000394</v>
      </c>
      <c r="F66" s="14">
        <f t="shared" si="7"/>
        <v>11.129000000000078</v>
      </c>
      <c r="G66" s="83">
        <f t="shared" si="7"/>
        <v>44.171606800000077</v>
      </c>
      <c r="H66" s="15">
        <f t="shared" si="7"/>
        <v>-3.144999999999774</v>
      </c>
      <c r="I66" s="83">
        <f t="shared" si="7"/>
        <v>83.38100000000108</v>
      </c>
      <c r="J66" s="16">
        <f t="shared" si="7"/>
        <v>275.95900000000051</v>
      </c>
      <c r="K66" s="16" t="s">
        <v>8</v>
      </c>
      <c r="L66" s="16">
        <f>SUM(L63:L65)</f>
        <v>123.99299999999975</v>
      </c>
      <c r="M66" s="14">
        <f>SUM(M63:M65)</f>
        <v>228.95399999999987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12.309000000000005</v>
      </c>
      <c r="F67" s="23">
        <v>1.2409999999999997</v>
      </c>
      <c r="G67" s="85">
        <v>18.373000000000005</v>
      </c>
      <c r="H67" s="23">
        <v>29.629000000000008</v>
      </c>
      <c r="I67" s="85">
        <v>35.235000000000007</v>
      </c>
      <c r="J67" s="23">
        <v>0</v>
      </c>
      <c r="K67" s="23">
        <v>0</v>
      </c>
      <c r="L67" s="23">
        <v>394.12800000000004</v>
      </c>
      <c r="M67" s="23">
        <v>-333.81700000000001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J68" si="8">SUM(E66:E67)</f>
        <v>45.719406700000398</v>
      </c>
      <c r="F68" s="14">
        <f t="shared" si="8"/>
        <v>12.370000000000077</v>
      </c>
      <c r="G68" s="83">
        <f t="shared" si="8"/>
        <v>62.544606800000082</v>
      </c>
      <c r="H68" s="15">
        <f t="shared" si="8"/>
        <v>26.484000000000236</v>
      </c>
      <c r="I68" s="83">
        <f t="shared" si="8"/>
        <v>118.61600000000109</v>
      </c>
      <c r="J68" s="16">
        <f t="shared" si="8"/>
        <v>275.95900000000051</v>
      </c>
      <c r="K68" s="16" t="s">
        <v>8</v>
      </c>
      <c r="L68" s="16">
        <f>SUM(L66:L67)</f>
        <v>518.12099999999975</v>
      </c>
      <c r="M68" s="14">
        <f>SUM(M66:M67)</f>
        <v>-104.86300000000014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12.199000000000012</v>
      </c>
      <c r="F69" s="19">
        <v>15.422000000000025</v>
      </c>
      <c r="G69" s="84">
        <v>-73.795999999999992</v>
      </c>
      <c r="H69" s="19">
        <v>12.558999999999969</v>
      </c>
      <c r="I69" s="84">
        <v>11.619000000000142</v>
      </c>
      <c r="J69" s="19">
        <v>-264.42500000000001</v>
      </c>
      <c r="K69" s="19">
        <v>0</v>
      </c>
      <c r="L69" s="19">
        <v>-433.65300000000002</v>
      </c>
      <c r="M69" s="19">
        <v>117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0.72499999999999998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0.47399999999999998</v>
      </c>
      <c r="J71" s="19">
        <v>-0.20100000000000001</v>
      </c>
      <c r="K71" s="19">
        <v>0</v>
      </c>
      <c r="L71" s="19">
        <v>-109.334</v>
      </c>
      <c r="M71" s="19">
        <v>-13.552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-2.9340000000000002</v>
      </c>
      <c r="F72" s="23">
        <v>-1.8590000000000009</v>
      </c>
      <c r="G72" s="85">
        <v>-5.1859999999999999</v>
      </c>
      <c r="H72" s="23">
        <v>-35.672000000000004</v>
      </c>
      <c r="I72" s="85">
        <v>-65.652999999999992</v>
      </c>
      <c r="J72" s="23">
        <v>-1.179</v>
      </c>
      <c r="K72" s="23">
        <v>0</v>
      </c>
      <c r="L72" s="23">
        <v>9.9840000000000018</v>
      </c>
      <c r="M72" s="23">
        <v>-50.603000000000002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J73" si="9">SUM(E69:E72)</f>
        <v>9.2650000000000112</v>
      </c>
      <c r="F73" s="34">
        <f t="shared" si="9"/>
        <v>13.563000000000024</v>
      </c>
      <c r="G73" s="92">
        <f t="shared" si="9"/>
        <v>-78.981999999999999</v>
      </c>
      <c r="H73" s="34">
        <f t="shared" si="9"/>
        <v>-23.113000000000035</v>
      </c>
      <c r="I73" s="92">
        <f t="shared" si="9"/>
        <v>-53.559999999999846</v>
      </c>
      <c r="J73" s="165">
        <f t="shared" si="9"/>
        <v>-265.80500000000001</v>
      </c>
      <c r="K73" s="165" t="s">
        <v>8</v>
      </c>
      <c r="L73" s="165">
        <f>SUM(L69:L72)</f>
        <v>-533.00300000000004</v>
      </c>
      <c r="M73" s="34">
        <f>SUM(M69:M72)</f>
        <v>53.57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J74" si="10">SUM(E73+E68)</f>
        <v>54.984406700000406</v>
      </c>
      <c r="F74" s="14">
        <f t="shared" si="10"/>
        <v>25.933000000000099</v>
      </c>
      <c r="G74" s="83">
        <f t="shared" si="10"/>
        <v>-16.437393199999917</v>
      </c>
      <c r="H74" s="15">
        <f t="shared" si="10"/>
        <v>3.3710000000002012</v>
      </c>
      <c r="I74" s="83">
        <f t="shared" si="10"/>
        <v>65.056000000001248</v>
      </c>
      <c r="J74" s="16">
        <f t="shared" si="10"/>
        <v>10.154000000000508</v>
      </c>
      <c r="K74" s="16" t="s">
        <v>8</v>
      </c>
      <c r="L74" s="16">
        <f>SUM(L73+L68)</f>
        <v>-14.882000000000289</v>
      </c>
      <c r="M74" s="14">
        <f>SUM(M73+M68)</f>
        <v>-51.293000000000141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-4.2540000000000013</v>
      </c>
      <c r="G75" s="85">
        <v>0</v>
      </c>
      <c r="H75" s="23">
        <v>-13.733000000000001</v>
      </c>
      <c r="I75" s="85">
        <v>-41.84</v>
      </c>
      <c r="J75" s="23">
        <v>5</v>
      </c>
      <c r="K75" s="23">
        <v>0</v>
      </c>
      <c r="L75" s="23">
        <v>0</v>
      </c>
      <c r="M75" s="23">
        <v>0</v>
      </c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J76" si="11">SUM(E74:E75)</f>
        <v>54.984406700000406</v>
      </c>
      <c r="F76" s="14">
        <f t="shared" si="11"/>
        <v>21.679000000000098</v>
      </c>
      <c r="G76" s="83">
        <f t="shared" si="11"/>
        <v>-16.437393199999917</v>
      </c>
      <c r="H76" s="15">
        <f t="shared" si="11"/>
        <v>-10.361999999999799</v>
      </c>
      <c r="I76" s="83">
        <f t="shared" si="11"/>
        <v>23.216000000001245</v>
      </c>
      <c r="J76" s="16">
        <f t="shared" si="11"/>
        <v>15.154000000000508</v>
      </c>
      <c r="K76" s="16" t="s">
        <v>8</v>
      </c>
      <c r="L76" s="16">
        <f>SUM(L74:L75)</f>
        <v>-14.882000000000289</v>
      </c>
      <c r="M76" s="16">
        <f>SUM(M74:M75)</f>
        <v>-51.293000000000141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56</v>
      </c>
      <c r="B82" s="118"/>
      <c r="C82" s="109"/>
      <c r="D82" s="109"/>
      <c r="E82" s="87">
        <v>7.469246079736279</v>
      </c>
      <c r="F82" s="61">
        <v>6.7033815682341649</v>
      </c>
      <c r="G82" s="87">
        <v>5.8989363989840804</v>
      </c>
      <c r="H82" s="61">
        <v>6.7083114097043373</v>
      </c>
      <c r="I82" s="87">
        <v>8.498561806891459</v>
      </c>
      <c r="J82" s="61">
        <v>9.7215170991060784</v>
      </c>
      <c r="K82" s="61">
        <v>8.7715988101382738</v>
      </c>
      <c r="L82" s="61">
        <v>12.976039769906173</v>
      </c>
      <c r="M82" s="61">
        <v>10.38051092853259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7.5947357753090134</v>
      </c>
      <c r="F83" s="61">
        <v>8.0662126226111219</v>
      </c>
      <c r="G83" s="87">
        <v>6.6303392783610002</v>
      </c>
      <c r="H83" s="61">
        <v>7.4334590062461379</v>
      </c>
      <c r="I83" s="87">
        <v>9.8693574623830944</v>
      </c>
      <c r="J83" s="61">
        <v>12.615963912010805</v>
      </c>
      <c r="K83" s="61">
        <v>10.759181715477895</v>
      </c>
      <c r="L83" s="61">
        <v>10.793309410540822</v>
      </c>
      <c r="M83" s="61">
        <v>12.19479884024777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4.7462402129564252</v>
      </c>
      <c r="F84" s="61">
        <v>-2.1757539542484778</v>
      </c>
      <c r="G84" s="87">
        <v>2.3897899279300772</v>
      </c>
      <c r="H84" s="61">
        <v>5.91140320700871E-2</v>
      </c>
      <c r="I84" s="87">
        <v>2.1080266939607331</v>
      </c>
      <c r="J84" s="61">
        <v>3.7780849713143341</v>
      </c>
      <c r="K84" s="61">
        <v>0.80159813037975725</v>
      </c>
      <c r="L84" s="61">
        <v>1.7714165488060023</v>
      </c>
      <c r="M84" s="61">
        <v>4.7133668705923162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87">
        <v>1.5379053541424996</v>
      </c>
      <c r="H85" s="47" t="s">
        <v>8</v>
      </c>
      <c r="I85" s="87">
        <v>-1.8196710838298134</v>
      </c>
      <c r="J85" s="61" t="s">
        <v>8</v>
      </c>
      <c r="K85" s="61" t="s">
        <v>8</v>
      </c>
      <c r="L85" s="61">
        <v>1.4947299040937319</v>
      </c>
      <c r="M85" s="61">
        <v>6.8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87">
        <v>2.2574098860661853</v>
      </c>
      <c r="H86" s="47" t="s">
        <v>8</v>
      </c>
      <c r="I86" s="87">
        <v>5.9987812469731985</v>
      </c>
      <c r="J86" s="61" t="s">
        <v>8</v>
      </c>
      <c r="K86" s="61" t="s">
        <v>8</v>
      </c>
      <c r="L86" s="61">
        <v>5.0329599555415738</v>
      </c>
      <c r="M86" s="61">
        <v>7.4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34.286079839508126</v>
      </c>
      <c r="H87" s="19">
        <v>34.869997603114136</v>
      </c>
      <c r="I87" s="84">
        <v>32.944513718112098</v>
      </c>
      <c r="J87" s="19">
        <v>35.808732265314418</v>
      </c>
      <c r="K87" s="19" t="s">
        <v>8</v>
      </c>
      <c r="L87" s="19">
        <v>36.53903921173309</v>
      </c>
      <c r="M87" s="19">
        <v>34.200566169727679</v>
      </c>
    </row>
    <row r="88" spans="1:13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1929.2499114</v>
      </c>
      <c r="H88" s="19">
        <v>1914.048</v>
      </c>
      <c r="I88" s="84">
        <v>1982.8019999999999</v>
      </c>
      <c r="J88" s="19">
        <v>1861.6629999999998</v>
      </c>
      <c r="K88" s="19" t="s">
        <v>8</v>
      </c>
      <c r="L88" s="19">
        <v>2074.134</v>
      </c>
      <c r="M88" s="19">
        <v>2427.2760000000003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1.1507210273620498</v>
      </c>
      <c r="H89" s="61">
        <v>1.0921086107333093</v>
      </c>
      <c r="I89" s="87">
        <v>1.1941239555842289</v>
      </c>
      <c r="J89" s="61">
        <v>1.0558789921914389</v>
      </c>
      <c r="K89" s="61" t="s">
        <v>8</v>
      </c>
      <c r="L89" s="61">
        <v>1.0516747195530993</v>
      </c>
      <c r="M89" s="61">
        <v>1.1243856220510493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2616</v>
      </c>
      <c r="J90" s="19">
        <v>2849</v>
      </c>
      <c r="K90" s="19">
        <v>2848</v>
      </c>
      <c r="L90" s="19">
        <v>2933</v>
      </c>
      <c r="M90" s="19">
        <v>3016</v>
      </c>
    </row>
    <row r="91" spans="1:13" ht="15" x14ac:dyDescent="0.35">
      <c r="A91" s="112" t="s">
        <v>114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115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28"/>
      <c r="B94" s="128"/>
      <c r="C94" s="1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</row>
    <row r="96" spans="1:13" ht="15" x14ac:dyDescent="0.3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</row>
    <row r="97" spans="1:13" ht="15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</row>
    <row r="100" spans="1:13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</row>
    <row r="101" spans="1:13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</row>
    <row r="102" spans="1:13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  <row r="112" spans="1:13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</row>
    <row r="113" spans="1:13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</row>
    <row r="114" spans="1:13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</row>
    <row r="115" spans="1:13" x14ac:dyDescent="0.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</row>
  </sheetData>
  <mergeCells count="2">
    <mergeCell ref="A1:M1"/>
    <mergeCell ref="A73:B73"/>
  </mergeCells>
  <pageMargins left="0.7" right="0.7" top="0.75" bottom="0.75" header="0.3" footer="0.3"/>
  <pageSetup paperSize="9" scale="52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zoomScaleNormal="100" zoomScaleSheetLayoutView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372.41500000000002</v>
      </c>
      <c r="F7" s="15">
        <v>287.05299999999994</v>
      </c>
      <c r="G7" s="83">
        <v>741.43100000000004</v>
      </c>
      <c r="H7" s="15">
        <v>525.21699999999998</v>
      </c>
      <c r="I7" s="83">
        <v>1157.2550000000001</v>
      </c>
      <c r="J7" s="15">
        <v>864.19299999999998</v>
      </c>
      <c r="K7" s="15">
        <v>1002.86</v>
      </c>
      <c r="L7" s="15">
        <v>1219.318</v>
      </c>
    </row>
    <row r="8" spans="1:12" ht="15" x14ac:dyDescent="0.35">
      <c r="A8" s="108" t="s">
        <v>11</v>
      </c>
      <c r="B8" s="65"/>
      <c r="C8" s="65"/>
      <c r="D8" s="65"/>
      <c r="E8" s="84">
        <v>-308.60899999999998</v>
      </c>
      <c r="F8" s="19">
        <v>-271.14000000000004</v>
      </c>
      <c r="G8" s="84">
        <v>-626.61500000000001</v>
      </c>
      <c r="H8" s="19">
        <v>-494.654</v>
      </c>
      <c r="I8" s="84">
        <v>-1097.3520000000001</v>
      </c>
      <c r="J8" s="19">
        <v>-818.41199999999992</v>
      </c>
      <c r="K8" s="19">
        <v>-1046.3019999999999</v>
      </c>
      <c r="L8" s="19">
        <v>-1134.0190000000002</v>
      </c>
    </row>
    <row r="9" spans="1:12" ht="15" x14ac:dyDescent="0.35">
      <c r="A9" s="108" t="s">
        <v>12</v>
      </c>
      <c r="B9" s="65"/>
      <c r="C9" s="65"/>
      <c r="D9" s="65"/>
      <c r="E9" s="84">
        <v>-0.96799999999999997</v>
      </c>
      <c r="F9" s="19">
        <v>0.60000000000000009</v>
      </c>
      <c r="G9" s="84">
        <v>0.29799999999999999</v>
      </c>
      <c r="H9" s="19">
        <v>0.56299999999999994</v>
      </c>
      <c r="I9" s="84">
        <v>3.0969999999999995</v>
      </c>
      <c r="J9" s="19">
        <v>1.7150000000000001</v>
      </c>
      <c r="K9" s="19">
        <v>0.78300000000000003</v>
      </c>
      <c r="L9" s="19">
        <v>-0.77800000000000002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62.838000000000036</v>
      </c>
      <c r="F12" s="14">
        <f t="shared" si="0"/>
        <v>16.512999999999899</v>
      </c>
      <c r="G12" s="83">
        <f t="shared" si="0"/>
        <v>115.11400000000003</v>
      </c>
      <c r="H12" s="15">
        <f t="shared" si="0"/>
        <v>31.125999999999987</v>
      </c>
      <c r="I12" s="83">
        <f t="shared" si="0"/>
        <v>63.000000000000021</v>
      </c>
      <c r="J12" s="16">
        <f t="shared" si="0"/>
        <v>47.496000000000066</v>
      </c>
      <c r="K12" s="16">
        <f t="shared" si="0"/>
        <v>-42.658999999999892</v>
      </c>
      <c r="L12" s="16">
        <f t="shared" si="0"/>
        <v>84.520999999999745</v>
      </c>
    </row>
    <row r="13" spans="1:12" ht="15" x14ac:dyDescent="0.35">
      <c r="A13" s="110" t="s">
        <v>72</v>
      </c>
      <c r="B13" s="69"/>
      <c r="C13" s="69"/>
      <c r="D13" s="69"/>
      <c r="E13" s="85">
        <v>-15.497999999999999</v>
      </c>
      <c r="F13" s="23">
        <v>-16.274000000000001</v>
      </c>
      <c r="G13" s="85">
        <v>-30.788999999999998</v>
      </c>
      <c r="H13" s="23">
        <v>-31.077000000000002</v>
      </c>
      <c r="I13" s="85">
        <v>-66.67</v>
      </c>
      <c r="J13" s="23">
        <v>-97.313000000000002</v>
      </c>
      <c r="K13" s="23">
        <v>-174.267</v>
      </c>
      <c r="L13" s="23">
        <v>-89.543999999999997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47.340000000000039</v>
      </c>
      <c r="F14" s="14">
        <f t="shared" si="1"/>
        <v>0.23899999999989774</v>
      </c>
      <c r="G14" s="83">
        <f t="shared" si="1"/>
        <v>84.325000000000031</v>
      </c>
      <c r="H14" s="15">
        <f t="shared" si="1"/>
        <v>4.8999999999985278E-2</v>
      </c>
      <c r="I14" s="83">
        <f t="shared" si="1"/>
        <v>-3.6699999999999804</v>
      </c>
      <c r="J14" s="16">
        <f t="shared" si="1"/>
        <v>-49.816999999999936</v>
      </c>
      <c r="K14" s="16">
        <f t="shared" si="1"/>
        <v>-216.92599999999987</v>
      </c>
      <c r="L14" s="16">
        <f t="shared" si="1"/>
        <v>-5.0230000000002519</v>
      </c>
    </row>
    <row r="15" spans="1:12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47.340000000000039</v>
      </c>
      <c r="F17" s="14">
        <f t="shared" si="2"/>
        <v>0.23899999999989774</v>
      </c>
      <c r="G17" s="83">
        <f t="shared" si="2"/>
        <v>84.325000000000031</v>
      </c>
      <c r="H17" s="15">
        <f t="shared" si="2"/>
        <v>4.8999999999985278E-2</v>
      </c>
      <c r="I17" s="83">
        <f t="shared" si="2"/>
        <v>-3.6699999999999804</v>
      </c>
      <c r="J17" s="16">
        <f t="shared" si="2"/>
        <v>-49.816999999999936</v>
      </c>
      <c r="K17" s="16">
        <f t="shared" si="2"/>
        <v>-216.92599999999987</v>
      </c>
      <c r="L17" s="16">
        <f t="shared" si="2"/>
        <v>-5.0230000000002519</v>
      </c>
    </row>
    <row r="18" spans="1:12" ht="15" x14ac:dyDescent="0.35">
      <c r="A18" s="108" t="s">
        <v>18</v>
      </c>
      <c r="B18" s="65"/>
      <c r="C18" s="65"/>
      <c r="D18" s="65"/>
      <c r="E18" s="84">
        <v>-1.607</v>
      </c>
      <c r="F18" s="19">
        <v>4.1879999999999997</v>
      </c>
      <c r="G18" s="84">
        <v>0.86</v>
      </c>
      <c r="H18" s="19">
        <v>4.9329999999999998</v>
      </c>
      <c r="I18" s="84">
        <v>11.869</v>
      </c>
      <c r="J18" s="19">
        <v>1.728</v>
      </c>
      <c r="K18" s="19">
        <v>0.315</v>
      </c>
      <c r="L18" s="19">
        <v>0.58699999999999997</v>
      </c>
    </row>
    <row r="19" spans="1:12" ht="15" x14ac:dyDescent="0.35">
      <c r="A19" s="110" t="s">
        <v>19</v>
      </c>
      <c r="B19" s="69"/>
      <c r="C19" s="69"/>
      <c r="D19" s="69"/>
      <c r="E19" s="85">
        <v>-12.430000000000001</v>
      </c>
      <c r="F19" s="23">
        <v>-11.854000000000001</v>
      </c>
      <c r="G19" s="85">
        <v>-24.119</v>
      </c>
      <c r="H19" s="23">
        <v>-23.202000000000002</v>
      </c>
      <c r="I19" s="85">
        <v>-49.725000000000001</v>
      </c>
      <c r="J19" s="23">
        <v>-45.933999999999997</v>
      </c>
      <c r="K19" s="23">
        <v>-62.108000000000004</v>
      </c>
      <c r="L19" s="23">
        <v>-45.131999999999998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33.30300000000004</v>
      </c>
      <c r="F20" s="14">
        <f t="shared" si="3"/>
        <v>-7.4270000000001035</v>
      </c>
      <c r="G20" s="83">
        <f t="shared" si="3"/>
        <v>61.066000000000031</v>
      </c>
      <c r="H20" s="15">
        <f t="shared" si="3"/>
        <v>-18.220000000000017</v>
      </c>
      <c r="I20" s="83">
        <f t="shared" si="3"/>
        <v>-41.525999999999982</v>
      </c>
      <c r="J20" s="16">
        <f t="shared" si="3"/>
        <v>-94.022999999999939</v>
      </c>
      <c r="K20" s="16">
        <f t="shared" si="3"/>
        <v>-278.71899999999988</v>
      </c>
      <c r="L20" s="16">
        <f t="shared" si="3"/>
        <v>-49.568000000000254</v>
      </c>
    </row>
    <row r="21" spans="1:12" ht="15" x14ac:dyDescent="0.35">
      <c r="A21" s="108" t="s">
        <v>20</v>
      </c>
      <c r="B21" s="65"/>
      <c r="C21" s="65"/>
      <c r="D21" s="65"/>
      <c r="E21" s="84">
        <v>-2.6769999999999996</v>
      </c>
      <c r="F21" s="19">
        <v>-1.7400000000000002</v>
      </c>
      <c r="G21" s="84">
        <v>-10.097</v>
      </c>
      <c r="H21" s="19">
        <v>-3.8</v>
      </c>
      <c r="I21" s="84">
        <v>-22.786999999999999</v>
      </c>
      <c r="J21" s="19">
        <v>-15.224000000000002</v>
      </c>
      <c r="K21" s="19">
        <v>36.120000000000005</v>
      </c>
      <c r="L21" s="19">
        <v>-35.524000000000001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30.62600000000004</v>
      </c>
      <c r="F23" s="14">
        <f t="shared" si="4"/>
        <v>-9.1670000000001046</v>
      </c>
      <c r="G23" s="83">
        <f t="shared" si="4"/>
        <v>50.96900000000003</v>
      </c>
      <c r="H23" s="15">
        <f t="shared" si="4"/>
        <v>-22.020000000000017</v>
      </c>
      <c r="I23" s="83">
        <f t="shared" si="4"/>
        <v>-64.312999999999988</v>
      </c>
      <c r="J23" s="16">
        <f t="shared" si="4"/>
        <v>-109.24699999999994</v>
      </c>
      <c r="K23" s="16">
        <f t="shared" si="4"/>
        <v>-242.59899999999988</v>
      </c>
      <c r="L23" s="16">
        <f t="shared" si="4"/>
        <v>-85.092000000000255</v>
      </c>
    </row>
    <row r="24" spans="1:12" ht="15" x14ac:dyDescent="0.35">
      <c r="A24" s="108" t="s">
        <v>22</v>
      </c>
      <c r="B24" s="65"/>
      <c r="C24" s="65"/>
      <c r="D24" s="65"/>
      <c r="E24" s="84">
        <v>30.626000000000051</v>
      </c>
      <c r="F24" s="19">
        <v>-9.167000000000094</v>
      </c>
      <c r="G24" s="84">
        <v>50.968999999999937</v>
      </c>
      <c r="H24" s="19">
        <v>-22.019999999999953</v>
      </c>
      <c r="I24" s="84">
        <v>-64.312999999999874</v>
      </c>
      <c r="J24" s="19">
        <v>-109.24700000000009</v>
      </c>
      <c r="K24" s="19">
        <v>-242.5990000000001</v>
      </c>
      <c r="L24" s="19">
        <v>-85.092000000000098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34"/>
      <c r="F26" s="135"/>
      <c r="G26" s="134"/>
      <c r="H26" s="135"/>
      <c r="I26" s="134"/>
      <c r="J26" s="135"/>
      <c r="K26" s="135"/>
      <c r="L26" s="135"/>
    </row>
    <row r="27" spans="1:12" ht="15" x14ac:dyDescent="0.35">
      <c r="A27" s="141" t="s">
        <v>82</v>
      </c>
      <c r="B27" s="65"/>
      <c r="C27" s="65"/>
      <c r="D27" s="65"/>
      <c r="E27" s="136">
        <v>0</v>
      </c>
      <c r="F27" s="137">
        <v>-7.1999999999999993</v>
      </c>
      <c r="G27" s="136">
        <v>0</v>
      </c>
      <c r="H27" s="137">
        <v>-7.1999999999999993</v>
      </c>
      <c r="I27" s="136">
        <v>-23.4</v>
      </c>
      <c r="J27" s="137">
        <v>-38.5</v>
      </c>
      <c r="K27" s="137">
        <v>-142.30000000000001</v>
      </c>
      <c r="L27" s="137">
        <v>-40</v>
      </c>
    </row>
    <row r="28" spans="1:12" ht="15" x14ac:dyDescent="0.35">
      <c r="A28" s="142" t="s">
        <v>83</v>
      </c>
      <c r="B28" s="143"/>
      <c r="C28" s="143"/>
      <c r="D28" s="143"/>
      <c r="E28" s="162">
        <f t="shared" ref="E28:L28" si="5">E14-E27</f>
        <v>47.340000000000039</v>
      </c>
      <c r="F28" s="163">
        <f t="shared" si="5"/>
        <v>7.438999999999897</v>
      </c>
      <c r="G28" s="162">
        <f t="shared" si="5"/>
        <v>84.325000000000031</v>
      </c>
      <c r="H28" s="163">
        <f t="shared" si="5"/>
        <v>7.2489999999999846</v>
      </c>
      <c r="I28" s="162">
        <f t="shared" si="5"/>
        <v>19.730000000000018</v>
      </c>
      <c r="J28" s="163">
        <f t="shared" si="5"/>
        <v>-11.316999999999936</v>
      </c>
      <c r="K28" s="163">
        <f t="shared" si="5"/>
        <v>-74.625999999999863</v>
      </c>
      <c r="L28" s="163">
        <f t="shared" si="5"/>
        <v>34.976999999999748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1093.866</v>
      </c>
      <c r="H34" s="19">
        <v>1093.866</v>
      </c>
      <c r="I34" s="84">
        <v>1093.866</v>
      </c>
      <c r="J34" s="19">
        <v>1093.866</v>
      </c>
      <c r="K34" s="19">
        <v>1093.866</v>
      </c>
      <c r="L34" s="19">
        <v>1093.866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14.527999999999999</v>
      </c>
      <c r="H35" s="19">
        <v>12.231</v>
      </c>
      <c r="I35" s="84">
        <v>12.071999999999999</v>
      </c>
      <c r="J35" s="19">
        <v>9.7720000000000002</v>
      </c>
      <c r="K35" s="19">
        <v>20.96</v>
      </c>
      <c r="L35" s="19">
        <v>52.725000000000001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300.64699999999993</v>
      </c>
      <c r="H36" s="19">
        <v>319.79899999999998</v>
      </c>
      <c r="I36" s="84">
        <v>314.65899999999999</v>
      </c>
      <c r="J36" s="19">
        <v>332.47300000000001</v>
      </c>
      <c r="K36" s="19">
        <v>391.02499999999998</v>
      </c>
      <c r="L36" s="19">
        <v>520.93299999999999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5">
        <v>56.338999999999999</v>
      </c>
      <c r="H38" s="23">
        <v>68.082999999999998</v>
      </c>
      <c r="I38" s="85">
        <v>59.134</v>
      </c>
      <c r="J38" s="23">
        <v>66.346999999999994</v>
      </c>
      <c r="K38" s="23">
        <v>82.215999999999994</v>
      </c>
      <c r="L38" s="23">
        <v>76.609000000000009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1465.3799999999999</v>
      </c>
      <c r="H39" s="14">
        <f t="shared" si="6"/>
        <v>1493.979</v>
      </c>
      <c r="I39" s="89">
        <f t="shared" si="6"/>
        <v>1479.7309999999998</v>
      </c>
      <c r="J39" s="16">
        <f t="shared" si="6"/>
        <v>1502.4579999999999</v>
      </c>
      <c r="K39" s="16">
        <f t="shared" si="6"/>
        <v>1588.067</v>
      </c>
      <c r="L39" s="16">
        <f t="shared" si="6"/>
        <v>1744.1329999999998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4">
        <v>245.05499999999998</v>
      </c>
      <c r="H40" s="19">
        <v>233.01100000000002</v>
      </c>
      <c r="I40" s="84">
        <v>217.12899999999999</v>
      </c>
      <c r="J40" s="19">
        <v>195.37200000000001</v>
      </c>
      <c r="K40" s="19">
        <v>178.001</v>
      </c>
      <c r="L40" s="19">
        <v>230.86700000000002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4">
        <v>311.221</v>
      </c>
      <c r="H42" s="19">
        <v>261.34999999999997</v>
      </c>
      <c r="I42" s="84">
        <v>298.34899999999999</v>
      </c>
      <c r="J42" s="19">
        <v>290.63299999999998</v>
      </c>
      <c r="K42" s="19">
        <v>371.38900000000001</v>
      </c>
      <c r="L42" s="19">
        <v>288.02699999999999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4">
        <v>78.634</v>
      </c>
      <c r="H43" s="19">
        <v>45.44</v>
      </c>
      <c r="I43" s="84">
        <v>71.2</v>
      </c>
      <c r="J43" s="19">
        <v>60.500999999999998</v>
      </c>
      <c r="K43" s="19">
        <v>43.68</v>
      </c>
      <c r="L43" s="19">
        <v>38.253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634.91</v>
      </c>
      <c r="H45" s="34">
        <f t="shared" si="7"/>
        <v>539.80099999999993</v>
      </c>
      <c r="I45" s="90">
        <f t="shared" si="7"/>
        <v>586.678</v>
      </c>
      <c r="J45" s="35">
        <f t="shared" si="7"/>
        <v>546.50599999999997</v>
      </c>
      <c r="K45" s="35">
        <f t="shared" si="7"/>
        <v>593.06999999999994</v>
      </c>
      <c r="L45" s="35">
        <f t="shared" si="7"/>
        <v>557.14700000000005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2100.29</v>
      </c>
      <c r="H46" s="14">
        <f t="shared" si="8"/>
        <v>2033.78</v>
      </c>
      <c r="I46" s="89">
        <f t="shared" si="8"/>
        <v>2066.4089999999997</v>
      </c>
      <c r="J46" s="16">
        <f t="shared" si="8"/>
        <v>2048.9639999999999</v>
      </c>
      <c r="K46" s="16">
        <f t="shared" si="8"/>
        <v>2181.1369999999997</v>
      </c>
      <c r="L46" s="16">
        <f t="shared" si="8"/>
        <v>2301.2799999999997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4">
        <v>943.92600000000004</v>
      </c>
      <c r="H47" s="19">
        <v>994.26100000000042</v>
      </c>
      <c r="I47" s="84">
        <v>914.77500000000032</v>
      </c>
      <c r="J47" s="19">
        <v>1037.0919999999999</v>
      </c>
      <c r="K47" s="19">
        <v>1141.1170000000002</v>
      </c>
      <c r="L47" s="19">
        <v>1142.4079999999999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55.668000000000006</v>
      </c>
      <c r="H49" s="19">
        <v>42.036999999999999</v>
      </c>
      <c r="I49" s="84">
        <v>55.473999999999997</v>
      </c>
      <c r="J49" s="19">
        <v>41.266000000000005</v>
      </c>
      <c r="K49" s="19">
        <v>42.984999999999999</v>
      </c>
      <c r="L49" s="19">
        <v>32.624000000000002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14.459999999999999</v>
      </c>
      <c r="H50" s="19">
        <v>29.673999999999999</v>
      </c>
      <c r="I50" s="84">
        <v>25.157</v>
      </c>
      <c r="J50" s="19">
        <v>27.327999999999999</v>
      </c>
      <c r="K50" s="19">
        <v>68.239999999999995</v>
      </c>
      <c r="L50" s="19">
        <v>35.945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830.0859999999999</v>
      </c>
      <c r="H51" s="19">
        <v>764.572</v>
      </c>
      <c r="I51" s="84">
        <v>816.13400000000001</v>
      </c>
      <c r="J51" s="19">
        <v>750.46900000000005</v>
      </c>
      <c r="K51" s="19">
        <v>771.35799999999995</v>
      </c>
      <c r="L51" s="19">
        <v>893.28200000000004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256.15000000000003</v>
      </c>
      <c r="H52" s="19">
        <v>203.23599999999999</v>
      </c>
      <c r="I52" s="84">
        <v>254.86899999999997</v>
      </c>
      <c r="J52" s="19">
        <v>192.809</v>
      </c>
      <c r="K52" s="19">
        <v>157.43699999999998</v>
      </c>
      <c r="L52" s="19">
        <v>197.02099999999999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2100.29</v>
      </c>
      <c r="H55" s="14">
        <f t="shared" si="9"/>
        <v>2033.7800000000002</v>
      </c>
      <c r="I55" s="89">
        <f t="shared" si="9"/>
        <v>2066.4090000000006</v>
      </c>
      <c r="J55" s="16">
        <f t="shared" si="9"/>
        <v>2048.9639999999999</v>
      </c>
      <c r="K55" s="16">
        <f t="shared" si="9"/>
        <v>2181.1370000000002</v>
      </c>
      <c r="L55" s="16">
        <f t="shared" si="9"/>
        <v>2301.2800000000002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43.213000000000051</v>
      </c>
      <c r="F61" s="19">
        <v>6.088999999999932</v>
      </c>
      <c r="G61" s="84">
        <v>92.872000000000057</v>
      </c>
      <c r="H61" s="19">
        <v>5.8090000000000259</v>
      </c>
      <c r="I61" s="84">
        <v>20.543000000000006</v>
      </c>
      <c r="J61" s="19">
        <v>-33.070000000000078</v>
      </c>
      <c r="K61" s="19">
        <v>-55.824000000000069</v>
      </c>
      <c r="L61" s="19">
        <v>29.955999999999861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-9.7610000000000099</v>
      </c>
      <c r="F62" s="23">
        <v>-13.015999999999996</v>
      </c>
      <c r="G62" s="85">
        <v>-63.956000000000003</v>
      </c>
      <c r="H62" s="23">
        <v>-53.671999999999997</v>
      </c>
      <c r="I62" s="85">
        <v>-45.938000000000002</v>
      </c>
      <c r="J62" s="23">
        <v>2.4480000000000004</v>
      </c>
      <c r="K62" s="23">
        <v>44.885000000000005</v>
      </c>
      <c r="L62" s="23">
        <v>-51.564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33.452000000000041</v>
      </c>
      <c r="F63" s="14">
        <f t="shared" si="10"/>
        <v>-6.9270000000000644</v>
      </c>
      <c r="G63" s="83">
        <f t="shared" si="10"/>
        <v>28.916000000000054</v>
      </c>
      <c r="H63" s="15">
        <f t="shared" si="10"/>
        <v>-47.862999999999971</v>
      </c>
      <c r="I63" s="83">
        <f t="shared" si="10"/>
        <v>-25.394999999999996</v>
      </c>
      <c r="J63" s="16">
        <f t="shared" si="10"/>
        <v>-30.622000000000078</v>
      </c>
      <c r="K63" s="16">
        <f t="shared" si="10"/>
        <v>-10.939000000000064</v>
      </c>
      <c r="L63" s="16">
        <f t="shared" si="10"/>
        <v>-21.608000000000139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-11.486000000000001</v>
      </c>
      <c r="F64" s="19">
        <v>-8.0080000000000009</v>
      </c>
      <c r="G64" s="84">
        <v>-18.79</v>
      </c>
      <c r="H64" s="19">
        <v>-15.067</v>
      </c>
      <c r="I64" s="84">
        <v>-29.869</v>
      </c>
      <c r="J64" s="19">
        <v>-25.055000000000003</v>
      </c>
      <c r="K64" s="19">
        <v>-32.110999999999997</v>
      </c>
      <c r="L64" s="19">
        <v>-66.807000000000002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</v>
      </c>
      <c r="F65" s="23">
        <v>0.17099999999999999</v>
      </c>
      <c r="G65" s="85">
        <v>0</v>
      </c>
      <c r="H65" s="23">
        <v>7.9999999999999988E-2</v>
      </c>
      <c r="I65" s="85">
        <v>0.63500000000000001</v>
      </c>
      <c r="J65" s="23">
        <v>1.0609999999999999</v>
      </c>
      <c r="K65" s="23">
        <v>7.0449999999999999</v>
      </c>
      <c r="L65" s="23">
        <v>7.4999999999999997E-2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21.96600000000004</v>
      </c>
      <c r="F66" s="14">
        <f t="shared" si="11"/>
        <v>-14.764000000000067</v>
      </c>
      <c r="G66" s="83">
        <f t="shared" si="11"/>
        <v>10.126000000000055</v>
      </c>
      <c r="H66" s="15">
        <f t="shared" si="11"/>
        <v>-62.849999999999973</v>
      </c>
      <c r="I66" s="83">
        <f t="shared" si="11"/>
        <v>-54.628999999999998</v>
      </c>
      <c r="J66" s="16">
        <f t="shared" si="11"/>
        <v>-54.616000000000078</v>
      </c>
      <c r="K66" s="16">
        <f t="shared" si="11"/>
        <v>-36.005000000000059</v>
      </c>
      <c r="L66" s="16">
        <f t="shared" si="11"/>
        <v>-88.340000000000131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21.96600000000004</v>
      </c>
      <c r="F68" s="14">
        <f t="shared" si="12"/>
        <v>-14.764000000000067</v>
      </c>
      <c r="G68" s="83">
        <f t="shared" si="12"/>
        <v>10.126000000000055</v>
      </c>
      <c r="H68" s="15">
        <f t="shared" si="12"/>
        <v>-62.849999999999973</v>
      </c>
      <c r="I68" s="83">
        <f t="shared" si="12"/>
        <v>-54.628999999999998</v>
      </c>
      <c r="J68" s="16">
        <f t="shared" si="12"/>
        <v>-54.616000000000078</v>
      </c>
      <c r="K68" s="16">
        <f t="shared" si="12"/>
        <v>-36.005000000000059</v>
      </c>
      <c r="L68" s="16">
        <f t="shared" si="12"/>
        <v>-88.340000000000131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-16.170999999999999</v>
      </c>
      <c r="F69" s="19">
        <v>7.5880000000000001</v>
      </c>
      <c r="G69" s="84">
        <v>0.47399999999999665</v>
      </c>
      <c r="H69" s="19">
        <v>2.0939999999999999</v>
      </c>
      <c r="I69" s="84">
        <v>13.770000000000003</v>
      </c>
      <c r="J69" s="19">
        <v>-25.691000000000003</v>
      </c>
      <c r="K69" s="19">
        <v>-101.98099999999999</v>
      </c>
      <c r="L69" s="19">
        <v>38.894000000000005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94.927000000000007</v>
      </c>
      <c r="K70" s="19">
        <v>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-46.493000000000002</v>
      </c>
      <c r="I71" s="84">
        <v>-46.493000000000002</v>
      </c>
      <c r="J71" s="19">
        <v>-109.678</v>
      </c>
      <c r="K71" s="19">
        <v>0</v>
      </c>
      <c r="L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11</v>
      </c>
      <c r="G72" s="85">
        <v>0</v>
      </c>
      <c r="H72" s="23">
        <v>90.61</v>
      </c>
      <c r="I72" s="85">
        <v>90.61</v>
      </c>
      <c r="J72" s="23">
        <v>114.815</v>
      </c>
      <c r="K72" s="23">
        <v>145</v>
      </c>
      <c r="L72" s="23">
        <v>25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-16.170999999999999</v>
      </c>
      <c r="F73" s="34">
        <f t="shared" si="13"/>
        <v>18.588000000000001</v>
      </c>
      <c r="G73" s="92">
        <f t="shared" si="13"/>
        <v>0.47399999999999665</v>
      </c>
      <c r="H73" s="34">
        <f t="shared" si="13"/>
        <v>46.210999999999999</v>
      </c>
      <c r="I73" s="92">
        <f t="shared" si="13"/>
        <v>57.887</v>
      </c>
      <c r="J73" s="165">
        <f t="shared" si="13"/>
        <v>74.373000000000005</v>
      </c>
      <c r="K73" s="165">
        <f t="shared" si="13"/>
        <v>43.019000000000005</v>
      </c>
      <c r="L73" s="165">
        <f t="shared" si="13"/>
        <v>63.894000000000005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5.7950000000000408</v>
      </c>
      <c r="F74" s="14">
        <f t="shared" si="14"/>
        <v>3.8239999999999341</v>
      </c>
      <c r="G74" s="83">
        <f t="shared" si="14"/>
        <v>10.600000000000051</v>
      </c>
      <c r="H74" s="15">
        <f t="shared" si="14"/>
        <v>-16.638999999999974</v>
      </c>
      <c r="I74" s="83">
        <f t="shared" si="14"/>
        <v>3.2580000000000027</v>
      </c>
      <c r="J74" s="16">
        <f t="shared" si="14"/>
        <v>19.756999999999927</v>
      </c>
      <c r="K74" s="16">
        <f t="shared" si="14"/>
        <v>7.0139999999999461</v>
      </c>
      <c r="L74" s="16">
        <f t="shared" si="14"/>
        <v>-24.446000000000126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5.7950000000000408</v>
      </c>
      <c r="F76" s="14">
        <f t="shared" si="15"/>
        <v>3.8239999999999341</v>
      </c>
      <c r="G76" s="83">
        <f t="shared" si="15"/>
        <v>10.600000000000051</v>
      </c>
      <c r="H76" s="15">
        <f t="shared" si="15"/>
        <v>-16.638999999999974</v>
      </c>
      <c r="I76" s="83">
        <f t="shared" si="15"/>
        <v>3.2580000000000027</v>
      </c>
      <c r="J76" s="16">
        <f t="shared" si="15"/>
        <v>19.756999999999927</v>
      </c>
      <c r="K76" s="16">
        <f t="shared" si="15"/>
        <v>7.0139999999999461</v>
      </c>
      <c r="L76" s="16">
        <f t="shared" si="15"/>
        <v>-24.446000000000126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12.711625471584117</v>
      </c>
      <c r="F82" s="61">
        <v>8.3259885805045813E-2</v>
      </c>
      <c r="G82" s="87">
        <v>11.373276812002734</v>
      </c>
      <c r="H82" s="61">
        <v>9.3294771494136838E-3</v>
      </c>
      <c r="I82" s="87">
        <v>-0.317129759646747</v>
      </c>
      <c r="J82" s="61">
        <v>-5.7645687942392261</v>
      </c>
      <c r="K82" s="61">
        <v>-21.630736094768967</v>
      </c>
      <c r="L82" s="61">
        <v>-0.41195159917265489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12.711625471584117</v>
      </c>
      <c r="F83" s="61">
        <v>2.591507491647886</v>
      </c>
      <c r="G83" s="87">
        <v>11.373276812002734</v>
      </c>
      <c r="H83" s="61">
        <v>1.3801914256392793</v>
      </c>
      <c r="I83" s="87">
        <v>1.7048965007712227</v>
      </c>
      <c r="J83" s="61">
        <v>-1.30954543718821</v>
      </c>
      <c r="K83" s="61">
        <v>-7.4413178310033299</v>
      </c>
      <c r="L83" s="61">
        <v>2.86857079121279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8.942443242082085</v>
      </c>
      <c r="F84" s="61">
        <v>-2.5873270789715068</v>
      </c>
      <c r="G84" s="87">
        <v>8.2362350643552844</v>
      </c>
      <c r="H84" s="61">
        <v>-3.4690423196507565</v>
      </c>
      <c r="I84" s="87">
        <v>-3.5883189098340549</v>
      </c>
      <c r="J84" s="61">
        <v>-10.879861327272925</v>
      </c>
      <c r="K84" s="61">
        <v>-27.792413696827072</v>
      </c>
      <c r="L84" s="61">
        <v>-4.0652233461656566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-6.5898957254772084</v>
      </c>
      <c r="J85" s="61">
        <v>-10.030901534242091</v>
      </c>
      <c r="K85" s="61">
        <v>-21.247763873835414</v>
      </c>
      <c r="L85" s="61">
        <v>-7.2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0.45358360925091556</v>
      </c>
      <c r="J86" s="61">
        <v>-2.5415091402951067</v>
      </c>
      <c r="K86" s="61">
        <v>-10.766558956840026</v>
      </c>
      <c r="L86" s="61">
        <v>-0.2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44.942650776797493</v>
      </c>
      <c r="H87" s="19">
        <v>48.887342780438416</v>
      </c>
      <c r="I87" s="84">
        <v>44.268825774568363</v>
      </c>
      <c r="J87" s="19">
        <v>50.615432970027783</v>
      </c>
      <c r="K87" s="19">
        <v>52.317529802116979</v>
      </c>
      <c r="L87" s="19">
        <v>49.642286032121248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807.11999999999989</v>
      </c>
      <c r="H88" s="19">
        <v>761.16899999999998</v>
      </c>
      <c r="I88" s="84">
        <v>800.4079999999999</v>
      </c>
      <c r="J88" s="19">
        <v>731.23400000000004</v>
      </c>
      <c r="K88" s="19">
        <v>770.66300000000001</v>
      </c>
      <c r="L88" s="19">
        <v>887.65300000000013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0.93837228765814251</v>
      </c>
      <c r="H89" s="61">
        <v>0.81126484896822837</v>
      </c>
      <c r="I89" s="87">
        <v>0.95281134705255355</v>
      </c>
      <c r="J89" s="61">
        <v>0.76341828883069207</v>
      </c>
      <c r="K89" s="61">
        <v>0.71363672612010842</v>
      </c>
      <c r="L89" s="61">
        <v>0.81048627110454419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1110</v>
      </c>
      <c r="J90" s="19">
        <v>1008</v>
      </c>
      <c r="K90" s="19">
        <v>1169</v>
      </c>
      <c r="L90" s="19">
        <v>1389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107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  <c r="M4" s="73"/>
      <c r="O4" s="101"/>
    </row>
    <row r="5" spans="1:15" ht="15" x14ac:dyDescent="0.35">
      <c r="A5" s="71" t="s">
        <v>9</v>
      </c>
      <c r="B5" s="74"/>
      <c r="C5" s="71"/>
      <c r="D5" s="71" t="s">
        <v>98</v>
      </c>
      <c r="E5" s="75"/>
      <c r="F5" s="75" t="s">
        <v>7</v>
      </c>
      <c r="G5" s="75"/>
      <c r="H5" s="75" t="s">
        <v>7</v>
      </c>
      <c r="I5" s="75" t="s">
        <v>7</v>
      </c>
      <c r="J5" s="75" t="s">
        <v>7</v>
      </c>
      <c r="K5" s="75" t="s">
        <v>7</v>
      </c>
      <c r="L5" s="75"/>
      <c r="M5" s="75" t="s">
        <v>64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10</v>
      </c>
      <c r="B7" s="109"/>
      <c r="C7" s="109"/>
      <c r="D7" s="109"/>
      <c r="E7" s="83">
        <v>511.98400000000004</v>
      </c>
      <c r="F7" s="15">
        <v>558.40300000000002</v>
      </c>
      <c r="G7" s="83">
        <v>1105.4259999999999</v>
      </c>
      <c r="H7" s="15">
        <v>1140.0149999999999</v>
      </c>
      <c r="I7" s="83">
        <v>2274.27</v>
      </c>
      <c r="J7" s="15">
        <v>2415.5189999999998</v>
      </c>
      <c r="K7" s="15">
        <v>2484.0929999999998</v>
      </c>
      <c r="L7" s="15">
        <v>2489.3719999999998</v>
      </c>
      <c r="M7" s="15">
        <v>2859.8719999999998</v>
      </c>
    </row>
    <row r="8" spans="1:15" ht="15" x14ac:dyDescent="0.35">
      <c r="A8" s="108" t="s">
        <v>11</v>
      </c>
      <c r="B8" s="65"/>
      <c r="C8" s="65"/>
      <c r="D8" s="65"/>
      <c r="E8" s="84">
        <v>-500.596</v>
      </c>
      <c r="F8" s="19">
        <v>-548.423</v>
      </c>
      <c r="G8" s="84">
        <v>-1083.3340000000001</v>
      </c>
      <c r="H8" s="19">
        <v>-1120.9170000000001</v>
      </c>
      <c r="I8" s="84">
        <v>-2195.9580000000001</v>
      </c>
      <c r="J8" s="19">
        <v>-2366.1229999999996</v>
      </c>
      <c r="K8" s="19">
        <v>-2406.6859999999997</v>
      </c>
      <c r="L8" s="19">
        <v>-2420.4779999999996</v>
      </c>
      <c r="M8" s="19">
        <v>-2727.1089999999999</v>
      </c>
    </row>
    <row r="9" spans="1:15" ht="15" x14ac:dyDescent="0.35">
      <c r="A9" s="108" t="s">
        <v>12</v>
      </c>
      <c r="B9" s="65"/>
      <c r="C9" s="65"/>
      <c r="D9" s="65"/>
      <c r="E9" s="84">
        <v>3.8079999999999998</v>
      </c>
      <c r="F9" s="19">
        <v>2.4849999999999994</v>
      </c>
      <c r="G9" s="84">
        <v>10.179</v>
      </c>
      <c r="H9" s="19">
        <v>8.0020000000000007</v>
      </c>
      <c r="I9" s="84">
        <v>18.662999999999997</v>
      </c>
      <c r="J9" s="19">
        <v>18.201999999999998</v>
      </c>
      <c r="K9" s="19">
        <v>33.351999999999997</v>
      </c>
      <c r="L9" s="19">
        <v>33.366</v>
      </c>
      <c r="M9" s="19">
        <v>28.395</v>
      </c>
    </row>
    <row r="10" spans="1:15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-0.22700000000000001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-1.992</v>
      </c>
    </row>
    <row r="12" spans="1:15" x14ac:dyDescent="0.3">
      <c r="A12" s="111" t="s">
        <v>0</v>
      </c>
      <c r="B12" s="111"/>
      <c r="C12" s="111"/>
      <c r="D12" s="111"/>
      <c r="E12" s="83">
        <f t="shared" ref="E12:M12" si="0">SUM(E7:E11)</f>
        <v>15.196000000000033</v>
      </c>
      <c r="F12" s="14">
        <f t="shared" si="0"/>
        <v>12.465000000000018</v>
      </c>
      <c r="G12" s="83">
        <f t="shared" si="0"/>
        <v>32.270999999999873</v>
      </c>
      <c r="H12" s="15">
        <f t="shared" si="0"/>
        <v>27.099999999999731</v>
      </c>
      <c r="I12" s="83">
        <f t="shared" si="0"/>
        <v>96.747999999999891</v>
      </c>
      <c r="J12" s="16">
        <f t="shared" si="0"/>
        <v>67.598000000000184</v>
      </c>
      <c r="K12" s="16">
        <f t="shared" si="0"/>
        <v>110.75900000000016</v>
      </c>
      <c r="L12" s="16">
        <f t="shared" si="0"/>
        <v>102.26000000000023</v>
      </c>
      <c r="M12" s="16">
        <f t="shared" si="0"/>
        <v>159.16599999999994</v>
      </c>
    </row>
    <row r="13" spans="1:15" ht="15" x14ac:dyDescent="0.35">
      <c r="A13" s="110" t="s">
        <v>72</v>
      </c>
      <c r="B13" s="69"/>
      <c r="C13" s="69"/>
      <c r="D13" s="69"/>
      <c r="E13" s="85">
        <v>-8.0069999999999997</v>
      </c>
      <c r="F13" s="23">
        <v>-10.218999999999998</v>
      </c>
      <c r="G13" s="85">
        <v>-16.494</v>
      </c>
      <c r="H13" s="23">
        <v>-20.291999999999998</v>
      </c>
      <c r="I13" s="85">
        <v>-40.207000000000001</v>
      </c>
      <c r="J13" s="23">
        <v>-42.271000000000001</v>
      </c>
      <c r="K13" s="23">
        <v>-51.186999999999998</v>
      </c>
      <c r="L13" s="23">
        <v>-51.225000000000001</v>
      </c>
      <c r="M13" s="23">
        <v>-57.478999999999999</v>
      </c>
    </row>
    <row r="14" spans="1:15" x14ac:dyDescent="0.3">
      <c r="A14" s="111" t="s">
        <v>1</v>
      </c>
      <c r="B14" s="111"/>
      <c r="C14" s="111"/>
      <c r="D14" s="111"/>
      <c r="E14" s="83">
        <f t="shared" ref="E14:M14" si="1">SUM(E12:E13)</f>
        <v>7.1890000000000338</v>
      </c>
      <c r="F14" s="14">
        <f t="shared" si="1"/>
        <v>2.24600000000002</v>
      </c>
      <c r="G14" s="83">
        <f t="shared" si="1"/>
        <v>15.776999999999873</v>
      </c>
      <c r="H14" s="15">
        <f t="shared" si="1"/>
        <v>6.8079999999997334</v>
      </c>
      <c r="I14" s="83">
        <f t="shared" si="1"/>
        <v>56.54099999999989</v>
      </c>
      <c r="J14" s="16">
        <f t="shared" si="1"/>
        <v>25.327000000000183</v>
      </c>
      <c r="K14" s="16">
        <f t="shared" si="1"/>
        <v>59.572000000000159</v>
      </c>
      <c r="L14" s="16">
        <f t="shared" si="1"/>
        <v>51.035000000000231</v>
      </c>
      <c r="M14" s="16">
        <f t="shared" si="1"/>
        <v>101.68699999999994</v>
      </c>
    </row>
    <row r="15" spans="1:15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-1.5629999999999999</v>
      </c>
    </row>
    <row r="16" spans="1:15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2</v>
      </c>
      <c r="B17" s="111"/>
      <c r="C17" s="111"/>
      <c r="D17" s="111"/>
      <c r="E17" s="83">
        <f t="shared" ref="E17:M17" si="2">SUM(E14:E16)</f>
        <v>7.1890000000000338</v>
      </c>
      <c r="F17" s="14">
        <f t="shared" si="2"/>
        <v>2.24600000000002</v>
      </c>
      <c r="G17" s="83">
        <f t="shared" si="2"/>
        <v>15.776999999999873</v>
      </c>
      <c r="H17" s="15">
        <f t="shared" si="2"/>
        <v>6.8079999999997334</v>
      </c>
      <c r="I17" s="83">
        <f t="shared" si="2"/>
        <v>56.54099999999989</v>
      </c>
      <c r="J17" s="16">
        <f t="shared" si="2"/>
        <v>25.327000000000183</v>
      </c>
      <c r="K17" s="16">
        <f t="shared" si="2"/>
        <v>59.572000000000159</v>
      </c>
      <c r="L17" s="16">
        <f t="shared" si="2"/>
        <v>51.035000000000231</v>
      </c>
      <c r="M17" s="16">
        <f t="shared" si="2"/>
        <v>100.12399999999994</v>
      </c>
    </row>
    <row r="18" spans="1:13" ht="15" x14ac:dyDescent="0.35">
      <c r="A18" s="108" t="s">
        <v>18</v>
      </c>
      <c r="B18" s="65"/>
      <c r="C18" s="65"/>
      <c r="D18" s="65"/>
      <c r="E18" s="84">
        <v>1.7000000000000001E-2</v>
      </c>
      <c r="F18" s="19">
        <v>8.3999999999999991E-2</v>
      </c>
      <c r="G18" s="84">
        <v>0.05</v>
      </c>
      <c r="H18" s="19">
        <v>0.17399999999999999</v>
      </c>
      <c r="I18" s="84">
        <v>2.6159999999999997</v>
      </c>
      <c r="J18" s="19">
        <v>9.2759999999999998</v>
      </c>
      <c r="K18" s="19">
        <v>2.0579999999999998</v>
      </c>
      <c r="L18" s="19">
        <v>2.0579999999999998</v>
      </c>
      <c r="M18" s="19">
        <v>3.3330000000000002</v>
      </c>
    </row>
    <row r="19" spans="1:13" ht="15" x14ac:dyDescent="0.35">
      <c r="A19" s="110" t="s">
        <v>19</v>
      </c>
      <c r="B19" s="69"/>
      <c r="C19" s="69"/>
      <c r="D19" s="69"/>
      <c r="E19" s="85">
        <v>-9.5760000000000005</v>
      </c>
      <c r="F19" s="23">
        <v>-9.4190000000000005</v>
      </c>
      <c r="G19" s="85">
        <v>-17.702999999999999</v>
      </c>
      <c r="H19" s="23">
        <v>-18.551000000000002</v>
      </c>
      <c r="I19" s="85">
        <v>-36.585999999999999</v>
      </c>
      <c r="J19" s="23">
        <v>-44.247999999999998</v>
      </c>
      <c r="K19" s="23">
        <v>-47.713999999999999</v>
      </c>
      <c r="L19" s="23">
        <v>-47.713999999999999</v>
      </c>
      <c r="M19" s="23">
        <v>-51.025999999999996</v>
      </c>
    </row>
    <row r="20" spans="1:13" x14ac:dyDescent="0.3">
      <c r="A20" s="111" t="s">
        <v>3</v>
      </c>
      <c r="B20" s="111"/>
      <c r="C20" s="111"/>
      <c r="D20" s="111"/>
      <c r="E20" s="83">
        <f t="shared" ref="E20:M20" si="3">SUM(E17:E19)</f>
        <v>-2.3699999999999664</v>
      </c>
      <c r="F20" s="14">
        <f t="shared" si="3"/>
        <v>-7.0889999999999809</v>
      </c>
      <c r="G20" s="83">
        <f t="shared" si="3"/>
        <v>-1.8760000000001256</v>
      </c>
      <c r="H20" s="15">
        <f t="shared" si="3"/>
        <v>-11.569000000000269</v>
      </c>
      <c r="I20" s="83">
        <f t="shared" si="3"/>
        <v>22.570999999999891</v>
      </c>
      <c r="J20" s="16">
        <f t="shared" si="3"/>
        <v>-9.6449999999998184</v>
      </c>
      <c r="K20" s="16">
        <f t="shared" si="3"/>
        <v>13.91600000000016</v>
      </c>
      <c r="L20" s="16">
        <f t="shared" si="3"/>
        <v>5.3790000000002323</v>
      </c>
      <c r="M20" s="16">
        <f t="shared" si="3"/>
        <v>52.430999999999941</v>
      </c>
    </row>
    <row r="21" spans="1:13" ht="15" x14ac:dyDescent="0.35">
      <c r="A21" s="108" t="s">
        <v>20</v>
      </c>
      <c r="B21" s="65"/>
      <c r="C21" s="65"/>
      <c r="D21" s="65"/>
      <c r="E21" s="84">
        <v>-1.8139999999999996</v>
      </c>
      <c r="F21" s="19">
        <v>-3.0770000000000004</v>
      </c>
      <c r="G21" s="84">
        <v>-10.456</v>
      </c>
      <c r="H21" s="19">
        <v>-5.5140000000000002</v>
      </c>
      <c r="I21" s="84">
        <v>-39.641000000000005</v>
      </c>
      <c r="J21" s="19">
        <v>25.561</v>
      </c>
      <c r="K21" s="19">
        <v>-17.577999999999996</v>
      </c>
      <c r="L21" s="19">
        <v>-17.577999999999996</v>
      </c>
      <c r="M21" s="19">
        <v>42.823999999999998</v>
      </c>
    </row>
    <row r="22" spans="1:13" ht="15" x14ac:dyDescent="0.35">
      <c r="A22" s="110" t="s">
        <v>77</v>
      </c>
      <c r="B22" s="113"/>
      <c r="C22" s="113"/>
      <c r="D22" s="113"/>
      <c r="E22" s="85">
        <v>0</v>
      </c>
      <c r="F22" s="23">
        <v>-6.0330000000000004</v>
      </c>
      <c r="G22" s="85">
        <v>0</v>
      </c>
      <c r="H22" s="23">
        <v>-6.0330000000000004</v>
      </c>
      <c r="I22" s="85">
        <v>-6.0330000000000004</v>
      </c>
      <c r="J22" s="23">
        <v>-5.0010000000000003</v>
      </c>
      <c r="K22" s="23">
        <v>-8.5380000000000003</v>
      </c>
      <c r="L22" s="23">
        <v>0</v>
      </c>
      <c r="M22" s="23">
        <v>-118.492</v>
      </c>
    </row>
    <row r="23" spans="1:13" ht="15" x14ac:dyDescent="0.35">
      <c r="A23" s="114" t="s">
        <v>21</v>
      </c>
      <c r="B23" s="115"/>
      <c r="C23" s="115"/>
      <c r="D23" s="115"/>
      <c r="E23" s="83">
        <f t="shared" ref="E23:M23" si="4">SUM(E20:E22)</f>
        <v>-4.1839999999999655</v>
      </c>
      <c r="F23" s="14">
        <f t="shared" si="4"/>
        <v>-16.19899999999998</v>
      </c>
      <c r="G23" s="83">
        <f t="shared" si="4"/>
        <v>-12.332000000000125</v>
      </c>
      <c r="H23" s="15">
        <f t="shared" si="4"/>
        <v>-23.11600000000027</v>
      </c>
      <c r="I23" s="83">
        <f t="shared" si="4"/>
        <v>-23.103000000000115</v>
      </c>
      <c r="J23" s="16">
        <f t="shared" si="4"/>
        <v>10.91500000000018</v>
      </c>
      <c r="K23" s="16">
        <f t="shared" si="4"/>
        <v>-12.199999999999836</v>
      </c>
      <c r="L23" s="16">
        <f t="shared" si="4"/>
        <v>-12.198999999999764</v>
      </c>
      <c r="M23" s="16">
        <f t="shared" si="4"/>
        <v>-23.237000000000066</v>
      </c>
    </row>
    <row r="24" spans="1:13" ht="15" x14ac:dyDescent="0.35">
      <c r="A24" s="108" t="s">
        <v>22</v>
      </c>
      <c r="B24" s="65"/>
      <c r="C24" s="65"/>
      <c r="D24" s="65"/>
      <c r="E24" s="84">
        <v>-4.1839999999999238</v>
      </c>
      <c r="F24" s="19">
        <v>-16.199000000000058</v>
      </c>
      <c r="G24" s="84">
        <v>-12.331999999999937</v>
      </c>
      <c r="H24" s="19">
        <v>-23.11600000000022</v>
      </c>
      <c r="I24" s="84">
        <v>-23.103000000000119</v>
      </c>
      <c r="J24" s="19">
        <v>10.91500000000064</v>
      </c>
      <c r="K24" s="19">
        <v>-12.200000000000099</v>
      </c>
      <c r="L24" s="19">
        <v>-12.199000000000213</v>
      </c>
      <c r="M24" s="19">
        <v>-23.237000000000414</v>
      </c>
    </row>
    <row r="25" spans="1:13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82</v>
      </c>
      <c r="B27" s="65"/>
      <c r="C27" s="65"/>
      <c r="D27" s="65"/>
      <c r="E27" s="84">
        <v>0</v>
      </c>
      <c r="F27" s="19">
        <v>-12.4</v>
      </c>
      <c r="G27" s="84">
        <v>0</v>
      </c>
      <c r="H27" s="19">
        <v>-20.8</v>
      </c>
      <c r="I27" s="84">
        <v>-20.100000000000001</v>
      </c>
      <c r="J27" s="19">
        <v>-41.9</v>
      </c>
      <c r="K27" s="19">
        <v>-30</v>
      </c>
      <c r="L27" s="19">
        <v>-30</v>
      </c>
      <c r="M27" s="19">
        <v>-35</v>
      </c>
    </row>
    <row r="28" spans="1:13" ht="15" x14ac:dyDescent="0.35">
      <c r="A28" s="142" t="s">
        <v>83</v>
      </c>
      <c r="B28" s="143"/>
      <c r="C28" s="143"/>
      <c r="D28" s="143"/>
      <c r="E28" s="160">
        <f t="shared" ref="E28:M28" si="5">E14-E27</f>
        <v>7.1890000000000338</v>
      </c>
      <c r="F28" s="161">
        <f t="shared" si="5"/>
        <v>14.64600000000002</v>
      </c>
      <c r="G28" s="160">
        <f t="shared" si="5"/>
        <v>15.776999999999873</v>
      </c>
      <c r="H28" s="161">
        <f t="shared" si="5"/>
        <v>27.607999999999734</v>
      </c>
      <c r="I28" s="160">
        <f t="shared" si="5"/>
        <v>76.640999999999892</v>
      </c>
      <c r="J28" s="161">
        <f t="shared" si="5"/>
        <v>67.227000000000174</v>
      </c>
      <c r="K28" s="161">
        <f t="shared" si="5"/>
        <v>89.572000000000159</v>
      </c>
      <c r="L28" s="161">
        <f t="shared" si="5"/>
        <v>81.035000000000224</v>
      </c>
      <c r="M28" s="161">
        <f t="shared" si="5"/>
        <v>136.68699999999995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  <c r="M31" s="76"/>
    </row>
    <row r="32" spans="1:13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713.31100000000004</v>
      </c>
      <c r="H34" s="19">
        <v>713.19500000000005</v>
      </c>
      <c r="I34" s="84">
        <v>714.97299999999996</v>
      </c>
      <c r="J34" s="19">
        <v>711.78099999999995</v>
      </c>
      <c r="K34" s="19">
        <v>0</v>
      </c>
      <c r="L34" s="19">
        <v>709.96100000000001</v>
      </c>
      <c r="M34" s="19">
        <v>711.79399999999998</v>
      </c>
    </row>
    <row r="35" spans="1:15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6.0880000000000001</v>
      </c>
      <c r="H35" s="19">
        <v>1.996</v>
      </c>
      <c r="I35" s="84">
        <v>9.6620000000000008</v>
      </c>
      <c r="J35" s="19">
        <v>3.3</v>
      </c>
      <c r="K35" s="19">
        <v>0</v>
      </c>
      <c r="L35" s="19">
        <v>7.532</v>
      </c>
      <c r="M35" s="19">
        <v>9.0559999999999992</v>
      </c>
    </row>
    <row r="36" spans="1:15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202.505</v>
      </c>
      <c r="H36" s="19">
        <v>193.822</v>
      </c>
      <c r="I36" s="84">
        <v>204.74600000000001</v>
      </c>
      <c r="J36" s="19">
        <v>175.81400000000002</v>
      </c>
      <c r="K36" s="19">
        <v>0</v>
      </c>
      <c r="L36" s="19">
        <v>164.458</v>
      </c>
      <c r="M36" s="19">
        <v>185.37099999999998</v>
      </c>
    </row>
    <row r="37" spans="1:15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-4.0000000000000001E-3</v>
      </c>
      <c r="I37" s="84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5" ht="15" customHeight="1" x14ac:dyDescent="0.35">
      <c r="A38" s="110" t="s">
        <v>26</v>
      </c>
      <c r="B38" s="69"/>
      <c r="C38" s="69"/>
      <c r="D38" s="69"/>
      <c r="E38" s="85"/>
      <c r="F38" s="23"/>
      <c r="G38" s="85">
        <v>0.59799999999999998</v>
      </c>
      <c r="H38" s="23">
        <v>16.559999999999999</v>
      </c>
      <c r="I38" s="85">
        <v>10.489000000000001</v>
      </c>
      <c r="J38" s="23">
        <v>16.038999999999998</v>
      </c>
      <c r="K38" s="23">
        <v>0</v>
      </c>
      <c r="L38" s="23">
        <v>0.129</v>
      </c>
      <c r="M38" s="23">
        <v>24.067</v>
      </c>
    </row>
    <row r="39" spans="1:15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>SUM(G34:G38)</f>
        <v>922.50199999999995</v>
      </c>
      <c r="H39" s="14">
        <f>SUM(H34:H38)</f>
        <v>925.56899999999996</v>
      </c>
      <c r="I39" s="89">
        <f>SUM(I34:I38)</f>
        <v>939.87</v>
      </c>
      <c r="J39" s="16">
        <f>SUM(J34:J38)</f>
        <v>906.93399999999997</v>
      </c>
      <c r="K39" s="16" t="s">
        <v>8</v>
      </c>
      <c r="L39" s="16">
        <f>SUM(L34:L38)</f>
        <v>882.08</v>
      </c>
      <c r="M39" s="16">
        <f>SUM(M34:M38)</f>
        <v>930.28800000000001</v>
      </c>
    </row>
    <row r="40" spans="1:15" ht="15" customHeight="1" x14ac:dyDescent="0.35">
      <c r="A40" s="108" t="s">
        <v>28</v>
      </c>
      <c r="B40" s="65"/>
      <c r="C40" s="65"/>
      <c r="D40" s="65"/>
      <c r="E40" s="84"/>
      <c r="F40" s="19"/>
      <c r="G40" s="84">
        <v>403.15300000000002</v>
      </c>
      <c r="H40" s="19">
        <v>426.31399999999996</v>
      </c>
      <c r="I40" s="84">
        <v>413.87299999999999</v>
      </c>
      <c r="J40" s="19">
        <v>421.30700000000002</v>
      </c>
      <c r="K40" s="19">
        <v>0</v>
      </c>
      <c r="L40" s="19">
        <v>432.31899999999996</v>
      </c>
      <c r="M40" s="19">
        <v>454.33599999999996</v>
      </c>
    </row>
    <row r="41" spans="1:15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30</v>
      </c>
      <c r="B42" s="65"/>
      <c r="C42" s="65"/>
      <c r="D42" s="65"/>
      <c r="E42" s="84"/>
      <c r="F42" s="19"/>
      <c r="G42" s="84">
        <v>513.73700000000008</v>
      </c>
      <c r="H42" s="19">
        <v>391.596</v>
      </c>
      <c r="I42" s="84">
        <v>433.83499999999998</v>
      </c>
      <c r="J42" s="19">
        <v>480.31699999999995</v>
      </c>
      <c r="K42" s="19">
        <v>0</v>
      </c>
      <c r="L42" s="19">
        <v>459.48500000000001</v>
      </c>
      <c r="M42" s="19">
        <v>690.09199999999998</v>
      </c>
    </row>
    <row r="43" spans="1:15" ht="15" customHeight="1" x14ac:dyDescent="0.35">
      <c r="A43" s="108" t="s">
        <v>31</v>
      </c>
      <c r="B43" s="65"/>
      <c r="C43" s="65"/>
      <c r="D43" s="65"/>
      <c r="E43" s="84"/>
      <c r="F43" s="19"/>
      <c r="G43" s="84">
        <v>50.988</v>
      </c>
      <c r="H43" s="19">
        <v>0</v>
      </c>
      <c r="I43" s="84">
        <v>27.349</v>
      </c>
      <c r="J43" s="19">
        <v>22.350999999999999</v>
      </c>
      <c r="K43" s="19">
        <v>0</v>
      </c>
      <c r="L43" s="19">
        <v>0</v>
      </c>
      <c r="M43" s="19">
        <v>0</v>
      </c>
    </row>
    <row r="44" spans="1:15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7" t="s">
        <v>33</v>
      </c>
      <c r="B45" s="80"/>
      <c r="C45" s="80"/>
      <c r="D45" s="80"/>
      <c r="E45" s="90"/>
      <c r="F45" s="34"/>
      <c r="G45" s="90">
        <f>SUM(G40:G44)</f>
        <v>967.87800000000016</v>
      </c>
      <c r="H45" s="34">
        <f>SUM(H40:H44)</f>
        <v>817.91</v>
      </c>
      <c r="I45" s="90">
        <f>SUM(I40:I44)</f>
        <v>875.05700000000002</v>
      </c>
      <c r="J45" s="35">
        <f>SUM(J40:J44)</f>
        <v>923.97500000000002</v>
      </c>
      <c r="K45" s="35" t="s">
        <v>8</v>
      </c>
      <c r="L45" s="35">
        <f>SUM(L40:L44)</f>
        <v>891.80399999999997</v>
      </c>
      <c r="M45" s="35">
        <f>SUM(M40:M44)</f>
        <v>1144.4279999999999</v>
      </c>
    </row>
    <row r="46" spans="1:15" ht="15" customHeight="1" x14ac:dyDescent="0.35">
      <c r="A46" s="105" t="s">
        <v>34</v>
      </c>
      <c r="B46" s="81"/>
      <c r="C46" s="81"/>
      <c r="D46" s="81"/>
      <c r="E46" s="89"/>
      <c r="F46" s="14"/>
      <c r="G46" s="89">
        <f>G39+G45</f>
        <v>1890.38</v>
      </c>
      <c r="H46" s="14">
        <f>H39+H45</f>
        <v>1743.4789999999998</v>
      </c>
      <c r="I46" s="89">
        <f>I39+I45</f>
        <v>1814.9270000000001</v>
      </c>
      <c r="J46" s="16">
        <f>J39+J45</f>
        <v>1830.9090000000001</v>
      </c>
      <c r="K46" s="16" t="s">
        <v>8</v>
      </c>
      <c r="L46" s="16">
        <f>L39+L45</f>
        <v>1773.884</v>
      </c>
      <c r="M46" s="16">
        <f>M39+M45</f>
        <v>2074.7159999999999</v>
      </c>
      <c r="O46" s="130"/>
    </row>
    <row r="47" spans="1:15" ht="15" customHeight="1" x14ac:dyDescent="0.35">
      <c r="A47" s="108" t="s">
        <v>35</v>
      </c>
      <c r="B47" s="65"/>
      <c r="C47" s="65"/>
      <c r="D47" s="65"/>
      <c r="E47" s="84"/>
      <c r="F47" s="19"/>
      <c r="G47" s="84">
        <v>751.702</v>
      </c>
      <c r="H47" s="19">
        <v>675.49399999999969</v>
      </c>
      <c r="I47" s="84">
        <v>721.63599999999997</v>
      </c>
      <c r="J47" s="19">
        <v>718.77199999999993</v>
      </c>
      <c r="K47" s="19"/>
      <c r="L47" s="19">
        <v>594.24400000000048</v>
      </c>
      <c r="M47" s="19">
        <v>736.88799999999992</v>
      </c>
      <c r="O47" s="173"/>
    </row>
    <row r="48" spans="1:15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5" ht="15" customHeight="1" x14ac:dyDescent="0.35">
      <c r="A49" s="108" t="s">
        <v>36</v>
      </c>
      <c r="B49" s="65"/>
      <c r="C49" s="65"/>
      <c r="D49" s="65"/>
      <c r="E49" s="84"/>
      <c r="F49" s="19"/>
      <c r="G49" s="84">
        <v>6.3630000000000004</v>
      </c>
      <c r="H49" s="19">
        <v>9.9060000000000006</v>
      </c>
      <c r="I49" s="84">
        <v>7.9050000000000002</v>
      </c>
      <c r="J49" s="19">
        <v>11.946999999999999</v>
      </c>
      <c r="K49" s="19">
        <v>0</v>
      </c>
      <c r="L49" s="19">
        <v>11.112</v>
      </c>
      <c r="M49" s="19">
        <v>18.734000000000002</v>
      </c>
    </row>
    <row r="50" spans="1:15" ht="15" customHeight="1" x14ac:dyDescent="0.35">
      <c r="A50" s="108" t="s">
        <v>37</v>
      </c>
      <c r="B50" s="65"/>
      <c r="C50" s="65"/>
      <c r="D50" s="65"/>
      <c r="E50" s="84"/>
      <c r="F50" s="19"/>
      <c r="G50" s="84">
        <v>16.823</v>
      </c>
      <c r="H50" s="19">
        <v>26.503</v>
      </c>
      <c r="I50" s="84">
        <v>32.15</v>
      </c>
      <c r="J50" s="19">
        <v>24.117000000000001</v>
      </c>
      <c r="K50" s="19">
        <v>0</v>
      </c>
      <c r="L50" s="19">
        <v>32.265999999999998</v>
      </c>
      <c r="M50" s="19">
        <v>47.189</v>
      </c>
      <c r="O50" s="153"/>
    </row>
    <row r="51" spans="1:15" ht="15" customHeight="1" x14ac:dyDescent="0.35">
      <c r="A51" s="108" t="s">
        <v>38</v>
      </c>
      <c r="B51" s="65"/>
      <c r="C51" s="65"/>
      <c r="D51" s="65"/>
      <c r="E51" s="84"/>
      <c r="F51" s="19"/>
      <c r="G51" s="84">
        <v>521.49800000000005</v>
      </c>
      <c r="H51" s="19">
        <v>572.22199999999998</v>
      </c>
      <c r="I51" s="84">
        <v>533.56000000000006</v>
      </c>
      <c r="J51" s="19">
        <v>552.38</v>
      </c>
      <c r="K51" s="19">
        <v>0</v>
      </c>
      <c r="L51" s="19">
        <v>576.62599999999998</v>
      </c>
      <c r="M51" s="19">
        <v>628.28300000000002</v>
      </c>
      <c r="O51" s="173"/>
    </row>
    <row r="52" spans="1:15" ht="15" customHeight="1" x14ac:dyDescent="0.35">
      <c r="A52" s="108" t="s">
        <v>39</v>
      </c>
      <c r="B52" s="65"/>
      <c r="C52" s="65"/>
      <c r="D52" s="65"/>
      <c r="E52" s="84"/>
      <c r="F52" s="19"/>
      <c r="G52" s="84">
        <v>592.53300000000002</v>
      </c>
      <c r="H52" s="19">
        <v>457.89299999999997</v>
      </c>
      <c r="I52" s="84">
        <v>518.21499999999992</v>
      </c>
      <c r="J52" s="19">
        <v>522.23199999999997</v>
      </c>
      <c r="K52" s="19">
        <v>0</v>
      </c>
      <c r="L52" s="19">
        <v>548.39</v>
      </c>
      <c r="M52" s="19">
        <v>632.37599999999998</v>
      </c>
    </row>
    <row r="53" spans="1:15" ht="15" customHeight="1" x14ac:dyDescent="0.35">
      <c r="A53" s="108" t="s">
        <v>73</v>
      </c>
      <c r="B53" s="65"/>
      <c r="C53" s="65"/>
      <c r="D53" s="65"/>
      <c r="E53" s="84"/>
      <c r="F53" s="19"/>
      <c r="G53" s="84">
        <v>1.4610000000000001</v>
      </c>
      <c r="H53" s="19">
        <v>1.4610000000000001</v>
      </c>
      <c r="I53" s="84">
        <v>1.4610000000000001</v>
      </c>
      <c r="J53" s="19">
        <v>1.4610000000000001</v>
      </c>
      <c r="K53" s="19">
        <v>0</v>
      </c>
      <c r="L53" s="19">
        <v>11.246</v>
      </c>
      <c r="M53" s="19">
        <v>11.246</v>
      </c>
    </row>
    <row r="54" spans="1:15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5" t="s">
        <v>41</v>
      </c>
      <c r="B55" s="81"/>
      <c r="C55" s="81"/>
      <c r="D55" s="81"/>
      <c r="E55" s="89"/>
      <c r="F55" s="14"/>
      <c r="G55" s="89">
        <f>SUM(G47:G54)</f>
        <v>1890.3799999999999</v>
      </c>
      <c r="H55" s="14">
        <f>SUM(H47:H54)</f>
        <v>1743.4789999999996</v>
      </c>
      <c r="I55" s="89">
        <f>SUM(I47:I54)</f>
        <v>1814.9269999999999</v>
      </c>
      <c r="J55" s="16">
        <f>SUM(J47:J54)</f>
        <v>1830.9089999999999</v>
      </c>
      <c r="K55" s="16" t="s">
        <v>8</v>
      </c>
      <c r="L55" s="16">
        <f>SUM(L47:L54)</f>
        <v>1773.8840000000005</v>
      </c>
      <c r="M55" s="16">
        <f>SUM(M47:M54)</f>
        <v>2074.7160000000003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  <c r="M58" s="76"/>
    </row>
    <row r="59" spans="1:15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42</v>
      </c>
      <c r="B61" s="118"/>
      <c r="C61" s="118"/>
      <c r="D61" s="118"/>
      <c r="E61" s="84">
        <v>-3.0339999999999208</v>
      </c>
      <c r="F61" s="19">
        <v>4.7219999999999906</v>
      </c>
      <c r="G61" s="84">
        <v>0.9500000000000659</v>
      </c>
      <c r="H61" s="19">
        <v>6.4779999999999047</v>
      </c>
      <c r="I61" s="84">
        <v>19.407999999999987</v>
      </c>
      <c r="J61" s="19"/>
      <c r="K61" s="19"/>
      <c r="L61" s="19">
        <v>46.697999999999965</v>
      </c>
      <c r="M61" s="19"/>
    </row>
    <row r="62" spans="1:15" ht="15" customHeight="1" x14ac:dyDescent="0.35">
      <c r="A62" s="119" t="s">
        <v>43</v>
      </c>
      <c r="B62" s="119"/>
      <c r="C62" s="120"/>
      <c r="D62" s="120"/>
      <c r="E62" s="85">
        <v>45.596000000000004</v>
      </c>
      <c r="F62" s="23">
        <v>2.441999999999998</v>
      </c>
      <c r="G62" s="85">
        <v>5.5510000000000019</v>
      </c>
      <c r="H62" s="23">
        <v>-17.160999999999998</v>
      </c>
      <c r="I62" s="85">
        <v>4.4379999999999988</v>
      </c>
      <c r="J62" s="23">
        <v>0</v>
      </c>
      <c r="K62" s="23">
        <v>0</v>
      </c>
      <c r="L62" s="23">
        <v>-12.683999999999996</v>
      </c>
      <c r="M62" s="23">
        <v>0</v>
      </c>
    </row>
    <row r="63" spans="1:15" ht="15" customHeight="1" x14ac:dyDescent="0.35">
      <c r="A63" s="176" t="s">
        <v>44</v>
      </c>
      <c r="B63" s="121"/>
      <c r="C63" s="122"/>
      <c r="D63" s="122"/>
      <c r="E63" s="91">
        <f>SUM(E61:E62)</f>
        <v>42.562000000000083</v>
      </c>
      <c r="F63" s="14">
        <f>SUM(F61:F62)</f>
        <v>7.163999999999989</v>
      </c>
      <c r="G63" s="83">
        <f>SUM(G61:G62)</f>
        <v>6.5010000000000678</v>
      </c>
      <c r="H63" s="15">
        <f>SUM(H61:H62)</f>
        <v>-10.683000000000092</v>
      </c>
      <c r="I63" s="83">
        <f>SUM(I61:I62)</f>
        <v>23.845999999999986</v>
      </c>
      <c r="J63" s="16" t="s">
        <v>8</v>
      </c>
      <c r="K63" s="16" t="s">
        <v>8</v>
      </c>
      <c r="L63" s="16">
        <f>SUM(L61:L62)</f>
        <v>34.013999999999967</v>
      </c>
      <c r="M63" s="16" t="s">
        <v>8</v>
      </c>
    </row>
    <row r="64" spans="1:15" ht="15" customHeight="1" x14ac:dyDescent="0.35">
      <c r="A64" s="118" t="s">
        <v>45</v>
      </c>
      <c r="B64" s="118"/>
      <c r="C64" s="65"/>
      <c r="D64" s="65"/>
      <c r="E64" s="84">
        <v>-5.532</v>
      </c>
      <c r="F64" s="19">
        <v>-17.597000000000001</v>
      </c>
      <c r="G64" s="84">
        <v>-8.536999999999999</v>
      </c>
      <c r="H64" s="19">
        <v>-31.510999999999999</v>
      </c>
      <c r="I64" s="84">
        <v>-65.741</v>
      </c>
      <c r="J64" s="19">
        <v>0</v>
      </c>
      <c r="K64" s="19">
        <v>0</v>
      </c>
      <c r="L64" s="19">
        <v>-28.710999999999999</v>
      </c>
      <c r="M64" s="19">
        <v>0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>SUM(E63:E65)</f>
        <v>37.030000000000086</v>
      </c>
      <c r="F66" s="14">
        <f>SUM(F63:F65)</f>
        <v>-10.433000000000012</v>
      </c>
      <c r="G66" s="83">
        <f>SUM(G63:G65)</f>
        <v>-2.0359999999999312</v>
      </c>
      <c r="H66" s="15">
        <f>SUM(H63:H65)</f>
        <v>-42.194000000000088</v>
      </c>
      <c r="I66" s="83">
        <f>SUM(I63:I65)</f>
        <v>-41.89500000000001</v>
      </c>
      <c r="J66" s="16" t="s">
        <v>8</v>
      </c>
      <c r="K66" s="16" t="s">
        <v>8</v>
      </c>
      <c r="L66" s="16">
        <f>SUM(L63:L65)</f>
        <v>5.3029999999999688</v>
      </c>
      <c r="M66" s="16" t="s">
        <v>8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>SUM(E66:E67)</f>
        <v>37.030000000000086</v>
      </c>
      <c r="F68" s="14">
        <f>SUM(F66:F67)</f>
        <v>-10.433000000000012</v>
      </c>
      <c r="G68" s="83">
        <f>SUM(G66:G67)</f>
        <v>-2.0359999999999312</v>
      </c>
      <c r="H68" s="15">
        <f>SUM(H66:H67)</f>
        <v>-42.194000000000088</v>
      </c>
      <c r="I68" s="83">
        <f>SUM(I66:I67)</f>
        <v>-41.89500000000001</v>
      </c>
      <c r="J68" s="16" t="s">
        <v>8</v>
      </c>
      <c r="K68" s="16" t="s">
        <v>8</v>
      </c>
      <c r="L68" s="16">
        <f>SUM(L66:L67)</f>
        <v>5.3029999999999688</v>
      </c>
      <c r="M68" s="16" t="s">
        <v>8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-24.541999999999998</v>
      </c>
      <c r="F69" s="19">
        <v>10.433000000000002</v>
      </c>
      <c r="G69" s="84">
        <v>-12.824999999999999</v>
      </c>
      <c r="H69" s="19">
        <v>12.669</v>
      </c>
      <c r="I69" s="84">
        <v>-32.094999999999999</v>
      </c>
      <c r="J69" s="19">
        <v>0</v>
      </c>
      <c r="K69" s="19">
        <v>0</v>
      </c>
      <c r="L69" s="19">
        <v>-53.545999999999999</v>
      </c>
      <c r="M69" s="19">
        <v>0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-25.434000000000001</v>
      </c>
      <c r="I71" s="84">
        <v>-25.434000000000001</v>
      </c>
      <c r="J71" s="19">
        <v>0</v>
      </c>
      <c r="K71" s="19">
        <v>0</v>
      </c>
      <c r="L71" s="19">
        <v>-135.191</v>
      </c>
      <c r="M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38.5</v>
      </c>
      <c r="F72" s="23">
        <v>0</v>
      </c>
      <c r="G72" s="85">
        <v>38.5</v>
      </c>
      <c r="H72" s="23">
        <v>32.607999999999997</v>
      </c>
      <c r="I72" s="85">
        <v>107.12199999999999</v>
      </c>
      <c r="J72" s="23">
        <v>0</v>
      </c>
      <c r="K72" s="23">
        <v>0</v>
      </c>
      <c r="L72" s="23">
        <v>183.434</v>
      </c>
      <c r="M72" s="23">
        <v>0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>SUM(E69:E72)</f>
        <v>13.958000000000002</v>
      </c>
      <c r="F73" s="34">
        <f>SUM(F69:F72)</f>
        <v>10.433000000000002</v>
      </c>
      <c r="G73" s="92">
        <f>SUM(G69:G72)</f>
        <v>25.675000000000001</v>
      </c>
      <c r="H73" s="34">
        <f>SUM(H69:H72)</f>
        <v>19.842999999999996</v>
      </c>
      <c r="I73" s="92">
        <f>SUM(I69:I72)</f>
        <v>49.592999999999989</v>
      </c>
      <c r="J73" s="165" t="s">
        <v>8</v>
      </c>
      <c r="K73" s="165" t="s">
        <v>8</v>
      </c>
      <c r="L73" s="165">
        <f>SUM(L69:L72)</f>
        <v>-5.3029999999999973</v>
      </c>
      <c r="M73" s="35" t="s">
        <v>8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>SUM(E73+E68)</f>
        <v>50.988000000000085</v>
      </c>
      <c r="F74" s="14">
        <f>SUM(F73+F68)</f>
        <v>-1.0658141036401503E-14</v>
      </c>
      <c r="G74" s="83">
        <f>SUM(G73+G68)</f>
        <v>23.63900000000007</v>
      </c>
      <c r="H74" s="15">
        <f>SUM(H73+H68)</f>
        <v>-22.351000000000091</v>
      </c>
      <c r="I74" s="83">
        <f>SUM(I73+I68)</f>
        <v>7.6979999999999791</v>
      </c>
      <c r="J74" s="16" t="s">
        <v>8</v>
      </c>
      <c r="K74" s="16" t="s">
        <v>8</v>
      </c>
      <c r="L74" s="16">
        <f>SUM(L73+L68)</f>
        <v>-2.8421709430404007E-14</v>
      </c>
      <c r="M74" s="16" t="s">
        <v>8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106</v>
      </c>
      <c r="B76" s="124"/>
      <c r="C76" s="81"/>
      <c r="D76" s="81"/>
      <c r="E76" s="91">
        <f>SUM(E74:E75)</f>
        <v>50.988000000000085</v>
      </c>
      <c r="F76" s="14">
        <f>SUM(F74:F75)</f>
        <v>-1.0658141036401503E-14</v>
      </c>
      <c r="G76" s="83">
        <f>SUM(G74:G75)</f>
        <v>23.63900000000007</v>
      </c>
      <c r="H76" s="15">
        <f>SUM(H74:H75)</f>
        <v>-22.351000000000091</v>
      </c>
      <c r="I76" s="83">
        <f>SUM(I74:I75)</f>
        <v>7.6979999999999791</v>
      </c>
      <c r="J76" s="16" t="s">
        <v>8</v>
      </c>
      <c r="K76" s="16" t="s">
        <v>8</v>
      </c>
      <c r="L76" s="15">
        <f>SUM(L74:L75)</f>
        <v>-2.8421709430404007E-14</v>
      </c>
      <c r="M76" s="15" t="s">
        <v>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  <c r="M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56</v>
      </c>
      <c r="B82" s="118"/>
      <c r="C82" s="109"/>
      <c r="D82" s="109"/>
      <c r="E82" s="87">
        <v>1.4041454420450707</v>
      </c>
      <c r="F82" s="61">
        <v>0.40221846945664858</v>
      </c>
      <c r="G82" s="87">
        <v>1.4272325782096607</v>
      </c>
      <c r="H82" s="61">
        <v>0.59718512475712393</v>
      </c>
      <c r="I82" s="87">
        <v>2.4861164241712674</v>
      </c>
      <c r="J82" s="61">
        <v>1.0485117277073985</v>
      </c>
      <c r="K82" s="61">
        <v>2.3981388780532793</v>
      </c>
      <c r="L82" s="61">
        <v>2.0501154508044634</v>
      </c>
      <c r="M82" s="61">
        <v>3.5556486444148403</v>
      </c>
    </row>
    <row r="83" spans="1:13" ht="15" customHeight="1" x14ac:dyDescent="0.35">
      <c r="A83" s="108" t="s">
        <v>102</v>
      </c>
      <c r="B83" s="118"/>
      <c r="C83" s="109"/>
      <c r="D83" s="109"/>
      <c r="E83" s="87">
        <v>1.4041454420450707</v>
      </c>
      <c r="F83" s="61">
        <v>2.6228369116928074</v>
      </c>
      <c r="G83" s="87">
        <v>1.4272325782096607</v>
      </c>
      <c r="H83" s="61">
        <v>2.4217225211948934</v>
      </c>
      <c r="I83" s="87">
        <v>3.3699165006793299</v>
      </c>
      <c r="J83" s="61">
        <v>2.783128594724384</v>
      </c>
      <c r="K83" s="61">
        <v>3.6058231314206055</v>
      </c>
      <c r="L83" s="61">
        <v>3.2552386706366141</v>
      </c>
      <c r="M83" s="61">
        <v>4.7794796410468576</v>
      </c>
    </row>
    <row r="84" spans="1:13" ht="15" customHeight="1" x14ac:dyDescent="0.35">
      <c r="A84" s="108" t="s">
        <v>57</v>
      </c>
      <c r="B84" s="118"/>
      <c r="C84" s="109"/>
      <c r="D84" s="109"/>
      <c r="E84" s="87">
        <v>-0.46290509078407538</v>
      </c>
      <c r="F84" s="61">
        <v>-1.2695132368558246</v>
      </c>
      <c r="G84" s="87">
        <v>-0.16970832963943272</v>
      </c>
      <c r="H84" s="61">
        <v>-1.014811208624451</v>
      </c>
      <c r="I84" s="87">
        <v>0.99245032471959926</v>
      </c>
      <c r="J84" s="61">
        <v>-0.39929307117848079</v>
      </c>
      <c r="K84" s="61">
        <v>0.56020446899533205</v>
      </c>
      <c r="L84" s="61">
        <v>0.21607859331590479</v>
      </c>
      <c r="M84" s="61">
        <v>1.8333337995546626</v>
      </c>
    </row>
    <row r="85" spans="1:13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87">
        <v>-1.6740218469896218</v>
      </c>
      <c r="H85" s="61" t="s">
        <v>8</v>
      </c>
      <c r="I85" s="87">
        <v>-3.207841111684969</v>
      </c>
      <c r="J85" s="61" t="s">
        <v>8</v>
      </c>
      <c r="K85" s="61" t="s">
        <v>8</v>
      </c>
      <c r="L85" s="61">
        <v>-1.8328760784054494</v>
      </c>
      <c r="M85" s="61" t="s">
        <v>8</v>
      </c>
    </row>
    <row r="86" spans="1:13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87">
        <v>1.2449147822913322</v>
      </c>
      <c r="H86" s="61" t="s">
        <v>8</v>
      </c>
      <c r="I86" s="87">
        <v>4.6466891838818718</v>
      </c>
      <c r="J86" s="61" t="s">
        <v>8</v>
      </c>
      <c r="K86" s="61" t="s">
        <v>8</v>
      </c>
      <c r="L86" s="61">
        <v>4.1383739813951195</v>
      </c>
      <c r="M86" s="61" t="s">
        <v>8</v>
      </c>
    </row>
    <row r="87" spans="1:13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39.764597594134521</v>
      </c>
      <c r="H87" s="19">
        <v>38.744028462631306</v>
      </c>
      <c r="I87" s="84">
        <v>39.761158437777397</v>
      </c>
      <c r="J87" s="19">
        <v>39.25765835440211</v>
      </c>
      <c r="K87" s="19" t="s">
        <v>8</v>
      </c>
      <c r="L87" s="19">
        <v>33.499597493409965</v>
      </c>
      <c r="M87" s="19">
        <v>35.51753589406934</v>
      </c>
    </row>
    <row r="88" spans="1:13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476.87299999999999</v>
      </c>
      <c r="H88" s="19">
        <v>582.13200000000006</v>
      </c>
      <c r="I88" s="84">
        <v>514.11599999999999</v>
      </c>
      <c r="J88" s="19">
        <v>541.976</v>
      </c>
      <c r="K88" s="19" t="s">
        <v>8</v>
      </c>
      <c r="L88" s="19">
        <v>587.73800000000006</v>
      </c>
      <c r="M88" s="19">
        <v>647.01700000000005</v>
      </c>
    </row>
    <row r="89" spans="1:13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0.70222109293310375</v>
      </c>
      <c r="H89" s="61">
        <v>0.86178115571714964</v>
      </c>
      <c r="I89" s="87">
        <v>0.75032980616266376</v>
      </c>
      <c r="J89" s="61">
        <v>0.7851265769952086</v>
      </c>
      <c r="K89" s="61" t="s">
        <v>8</v>
      </c>
      <c r="L89" s="61">
        <v>0.98905163535517326</v>
      </c>
      <c r="M89" s="61">
        <v>0.87803981066322168</v>
      </c>
    </row>
    <row r="90" spans="1:13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2123</v>
      </c>
      <c r="J90" s="19">
        <v>2291</v>
      </c>
      <c r="K90" s="19">
        <v>2437</v>
      </c>
      <c r="L90" s="19">
        <v>2437</v>
      </c>
      <c r="M90" s="19">
        <v>2442</v>
      </c>
    </row>
    <row r="91" spans="1:13" ht="15" x14ac:dyDescent="0.35">
      <c r="A91" s="112" t="s">
        <v>129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118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>
        <v>0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6">
        <v>34.555999999999997</v>
      </c>
      <c r="F7" s="60">
        <v>36.506999999999991</v>
      </c>
      <c r="G7" s="86">
        <v>68.631</v>
      </c>
      <c r="H7" s="60">
        <v>68.694999999999993</v>
      </c>
      <c r="I7" s="86">
        <v>144.57400000000001</v>
      </c>
      <c r="J7" s="60">
        <v>143.01499999999999</v>
      </c>
      <c r="K7" s="60">
        <v>155.25900000000001</v>
      </c>
      <c r="L7" s="60">
        <v>118.84400000000001</v>
      </c>
    </row>
    <row r="8" spans="1:12" ht="15" x14ac:dyDescent="0.35">
      <c r="A8" s="108" t="s">
        <v>11</v>
      </c>
      <c r="B8" s="65"/>
      <c r="C8" s="65"/>
      <c r="D8" s="65"/>
      <c r="E8" s="87">
        <v>-31.614000000000001</v>
      </c>
      <c r="F8" s="61">
        <v>-31.795000000000002</v>
      </c>
      <c r="G8" s="87">
        <v>-64.242999999999995</v>
      </c>
      <c r="H8" s="61">
        <v>-62.085999999999999</v>
      </c>
      <c r="I8" s="87">
        <v>-131.43100000000001</v>
      </c>
      <c r="J8" s="61">
        <v>-130.88200000000001</v>
      </c>
      <c r="K8" s="61">
        <v>-139.05399999999997</v>
      </c>
      <c r="L8" s="61">
        <v>-112.819</v>
      </c>
    </row>
    <row r="9" spans="1:12" ht="15" x14ac:dyDescent="0.35">
      <c r="A9" s="108" t="s">
        <v>12</v>
      </c>
      <c r="B9" s="65"/>
      <c r="C9" s="65"/>
      <c r="D9" s="65"/>
      <c r="E9" s="87">
        <v>2.3000000000000003E-2</v>
      </c>
      <c r="F9" s="61">
        <v>5.5999999999999994E-2</v>
      </c>
      <c r="G9" s="87">
        <v>0.05</v>
      </c>
      <c r="H9" s="61">
        <v>0.105</v>
      </c>
      <c r="I9" s="87">
        <v>0.19800000000000001</v>
      </c>
      <c r="J9" s="61">
        <v>9.9000000000000005E-2</v>
      </c>
      <c r="K9" s="61">
        <v>0.38200000000000001</v>
      </c>
      <c r="L9" s="61">
        <v>8.4000000000000005E-2</v>
      </c>
    </row>
    <row r="10" spans="1:12" ht="15" x14ac:dyDescent="0.35">
      <c r="A10" s="108" t="s">
        <v>13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14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0</v>
      </c>
      <c r="B12" s="111"/>
      <c r="C12" s="111"/>
      <c r="D12" s="111"/>
      <c r="E12" s="86">
        <f t="shared" ref="E12:L12" si="0">SUM(E7:E11)</f>
        <v>2.9649999999999967</v>
      </c>
      <c r="F12" s="59">
        <f t="shared" si="0"/>
        <v>4.7679999999999891</v>
      </c>
      <c r="G12" s="86">
        <f t="shared" si="0"/>
        <v>4.4380000000000051</v>
      </c>
      <c r="H12" s="60">
        <f t="shared" si="0"/>
        <v>6.7139999999999951</v>
      </c>
      <c r="I12" s="86">
        <f t="shared" si="0"/>
        <v>13.341000000000001</v>
      </c>
      <c r="J12" s="64">
        <f t="shared" si="0"/>
        <v>12.231999999999982</v>
      </c>
      <c r="K12" s="64">
        <f t="shared" si="0"/>
        <v>16.587000000000042</v>
      </c>
      <c r="L12" s="64">
        <f t="shared" si="0"/>
        <v>6.1090000000000053</v>
      </c>
    </row>
    <row r="13" spans="1:12" ht="15" x14ac:dyDescent="0.35">
      <c r="A13" s="110" t="s">
        <v>72</v>
      </c>
      <c r="B13" s="69"/>
      <c r="C13" s="69"/>
      <c r="D13" s="69"/>
      <c r="E13" s="88">
        <v>-0.64300000000000002</v>
      </c>
      <c r="F13" s="62">
        <v>-0.55400000000000005</v>
      </c>
      <c r="G13" s="88">
        <v>-1.2889999999999999</v>
      </c>
      <c r="H13" s="62">
        <v>-1.091</v>
      </c>
      <c r="I13" s="88">
        <v>-2.2999999999999998</v>
      </c>
      <c r="J13" s="62">
        <v>-2.597</v>
      </c>
      <c r="K13" s="62">
        <v>-2.4570000000000003</v>
      </c>
      <c r="L13" s="62">
        <v>-2.6760000000000002</v>
      </c>
    </row>
    <row r="14" spans="1:12" x14ac:dyDescent="0.3">
      <c r="A14" s="111" t="s">
        <v>1</v>
      </c>
      <c r="B14" s="111"/>
      <c r="C14" s="111"/>
      <c r="D14" s="111"/>
      <c r="E14" s="86">
        <f t="shared" ref="E14:L14" si="1">SUM(E12:E13)</f>
        <v>2.3219999999999965</v>
      </c>
      <c r="F14" s="59">
        <f t="shared" si="1"/>
        <v>4.2139999999999889</v>
      </c>
      <c r="G14" s="86">
        <f t="shared" si="1"/>
        <v>3.1490000000000054</v>
      </c>
      <c r="H14" s="60">
        <f t="shared" si="1"/>
        <v>5.6229999999999949</v>
      </c>
      <c r="I14" s="86">
        <f t="shared" si="1"/>
        <v>11.041</v>
      </c>
      <c r="J14" s="64">
        <f t="shared" si="1"/>
        <v>9.634999999999982</v>
      </c>
      <c r="K14" s="64">
        <f t="shared" si="1"/>
        <v>14.130000000000042</v>
      </c>
      <c r="L14" s="64">
        <f t="shared" si="1"/>
        <v>3.4330000000000052</v>
      </c>
    </row>
    <row r="15" spans="1:12" ht="15" x14ac:dyDescent="0.35">
      <c r="A15" s="108" t="s">
        <v>16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17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2</v>
      </c>
      <c r="B17" s="111"/>
      <c r="C17" s="111"/>
      <c r="D17" s="111"/>
      <c r="E17" s="86">
        <f t="shared" ref="E17:L17" si="2">SUM(E14:E16)</f>
        <v>2.3219999999999965</v>
      </c>
      <c r="F17" s="59">
        <f t="shared" si="2"/>
        <v>4.2139999999999889</v>
      </c>
      <c r="G17" s="86">
        <f t="shared" si="2"/>
        <v>3.1490000000000054</v>
      </c>
      <c r="H17" s="60">
        <f t="shared" si="2"/>
        <v>5.6229999999999949</v>
      </c>
      <c r="I17" s="86">
        <f t="shared" si="2"/>
        <v>11.041</v>
      </c>
      <c r="J17" s="64">
        <f t="shared" si="2"/>
        <v>9.634999999999982</v>
      </c>
      <c r="K17" s="64">
        <f t="shared" si="2"/>
        <v>14.130000000000042</v>
      </c>
      <c r="L17" s="64">
        <f t="shared" si="2"/>
        <v>3.4330000000000052</v>
      </c>
    </row>
    <row r="18" spans="1:12" ht="15" x14ac:dyDescent="0.35">
      <c r="A18" s="108" t="s">
        <v>18</v>
      </c>
      <c r="B18" s="65"/>
      <c r="C18" s="65"/>
      <c r="D18" s="65"/>
      <c r="E18" s="87">
        <v>1.8299999999999998</v>
      </c>
      <c r="F18" s="61">
        <v>2.5000000000000001E-2</v>
      </c>
      <c r="G18" s="87">
        <v>1.8769999999999998</v>
      </c>
      <c r="H18" s="61">
        <v>5.7000000000000002E-2</v>
      </c>
      <c r="I18" s="87">
        <v>1.502</v>
      </c>
      <c r="J18" s="61">
        <v>0.40599999999999997</v>
      </c>
      <c r="K18" s="61">
        <v>0.187</v>
      </c>
      <c r="L18" s="61">
        <v>1.1299999999999999</v>
      </c>
    </row>
    <row r="19" spans="1:12" ht="15" x14ac:dyDescent="0.35">
      <c r="A19" s="110" t="s">
        <v>19</v>
      </c>
      <c r="B19" s="69"/>
      <c r="C19" s="69"/>
      <c r="D19" s="69"/>
      <c r="E19" s="88">
        <v>-0.44000000000000006</v>
      </c>
      <c r="F19" s="62">
        <v>-0.52</v>
      </c>
      <c r="G19" s="88">
        <v>-0.88000000000000012</v>
      </c>
      <c r="H19" s="62">
        <v>-1.2189999999999999</v>
      </c>
      <c r="I19" s="88">
        <v>-2.488</v>
      </c>
      <c r="J19" s="62">
        <v>-3.448</v>
      </c>
      <c r="K19" s="62">
        <v>-9.2989999999999995</v>
      </c>
      <c r="L19" s="62">
        <v>-6.0090000000000003</v>
      </c>
    </row>
    <row r="20" spans="1:12" x14ac:dyDescent="0.3">
      <c r="A20" s="111" t="s">
        <v>3</v>
      </c>
      <c r="B20" s="111"/>
      <c r="C20" s="111"/>
      <c r="D20" s="111"/>
      <c r="E20" s="86">
        <f t="shared" ref="E20:L20" si="3">SUM(E17:E19)</f>
        <v>3.7119999999999966</v>
      </c>
      <c r="F20" s="59">
        <f t="shared" si="3"/>
        <v>3.7189999999999892</v>
      </c>
      <c r="G20" s="86">
        <f t="shared" si="3"/>
        <v>4.1460000000000052</v>
      </c>
      <c r="H20" s="60">
        <f t="shared" si="3"/>
        <v>4.460999999999995</v>
      </c>
      <c r="I20" s="86">
        <f t="shared" si="3"/>
        <v>10.055000000000001</v>
      </c>
      <c r="J20" s="64">
        <f t="shared" si="3"/>
        <v>6.5929999999999822</v>
      </c>
      <c r="K20" s="64">
        <f t="shared" si="3"/>
        <v>5.0180000000000415</v>
      </c>
      <c r="L20" s="64">
        <f t="shared" si="3"/>
        <v>-1.4459999999999953</v>
      </c>
    </row>
    <row r="21" spans="1:12" ht="15" x14ac:dyDescent="0.35">
      <c r="A21" s="108" t="s">
        <v>20</v>
      </c>
      <c r="B21" s="65"/>
      <c r="C21" s="65"/>
      <c r="D21" s="65"/>
      <c r="E21" s="87">
        <v>-0.51900000000000002</v>
      </c>
      <c r="F21" s="61">
        <v>-8.1000000000000044E-2</v>
      </c>
      <c r="G21" s="87">
        <v>-0.85899999999999999</v>
      </c>
      <c r="H21" s="61">
        <v>-0.16400000000000001</v>
      </c>
      <c r="I21" s="87">
        <v>-0.66500000000000004</v>
      </c>
      <c r="J21" s="61">
        <v>-1.4569999999999999</v>
      </c>
      <c r="K21" s="61">
        <v>-1.528</v>
      </c>
      <c r="L21" s="61">
        <v>4.0999999999999925E-2</v>
      </c>
    </row>
    <row r="22" spans="1:12" ht="15" x14ac:dyDescent="0.35">
      <c r="A22" s="110" t="s">
        <v>77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21</v>
      </c>
      <c r="B23" s="115"/>
      <c r="C23" s="115"/>
      <c r="D23" s="115"/>
      <c r="E23" s="86">
        <f t="shared" ref="E23:L23" si="4">SUM(E20:E22)</f>
        <v>3.1929999999999965</v>
      </c>
      <c r="F23" s="59">
        <f t="shared" si="4"/>
        <v>3.6379999999999892</v>
      </c>
      <c r="G23" s="86">
        <f t="shared" si="4"/>
        <v>3.2870000000000053</v>
      </c>
      <c r="H23" s="60">
        <f t="shared" si="4"/>
        <v>4.2969999999999953</v>
      </c>
      <c r="I23" s="86">
        <f t="shared" si="4"/>
        <v>9.39</v>
      </c>
      <c r="J23" s="64">
        <f t="shared" si="4"/>
        <v>5.1359999999999824</v>
      </c>
      <c r="K23" s="64">
        <f t="shared" si="4"/>
        <v>3.4900000000000415</v>
      </c>
      <c r="L23" s="64">
        <f t="shared" si="4"/>
        <v>-1.4049999999999954</v>
      </c>
    </row>
    <row r="24" spans="1:12" ht="15" x14ac:dyDescent="0.35">
      <c r="A24" s="108" t="s">
        <v>22</v>
      </c>
      <c r="B24" s="65"/>
      <c r="C24" s="65"/>
      <c r="D24" s="65"/>
      <c r="E24" s="87">
        <v>3.1929999999999996</v>
      </c>
      <c r="F24" s="61">
        <v>3.6379999999999919</v>
      </c>
      <c r="G24" s="87">
        <v>3.2869999999999884</v>
      </c>
      <c r="H24" s="61">
        <v>4.296999999999997</v>
      </c>
      <c r="I24" s="87">
        <v>9.3900000000000219</v>
      </c>
      <c r="J24" s="61">
        <v>5.1359999999999388</v>
      </c>
      <c r="K24" s="61">
        <v>3.4900000000000304</v>
      </c>
      <c r="L24" s="61">
        <v>-1.4049999999999945</v>
      </c>
    </row>
    <row r="25" spans="1:12" ht="15" x14ac:dyDescent="0.35">
      <c r="A25" s="108" t="s">
        <v>79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3"/>
      <c r="B26" s="143"/>
      <c r="C26" s="143"/>
      <c r="D26" s="143"/>
      <c r="E26" s="182"/>
      <c r="F26" s="183"/>
      <c r="G26" s="182"/>
      <c r="H26" s="183"/>
      <c r="I26" s="182"/>
      <c r="J26" s="183"/>
      <c r="K26" s="183"/>
      <c r="L26" s="183"/>
    </row>
    <row r="27" spans="1:12" ht="15" x14ac:dyDescent="0.35">
      <c r="A27" s="141" t="s">
        <v>82</v>
      </c>
      <c r="B27" s="65"/>
      <c r="C27" s="65"/>
      <c r="D27" s="65"/>
      <c r="E27" s="87">
        <v>-0.33199999999999996</v>
      </c>
      <c r="F27" s="61">
        <v>0</v>
      </c>
      <c r="G27" s="87">
        <v>-0.60099999999999998</v>
      </c>
      <c r="H27" s="61">
        <v>0</v>
      </c>
      <c r="I27" s="87">
        <v>-0.253</v>
      </c>
      <c r="J27" s="61">
        <v>0</v>
      </c>
      <c r="K27" s="61">
        <v>0</v>
      </c>
      <c r="L27" s="61">
        <v>0</v>
      </c>
    </row>
    <row r="28" spans="1:12" ht="15" x14ac:dyDescent="0.35">
      <c r="A28" s="142" t="s">
        <v>83</v>
      </c>
      <c r="B28" s="143"/>
      <c r="C28" s="143"/>
      <c r="D28" s="143"/>
      <c r="E28" s="180">
        <f t="shared" ref="E28:L28" si="5">E14-E27</f>
        <v>2.6539999999999964</v>
      </c>
      <c r="F28" s="181">
        <f t="shared" si="5"/>
        <v>4.2139999999999889</v>
      </c>
      <c r="G28" s="180">
        <f t="shared" si="5"/>
        <v>3.7500000000000053</v>
      </c>
      <c r="H28" s="181">
        <f t="shared" si="5"/>
        <v>5.6229999999999949</v>
      </c>
      <c r="I28" s="180">
        <f t="shared" si="5"/>
        <v>11.294</v>
      </c>
      <c r="J28" s="181">
        <f t="shared" si="5"/>
        <v>9.634999999999982</v>
      </c>
      <c r="K28" s="181">
        <f t="shared" si="5"/>
        <v>14.130000000000042</v>
      </c>
      <c r="L28" s="181">
        <f t="shared" si="5"/>
        <v>3.4330000000000052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7"/>
      <c r="F34" s="61"/>
      <c r="G34" s="87">
        <v>56.192</v>
      </c>
      <c r="H34" s="61">
        <v>56.134999999999998</v>
      </c>
      <c r="I34" s="87">
        <v>56.116</v>
      </c>
      <c r="J34" s="61">
        <v>56.112000000000002</v>
      </c>
      <c r="K34" s="61">
        <v>56.201000000000001</v>
      </c>
      <c r="L34" s="61">
        <v>56.152999999999999</v>
      </c>
    </row>
    <row r="35" spans="1:12" ht="15" customHeight="1" x14ac:dyDescent="0.35">
      <c r="A35" s="108" t="s">
        <v>23</v>
      </c>
      <c r="B35" s="109"/>
      <c r="C35" s="109"/>
      <c r="D35" s="109"/>
      <c r="E35" s="87"/>
      <c r="F35" s="61"/>
      <c r="G35" s="87">
        <v>0.69099999999999995</v>
      </c>
      <c r="H35" s="61">
        <v>0.75600000000000001</v>
      </c>
      <c r="I35" s="87">
        <v>0.81</v>
      </c>
      <c r="J35" s="61">
        <v>0.78600000000000003</v>
      </c>
      <c r="K35" s="61">
        <v>0.63500000000000001</v>
      </c>
      <c r="L35" s="61">
        <v>0.71799999999999997</v>
      </c>
    </row>
    <row r="36" spans="1:12" ht="15" customHeight="1" x14ac:dyDescent="0.35">
      <c r="A36" s="108" t="s">
        <v>24</v>
      </c>
      <c r="B36" s="109"/>
      <c r="C36" s="109"/>
      <c r="D36" s="109"/>
      <c r="E36" s="87"/>
      <c r="F36" s="61"/>
      <c r="G36" s="87">
        <v>8.604000000000001</v>
      </c>
      <c r="H36" s="61">
        <v>7.3840000000000003</v>
      </c>
      <c r="I36" s="87">
        <v>8.3669999999999991</v>
      </c>
      <c r="J36" s="61">
        <v>6.8559999999999999</v>
      </c>
      <c r="K36" s="61">
        <v>7.0269999999999992</v>
      </c>
      <c r="L36" s="61">
        <v>6.883</v>
      </c>
    </row>
    <row r="37" spans="1:12" ht="15" customHeight="1" x14ac:dyDescent="0.35">
      <c r="A37" s="108" t="s">
        <v>25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8"/>
      <c r="F38" s="62"/>
      <c r="G38" s="88">
        <v>2.5339999999999998</v>
      </c>
      <c r="H38" s="62">
        <v>2.0299999999999998</v>
      </c>
      <c r="I38" s="88">
        <v>2.46</v>
      </c>
      <c r="J38" s="62">
        <v>5.5679999999999996</v>
      </c>
      <c r="K38" s="62">
        <v>1.92</v>
      </c>
      <c r="L38" s="62">
        <v>2.2090000000000001</v>
      </c>
    </row>
    <row r="39" spans="1:12" ht="15" customHeight="1" x14ac:dyDescent="0.35">
      <c r="A39" s="105" t="s">
        <v>27</v>
      </c>
      <c r="B39" s="111"/>
      <c r="C39" s="111"/>
      <c r="D39" s="111"/>
      <c r="E39" s="86"/>
      <c r="F39" s="59"/>
      <c r="G39" s="86">
        <f t="shared" ref="G39:L39" si="6">SUM(G34:G38)</f>
        <v>68.021000000000015</v>
      </c>
      <c r="H39" s="59">
        <f t="shared" si="6"/>
        <v>66.305000000000007</v>
      </c>
      <c r="I39" s="86">
        <f t="shared" si="6"/>
        <v>67.753</v>
      </c>
      <c r="J39" s="64">
        <f t="shared" si="6"/>
        <v>69.322000000000003</v>
      </c>
      <c r="K39" s="64">
        <f t="shared" si="6"/>
        <v>65.783000000000001</v>
      </c>
      <c r="L39" s="64">
        <f t="shared" si="6"/>
        <v>65.962999999999994</v>
      </c>
    </row>
    <row r="40" spans="1:12" ht="15" customHeight="1" x14ac:dyDescent="0.35">
      <c r="A40" s="108" t="s">
        <v>28</v>
      </c>
      <c r="B40" s="65"/>
      <c r="C40" s="65"/>
      <c r="D40" s="65"/>
      <c r="E40" s="87"/>
      <c r="F40" s="61"/>
      <c r="G40" s="87">
        <v>25.554000000000002</v>
      </c>
      <c r="H40" s="61">
        <v>25.734999999999999</v>
      </c>
      <c r="I40" s="87">
        <v>24.779</v>
      </c>
      <c r="J40" s="61">
        <v>22.660999999999998</v>
      </c>
      <c r="K40" s="61">
        <v>27.407</v>
      </c>
      <c r="L40" s="61">
        <v>24.456</v>
      </c>
    </row>
    <row r="41" spans="1:12" ht="15" customHeight="1" x14ac:dyDescent="0.35">
      <c r="A41" s="108" t="s">
        <v>29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7"/>
      <c r="F42" s="61"/>
      <c r="G42" s="87">
        <v>29.242999999999999</v>
      </c>
      <c r="H42" s="61">
        <v>30.429999999999996</v>
      </c>
      <c r="I42" s="87">
        <v>32.679000000000002</v>
      </c>
      <c r="J42" s="61">
        <v>32.094999999999999</v>
      </c>
      <c r="K42" s="61">
        <v>36.091000000000001</v>
      </c>
      <c r="L42" s="61">
        <v>30.439</v>
      </c>
    </row>
    <row r="43" spans="1:12" ht="15" customHeight="1" x14ac:dyDescent="0.35">
      <c r="A43" s="108" t="s">
        <v>31</v>
      </c>
      <c r="B43" s="65"/>
      <c r="C43" s="65"/>
      <c r="D43" s="65"/>
      <c r="E43" s="87"/>
      <c r="F43" s="61"/>
      <c r="G43" s="87">
        <v>15.456</v>
      </c>
      <c r="H43" s="61">
        <v>12.148</v>
      </c>
      <c r="I43" s="87">
        <v>6.9409999999999998</v>
      </c>
      <c r="J43" s="61">
        <v>7.194</v>
      </c>
      <c r="K43" s="61">
        <v>11.531000000000001</v>
      </c>
      <c r="L43" s="61">
        <v>10.85</v>
      </c>
    </row>
    <row r="44" spans="1:12" ht="15" customHeight="1" x14ac:dyDescent="0.35">
      <c r="A44" s="110" t="s">
        <v>32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3"/>
      <c r="F45" s="63"/>
      <c r="G45" s="93">
        <f t="shared" ref="G45:L45" si="7">SUM(G40:G44)</f>
        <v>70.253</v>
      </c>
      <c r="H45" s="63">
        <f t="shared" si="7"/>
        <v>68.312999999999988</v>
      </c>
      <c r="I45" s="93">
        <f t="shared" si="7"/>
        <v>64.399000000000001</v>
      </c>
      <c r="J45" s="132">
        <f t="shared" si="7"/>
        <v>61.95</v>
      </c>
      <c r="K45" s="132">
        <f t="shared" si="7"/>
        <v>75.029000000000011</v>
      </c>
      <c r="L45" s="132">
        <f t="shared" si="7"/>
        <v>65.74499999999999</v>
      </c>
    </row>
    <row r="46" spans="1:12" ht="15" customHeight="1" x14ac:dyDescent="0.35">
      <c r="A46" s="105" t="s">
        <v>34</v>
      </c>
      <c r="B46" s="81"/>
      <c r="C46" s="81"/>
      <c r="D46" s="81"/>
      <c r="E46" s="86"/>
      <c r="F46" s="59"/>
      <c r="G46" s="86">
        <f t="shared" ref="G46:L46" si="8">G39+G45</f>
        <v>138.274</v>
      </c>
      <c r="H46" s="59">
        <f t="shared" si="8"/>
        <v>134.61799999999999</v>
      </c>
      <c r="I46" s="86">
        <f t="shared" si="8"/>
        <v>132.15199999999999</v>
      </c>
      <c r="J46" s="64">
        <f t="shared" si="8"/>
        <v>131.27199999999999</v>
      </c>
      <c r="K46" s="64">
        <f t="shared" si="8"/>
        <v>140.81200000000001</v>
      </c>
      <c r="L46" s="64">
        <f t="shared" si="8"/>
        <v>131.70799999999997</v>
      </c>
    </row>
    <row r="47" spans="1:12" ht="15" customHeight="1" x14ac:dyDescent="0.35">
      <c r="A47" s="108" t="s">
        <v>35</v>
      </c>
      <c r="B47" s="65"/>
      <c r="C47" s="65"/>
      <c r="D47" s="65"/>
      <c r="E47" s="87"/>
      <c r="F47" s="61"/>
      <c r="G47" s="87">
        <v>58.578000000000003</v>
      </c>
      <c r="H47" s="61">
        <v>48.127000000000002</v>
      </c>
      <c r="I47" s="87">
        <v>53.363999999999997</v>
      </c>
      <c r="J47" s="61">
        <v>46.287999999999997</v>
      </c>
      <c r="K47" s="61">
        <v>40.822000000000003</v>
      </c>
      <c r="L47" s="61">
        <v>36.075000000000003</v>
      </c>
    </row>
    <row r="48" spans="1:12" ht="15" customHeight="1" x14ac:dyDescent="0.35">
      <c r="A48" s="108" t="s">
        <v>78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7"/>
      <c r="F49" s="61"/>
      <c r="G49" s="87">
        <v>0</v>
      </c>
      <c r="H49" s="61">
        <v>0.47199999999999998</v>
      </c>
      <c r="I49" s="87">
        <v>0.19600000000000001</v>
      </c>
      <c r="J49" s="61">
        <v>0.21199999999999999</v>
      </c>
      <c r="K49" s="61">
        <v>0.219</v>
      </c>
      <c r="L49" s="61">
        <v>-2.7E-2</v>
      </c>
    </row>
    <row r="50" spans="1:12" ht="15" customHeight="1" x14ac:dyDescent="0.35">
      <c r="A50" s="108" t="s">
        <v>37</v>
      </c>
      <c r="B50" s="65"/>
      <c r="C50" s="65"/>
      <c r="D50" s="65"/>
      <c r="E50" s="87"/>
      <c r="F50" s="61"/>
      <c r="G50" s="87">
        <v>1.6419999999999999</v>
      </c>
      <c r="H50" s="61">
        <v>1.1839999999999999</v>
      </c>
      <c r="I50" s="87">
        <v>1.2589999999999999</v>
      </c>
      <c r="J50" s="61">
        <v>1.8320000000000001</v>
      </c>
      <c r="K50" s="61">
        <v>1.9279999999999999</v>
      </c>
      <c r="L50" s="61">
        <v>1.4380000000000002</v>
      </c>
    </row>
    <row r="51" spans="1:12" ht="15" customHeight="1" x14ac:dyDescent="0.35">
      <c r="A51" s="108" t="s">
        <v>38</v>
      </c>
      <c r="B51" s="65"/>
      <c r="C51" s="65"/>
      <c r="D51" s="65"/>
      <c r="E51" s="87"/>
      <c r="F51" s="61"/>
      <c r="G51" s="87">
        <v>50.241</v>
      </c>
      <c r="H51" s="61">
        <v>51.382999999999996</v>
      </c>
      <c r="I51" s="87">
        <v>49.285000000000004</v>
      </c>
      <c r="J51" s="61">
        <v>55.400999999999996</v>
      </c>
      <c r="K51" s="61">
        <v>63.616</v>
      </c>
      <c r="L51" s="61">
        <v>70.070999999999998</v>
      </c>
    </row>
    <row r="52" spans="1:12" ht="15" customHeight="1" x14ac:dyDescent="0.35">
      <c r="A52" s="108" t="s">
        <v>39</v>
      </c>
      <c r="B52" s="65"/>
      <c r="C52" s="65"/>
      <c r="D52" s="65"/>
      <c r="E52" s="87"/>
      <c r="F52" s="61"/>
      <c r="G52" s="87">
        <v>26.197000000000003</v>
      </c>
      <c r="H52" s="61">
        <v>28.553000000000004</v>
      </c>
      <c r="I52" s="87">
        <v>24.565999999999999</v>
      </c>
      <c r="J52" s="61">
        <v>22.64</v>
      </c>
      <c r="K52" s="61">
        <v>29.003</v>
      </c>
      <c r="L52" s="61">
        <v>22.861000000000001</v>
      </c>
    </row>
    <row r="53" spans="1:12" ht="15" customHeight="1" x14ac:dyDescent="0.35">
      <c r="A53" s="108" t="s">
        <v>73</v>
      </c>
      <c r="B53" s="65"/>
      <c r="C53" s="65"/>
      <c r="D53" s="65"/>
      <c r="E53" s="87"/>
      <c r="F53" s="61"/>
      <c r="G53" s="87">
        <v>1.6160000000000001</v>
      </c>
      <c r="H53" s="61">
        <v>4.899</v>
      </c>
      <c r="I53" s="87">
        <v>3.4820000000000002</v>
      </c>
      <c r="J53" s="61">
        <v>4.899</v>
      </c>
      <c r="K53" s="61">
        <v>5.2240000000000002</v>
      </c>
      <c r="L53" s="61">
        <v>1.29</v>
      </c>
    </row>
    <row r="54" spans="1:12" ht="15" customHeight="1" x14ac:dyDescent="0.35">
      <c r="A54" s="110" t="s">
        <v>40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6"/>
      <c r="F55" s="59"/>
      <c r="G55" s="86">
        <f t="shared" ref="G55:L55" si="9">SUM(G47:G54)</f>
        <v>138.27400000000003</v>
      </c>
      <c r="H55" s="59">
        <f t="shared" si="9"/>
        <v>134.61799999999999</v>
      </c>
      <c r="I55" s="86">
        <f t="shared" si="9"/>
        <v>132.15199999999999</v>
      </c>
      <c r="J55" s="64">
        <f t="shared" si="9"/>
        <v>131.27199999999999</v>
      </c>
      <c r="K55" s="64">
        <f t="shared" si="9"/>
        <v>140.81200000000001</v>
      </c>
      <c r="L55" s="64">
        <f t="shared" si="9"/>
        <v>131.708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7">
        <v>2.4019999999999988</v>
      </c>
      <c r="F61" s="61">
        <v>3.6379999999999848</v>
      </c>
      <c r="G61" s="87">
        <v>2.4170000000000038</v>
      </c>
      <c r="H61" s="61">
        <v>4.7530000000000001</v>
      </c>
      <c r="I61" s="87">
        <v>9.1410000000000373</v>
      </c>
      <c r="J61" s="61">
        <v>7.5469999999999757</v>
      </c>
      <c r="K61" s="61">
        <v>10.55600000000002</v>
      </c>
      <c r="L61" s="61">
        <v>1.2650000000000055</v>
      </c>
    </row>
    <row r="62" spans="1:12" ht="15" customHeight="1" x14ac:dyDescent="0.35">
      <c r="A62" s="119" t="s">
        <v>43</v>
      </c>
      <c r="B62" s="119"/>
      <c r="C62" s="120"/>
      <c r="D62" s="120"/>
      <c r="E62" s="88">
        <v>4.915</v>
      </c>
      <c r="F62" s="62">
        <v>1.6899999999999986</v>
      </c>
      <c r="G62" s="88">
        <v>6.5720000000000001</v>
      </c>
      <c r="H62" s="62">
        <v>4.8809999999999985</v>
      </c>
      <c r="I62" s="88">
        <v>-0.39699999999999985</v>
      </c>
      <c r="J62" s="62">
        <v>-0.16400000000000015</v>
      </c>
      <c r="K62" s="62">
        <v>-0.94599999999999973</v>
      </c>
      <c r="L62" s="62">
        <v>3.2759999999999998</v>
      </c>
    </row>
    <row r="63" spans="1:12" ht="15" customHeight="1" x14ac:dyDescent="0.35">
      <c r="A63" s="176" t="s">
        <v>44</v>
      </c>
      <c r="B63" s="121"/>
      <c r="C63" s="122"/>
      <c r="D63" s="122"/>
      <c r="E63" s="133">
        <f t="shared" ref="E63:L63" si="10">SUM(E61:E62)</f>
        <v>7.3169999999999984</v>
      </c>
      <c r="F63" s="59">
        <f t="shared" si="10"/>
        <v>5.3279999999999834</v>
      </c>
      <c r="G63" s="86">
        <f t="shared" si="10"/>
        <v>8.9890000000000043</v>
      </c>
      <c r="H63" s="60">
        <f t="shared" si="10"/>
        <v>9.6339999999999986</v>
      </c>
      <c r="I63" s="86">
        <f t="shared" si="10"/>
        <v>8.7440000000000371</v>
      </c>
      <c r="J63" s="64">
        <f t="shared" si="10"/>
        <v>7.382999999999976</v>
      </c>
      <c r="K63" s="64">
        <f t="shared" si="10"/>
        <v>9.6100000000000207</v>
      </c>
      <c r="L63" s="64">
        <f t="shared" si="10"/>
        <v>4.5410000000000057</v>
      </c>
    </row>
    <row r="64" spans="1:12" ht="15" customHeight="1" x14ac:dyDescent="0.35">
      <c r="A64" s="118" t="s">
        <v>45</v>
      </c>
      <c r="B64" s="118"/>
      <c r="C64" s="65"/>
      <c r="D64" s="65"/>
      <c r="E64" s="87">
        <v>-0.56899999999999995</v>
      </c>
      <c r="F64" s="61">
        <v>-0.84899999999999998</v>
      </c>
      <c r="G64" s="87">
        <v>-1.0309999999999999</v>
      </c>
      <c r="H64" s="61">
        <v>-1.5510000000000002</v>
      </c>
      <c r="I64" s="87">
        <v>-3.6840000000000002</v>
      </c>
      <c r="J64" s="61">
        <v>-2.9749999999999996</v>
      </c>
      <c r="K64" s="61">
        <v>-2.4670000000000001</v>
      </c>
      <c r="L64" s="61">
        <v>-1.1259999999999999</v>
      </c>
    </row>
    <row r="65" spans="1:13" ht="15" customHeight="1" x14ac:dyDescent="0.35">
      <c r="A65" s="119" t="s">
        <v>74</v>
      </c>
      <c r="B65" s="119"/>
      <c r="C65" s="69"/>
      <c r="D65" s="69"/>
      <c r="E65" s="88">
        <v>1.3000000000000001E-2</v>
      </c>
      <c r="F65" s="62">
        <v>5.000000000000001E-3</v>
      </c>
      <c r="G65" s="88">
        <v>3.3000000000000002E-2</v>
      </c>
      <c r="H65" s="62">
        <v>3.2000000000000001E-2</v>
      </c>
      <c r="I65" s="88">
        <v>9.4E-2</v>
      </c>
      <c r="J65" s="62">
        <v>6.5000000000000002E-2</v>
      </c>
      <c r="K65" s="62">
        <v>8.1000000000000003E-2</v>
      </c>
      <c r="L65" s="62">
        <v>0</v>
      </c>
    </row>
    <row r="66" spans="1:13" ht="15" customHeight="1" x14ac:dyDescent="0.35">
      <c r="A66" s="123" t="s">
        <v>46</v>
      </c>
      <c r="B66" s="123"/>
      <c r="C66" s="124"/>
      <c r="D66" s="124"/>
      <c r="E66" s="133">
        <f t="shared" ref="E66:L66" si="11">SUM(E63:E65)</f>
        <v>6.7609999999999983</v>
      </c>
      <c r="F66" s="59">
        <f t="shared" si="11"/>
        <v>4.4839999999999831</v>
      </c>
      <c r="G66" s="86">
        <f t="shared" si="11"/>
        <v>7.991000000000005</v>
      </c>
      <c r="H66" s="60">
        <f t="shared" si="11"/>
        <v>8.1149999999999984</v>
      </c>
      <c r="I66" s="86">
        <f t="shared" si="11"/>
        <v>5.1540000000000372</v>
      </c>
      <c r="J66" s="64">
        <f t="shared" si="11"/>
        <v>4.4729999999999768</v>
      </c>
      <c r="K66" s="64">
        <f t="shared" si="11"/>
        <v>7.2240000000000206</v>
      </c>
      <c r="L66" s="64">
        <f t="shared" si="11"/>
        <v>3.4150000000000058</v>
      </c>
    </row>
    <row r="67" spans="1:13" ht="15" customHeight="1" x14ac:dyDescent="0.35">
      <c r="A67" s="119" t="s">
        <v>47</v>
      </c>
      <c r="B67" s="119"/>
      <c r="C67" s="125"/>
      <c r="D67" s="125"/>
      <c r="E67" s="88">
        <v>0</v>
      </c>
      <c r="F67" s="62">
        <v>0</v>
      </c>
      <c r="G67" s="88">
        <v>0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133">
        <f t="shared" ref="E68:L68" si="12">SUM(E66:E67)</f>
        <v>6.7609999999999983</v>
      </c>
      <c r="F68" s="59">
        <f t="shared" si="12"/>
        <v>4.4839999999999831</v>
      </c>
      <c r="G68" s="86">
        <f t="shared" si="12"/>
        <v>7.991000000000005</v>
      </c>
      <c r="H68" s="60">
        <f t="shared" si="12"/>
        <v>8.1149999999999984</v>
      </c>
      <c r="I68" s="86">
        <f t="shared" si="12"/>
        <v>5.1540000000000372</v>
      </c>
      <c r="J68" s="64">
        <f t="shared" si="12"/>
        <v>4.4729999999999768</v>
      </c>
      <c r="K68" s="64">
        <f t="shared" si="12"/>
        <v>7.2240000000000206</v>
      </c>
      <c r="L68" s="64">
        <f t="shared" si="12"/>
        <v>3.4150000000000058</v>
      </c>
    </row>
    <row r="69" spans="1:13" ht="15" customHeight="1" x14ac:dyDescent="0.35">
      <c r="A69" s="118" t="s">
        <v>49</v>
      </c>
      <c r="B69" s="118"/>
      <c r="C69" s="65"/>
      <c r="D69" s="65"/>
      <c r="E69" s="87">
        <v>-0.57699999999999985</v>
      </c>
      <c r="F69" s="61">
        <v>-0.39000000000000012</v>
      </c>
      <c r="G69" s="87">
        <v>0.43100000000000005</v>
      </c>
      <c r="H69" s="61">
        <v>-4.1280000000000001</v>
      </c>
      <c r="I69" s="87">
        <v>-6.5120000000000005</v>
      </c>
      <c r="J69" s="61">
        <v>-8.3719999999999999</v>
      </c>
      <c r="K69" s="61">
        <v>-6.8250000000000011</v>
      </c>
      <c r="L69" s="61">
        <v>-7.73</v>
      </c>
    </row>
    <row r="70" spans="1:13" ht="15" customHeight="1" x14ac:dyDescent="0.35">
      <c r="A70" s="118" t="s">
        <v>50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-2.669</v>
      </c>
      <c r="I71" s="87">
        <v>0</v>
      </c>
      <c r="J71" s="61">
        <v>0</v>
      </c>
      <c r="K71" s="61">
        <v>0</v>
      </c>
      <c r="L71" s="61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8">
        <v>-0.114</v>
      </c>
      <c r="F72" s="62">
        <v>0</v>
      </c>
      <c r="G72" s="88">
        <v>-0.114</v>
      </c>
      <c r="H72" s="62">
        <v>3.5350000000000001</v>
      </c>
      <c r="I72" s="88">
        <v>0.8660000000000001</v>
      </c>
      <c r="J72" s="62">
        <v>-3.9E-2</v>
      </c>
      <c r="K72" s="62">
        <v>0</v>
      </c>
      <c r="L72" s="62">
        <v>6</v>
      </c>
    </row>
    <row r="73" spans="1:13" ht="15" customHeight="1" x14ac:dyDescent="0.35">
      <c r="A73" s="189" t="s">
        <v>53</v>
      </c>
      <c r="B73" s="188"/>
      <c r="C73" s="126"/>
      <c r="D73" s="126"/>
      <c r="E73" s="93">
        <f t="shared" ref="E73:L73" si="13">SUM(E69:E72)</f>
        <v>-0.69099999999999984</v>
      </c>
      <c r="F73" s="63">
        <f t="shared" si="13"/>
        <v>-0.39000000000000012</v>
      </c>
      <c r="G73" s="93">
        <f t="shared" si="13"/>
        <v>0.31700000000000006</v>
      </c>
      <c r="H73" s="63">
        <f t="shared" si="13"/>
        <v>-3.2620000000000005</v>
      </c>
      <c r="I73" s="93">
        <f t="shared" si="13"/>
        <v>-5.6460000000000008</v>
      </c>
      <c r="J73" s="166">
        <f t="shared" si="13"/>
        <v>-8.4109999999999996</v>
      </c>
      <c r="K73" s="166">
        <f t="shared" si="13"/>
        <v>-6.8250000000000011</v>
      </c>
      <c r="L73" s="166">
        <f t="shared" si="13"/>
        <v>-1.7300000000000004</v>
      </c>
    </row>
    <row r="74" spans="1:13" ht="15" customHeight="1" x14ac:dyDescent="0.35">
      <c r="A74" s="121" t="s">
        <v>54</v>
      </c>
      <c r="B74" s="121"/>
      <c r="C74" s="81"/>
      <c r="D74" s="81"/>
      <c r="E74" s="133">
        <f t="shared" ref="E74:L74" si="14">SUM(E73+E68)</f>
        <v>6.0699999999999985</v>
      </c>
      <c r="F74" s="59">
        <f t="shared" si="14"/>
        <v>4.0939999999999834</v>
      </c>
      <c r="G74" s="86">
        <f t="shared" si="14"/>
        <v>8.3080000000000052</v>
      </c>
      <c r="H74" s="60">
        <f t="shared" si="14"/>
        <v>4.852999999999998</v>
      </c>
      <c r="I74" s="86">
        <f t="shared" si="14"/>
        <v>-0.49199999999996358</v>
      </c>
      <c r="J74" s="64">
        <f t="shared" si="14"/>
        <v>-3.9380000000000228</v>
      </c>
      <c r="K74" s="64">
        <f t="shared" si="14"/>
        <v>0.39900000000001956</v>
      </c>
      <c r="L74" s="64">
        <f t="shared" si="14"/>
        <v>1.6850000000000054</v>
      </c>
    </row>
    <row r="75" spans="1:13" ht="15" customHeight="1" x14ac:dyDescent="0.35">
      <c r="A75" s="119" t="s">
        <v>105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133">
        <f t="shared" ref="E76:L76" si="15">SUM(E74:E75)</f>
        <v>6.0699999999999985</v>
      </c>
      <c r="F76" s="59">
        <f t="shared" si="15"/>
        <v>4.0939999999999834</v>
      </c>
      <c r="G76" s="86">
        <f t="shared" si="15"/>
        <v>8.3080000000000052</v>
      </c>
      <c r="H76" s="60">
        <f t="shared" si="15"/>
        <v>4.852999999999998</v>
      </c>
      <c r="I76" s="86">
        <f t="shared" si="15"/>
        <v>-0.49199999999996358</v>
      </c>
      <c r="J76" s="64">
        <f t="shared" si="15"/>
        <v>-3.9380000000000228</v>
      </c>
      <c r="K76" s="64">
        <f t="shared" si="15"/>
        <v>0.39900000000001956</v>
      </c>
      <c r="L76" s="64">
        <f t="shared" si="15"/>
        <v>1.6850000000000054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6.719527723116089</v>
      </c>
      <c r="F82" s="61">
        <v>11.542991755005858</v>
      </c>
      <c r="G82" s="87">
        <v>4.5883055761973459</v>
      </c>
      <c r="H82" s="61">
        <v>8.1854574568745857</v>
      </c>
      <c r="I82" s="87">
        <v>7.636919501431799</v>
      </c>
      <c r="J82" s="61">
        <v>6.737055553613251</v>
      </c>
      <c r="K82" s="61">
        <v>9.100921685699392</v>
      </c>
      <c r="L82" s="61">
        <v>2.8886607653731033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7.6802870702627519</v>
      </c>
      <c r="F83" s="61">
        <v>11.542991755005858</v>
      </c>
      <c r="G83" s="87">
        <v>5.4640031472658137</v>
      </c>
      <c r="H83" s="61">
        <v>8.1854574568745857</v>
      </c>
      <c r="I83" s="87">
        <v>7.8119163888389407</v>
      </c>
      <c r="J83" s="61">
        <v>6.737055553613251</v>
      </c>
      <c r="K83" s="61">
        <v>9.100921685699392</v>
      </c>
      <c r="L83" s="61">
        <v>2.8886607653731033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10.741984025928934</v>
      </c>
      <c r="F84" s="61">
        <v>10.187087407894346</v>
      </c>
      <c r="G84" s="87">
        <v>6.0410018796170784</v>
      </c>
      <c r="H84" s="61">
        <v>6.4939224106557853</v>
      </c>
      <c r="I84" s="87">
        <v>6.9549158216553479</v>
      </c>
      <c r="J84" s="61">
        <v>4.6100059434325003</v>
      </c>
      <c r="K84" s="61">
        <v>3.2320187557565077</v>
      </c>
      <c r="L84" s="61">
        <v>-1.2167210797347747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18.845582627543898</v>
      </c>
      <c r="J85" s="61">
        <v>11.791987142693122</v>
      </c>
      <c r="K85" s="61">
        <v>9.0770771291467831</v>
      </c>
      <c r="L85" s="61">
        <v>-4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12.25225401228839</v>
      </c>
      <c r="J86" s="61">
        <v>9.7222087742909853</v>
      </c>
      <c r="K86" s="61">
        <v>13.585038144760327</v>
      </c>
      <c r="L86" s="61">
        <v>4.2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42.363712628549123</v>
      </c>
      <c r="H87" s="19">
        <v>35.750791127486671</v>
      </c>
      <c r="I87" s="84">
        <v>40.380773654579606</v>
      </c>
      <c r="J87" s="19">
        <v>35.261137180815389</v>
      </c>
      <c r="K87" s="19">
        <v>28.990426952248399</v>
      </c>
      <c r="L87" s="19">
        <v>27.390135754851645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7">
        <v>34.785000000000004</v>
      </c>
      <c r="H88" s="61">
        <v>39.707000000000008</v>
      </c>
      <c r="I88" s="87">
        <v>42.54</v>
      </c>
      <c r="J88" s="61">
        <v>48.418999999999997</v>
      </c>
      <c r="K88" s="61">
        <v>52.304000000000002</v>
      </c>
      <c r="L88" s="19">
        <v>59.193999999999996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0.85767694356242952</v>
      </c>
      <c r="H89" s="61">
        <v>1.077461715876743</v>
      </c>
      <c r="I89" s="87">
        <v>0.92723558953601626</v>
      </c>
      <c r="J89" s="61">
        <v>1.2014561009332876</v>
      </c>
      <c r="K89" s="61">
        <v>1.5637401401205226</v>
      </c>
      <c r="L89" s="61">
        <v>1.9416216216216213</v>
      </c>
    </row>
    <row r="90" spans="1:12" ht="15" customHeight="1" x14ac:dyDescent="0.35">
      <c r="A90" s="110" t="s">
        <v>63</v>
      </c>
      <c r="B90" s="119"/>
      <c r="C90" s="69"/>
      <c r="D90" s="69"/>
      <c r="E90" s="138" t="s">
        <v>8</v>
      </c>
      <c r="F90" s="139" t="s">
        <v>8</v>
      </c>
      <c r="G90" s="140" t="s">
        <v>8</v>
      </c>
      <c r="H90" s="139" t="s">
        <v>8</v>
      </c>
      <c r="I90" s="84">
        <v>693</v>
      </c>
      <c r="J90" s="19">
        <v>673</v>
      </c>
      <c r="K90" s="19">
        <v>636</v>
      </c>
      <c r="L90" s="19">
        <v>608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C95" s="131"/>
      <c r="E95" s="104"/>
      <c r="F95" s="104"/>
      <c r="G95" s="104"/>
      <c r="H95" s="104"/>
      <c r="I95" s="104"/>
      <c r="J95" s="104"/>
      <c r="K95" s="104"/>
      <c r="L95" s="104"/>
    </row>
    <row r="96" spans="1:12" x14ac:dyDescent="0.3">
      <c r="C96" s="6"/>
      <c r="E96" s="104"/>
      <c r="F96" s="104"/>
      <c r="G96" s="104"/>
      <c r="H96" s="104"/>
      <c r="I96" s="104"/>
      <c r="J96" s="104"/>
      <c r="K96" s="104"/>
      <c r="L96" s="104"/>
    </row>
    <row r="97" spans="1:12" ht="15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</row>
    <row r="98" spans="1:12" ht="15" x14ac:dyDescent="0.3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</row>
    <row r="99" spans="1:12" ht="15" x14ac:dyDescent="0.3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</row>
    <row r="100" spans="1:12" ht="15" x14ac:dyDescent="0.3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</row>
    <row r="101" spans="1:12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</row>
    <row r="102" spans="1:12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</row>
    <row r="103" spans="1:12" x14ac:dyDescent="0.3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</row>
    <row r="104" spans="1:12" x14ac:dyDescent="0.3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</row>
    <row r="105" spans="1:12" x14ac:dyDescent="0.3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  <row r="115" spans="1:12" x14ac:dyDescent="0.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</row>
    <row r="116" spans="1:12" x14ac:dyDescent="0.3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</row>
    <row r="117" spans="1:12" x14ac:dyDescent="0.3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</row>
    <row r="118" spans="1:12" x14ac:dyDescent="0.3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15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97</v>
      </c>
      <c r="F4" s="73" t="s">
        <v>97</v>
      </c>
      <c r="G4" s="73" t="s">
        <v>130</v>
      </c>
      <c r="H4" s="73" t="s">
        <v>130</v>
      </c>
      <c r="I4" s="73"/>
      <c r="J4" s="73"/>
      <c r="K4" s="73"/>
      <c r="L4" s="73"/>
    </row>
    <row r="5" spans="1:12" ht="15" x14ac:dyDescent="0.35">
      <c r="A5" s="71" t="s">
        <v>9</v>
      </c>
      <c r="B5" s="74"/>
      <c r="C5" s="71"/>
      <c r="D5" s="71" t="s">
        <v>98</v>
      </c>
      <c r="E5" s="75"/>
      <c r="F5" s="75"/>
      <c r="G5" s="75"/>
      <c r="H5" s="75"/>
      <c r="I5" s="75"/>
      <c r="J5" s="75"/>
      <c r="K5" s="75"/>
      <c r="L5" s="75" t="s">
        <v>7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10</v>
      </c>
      <c r="B7" s="109"/>
      <c r="C7" s="109"/>
      <c r="D7" s="109"/>
      <c r="E7" s="83">
        <v>50.003</v>
      </c>
      <c r="F7" s="15">
        <v>46.853000000000009</v>
      </c>
      <c r="G7" s="83">
        <v>102.3</v>
      </c>
      <c r="H7" s="15">
        <v>105.31100000000001</v>
      </c>
      <c r="I7" s="83">
        <v>205.69300000000001</v>
      </c>
      <c r="J7" s="15">
        <v>237.64699999999999</v>
      </c>
      <c r="K7" s="15">
        <v>268.423</v>
      </c>
      <c r="L7" s="15">
        <v>323.73899999999998</v>
      </c>
    </row>
    <row r="8" spans="1:12" ht="15" x14ac:dyDescent="0.35">
      <c r="A8" s="108" t="s">
        <v>11</v>
      </c>
      <c r="B8" s="65"/>
      <c r="C8" s="65"/>
      <c r="D8" s="65"/>
      <c r="E8" s="84">
        <v>-49.11999999999999</v>
      </c>
      <c r="F8" s="19">
        <v>-54.256999999999991</v>
      </c>
      <c r="G8" s="84">
        <v>-98.586999999999989</v>
      </c>
      <c r="H8" s="19">
        <v>-109.30099999999999</v>
      </c>
      <c r="I8" s="84">
        <v>-207.953</v>
      </c>
      <c r="J8" s="19">
        <v>-248.09800000000001</v>
      </c>
      <c r="K8" s="19">
        <v>-259.459</v>
      </c>
      <c r="L8" s="19">
        <v>-323.68299999999999</v>
      </c>
    </row>
    <row r="9" spans="1:12" ht="15" x14ac:dyDescent="0.35">
      <c r="A9" s="108" t="s">
        <v>12</v>
      </c>
      <c r="B9" s="65"/>
      <c r="C9" s="65"/>
      <c r="D9" s="65"/>
      <c r="E9" s="84">
        <v>0</v>
      </c>
      <c r="F9" s="19">
        <v>0</v>
      </c>
      <c r="G9" s="84">
        <v>0</v>
      </c>
      <c r="H9" s="19">
        <v>0</v>
      </c>
      <c r="I9" s="84">
        <v>0</v>
      </c>
      <c r="J9" s="19">
        <v>0</v>
      </c>
      <c r="K9" s="19">
        <v>0</v>
      </c>
      <c r="L9" s="19">
        <v>0</v>
      </c>
    </row>
    <row r="10" spans="1:12" ht="15" x14ac:dyDescent="0.35">
      <c r="A10" s="108" t="s">
        <v>13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14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0.26800000000000002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0</v>
      </c>
      <c r="B12" s="111"/>
      <c r="C12" s="111"/>
      <c r="D12" s="111"/>
      <c r="E12" s="83">
        <f t="shared" ref="E12:L12" si="0">SUM(E7:E11)</f>
        <v>0.88300000000000978</v>
      </c>
      <c r="F12" s="14">
        <f t="shared" si="0"/>
        <v>-7.4039999999999822</v>
      </c>
      <c r="G12" s="83">
        <f t="shared" si="0"/>
        <v>3.7130000000000081</v>
      </c>
      <c r="H12" s="15">
        <f t="shared" si="0"/>
        <v>-3.9899999999999807</v>
      </c>
      <c r="I12" s="83">
        <f t="shared" si="0"/>
        <v>-1.9919999999999909</v>
      </c>
      <c r="J12" s="16">
        <f t="shared" si="0"/>
        <v>-10.451000000000022</v>
      </c>
      <c r="K12" s="16">
        <f t="shared" si="0"/>
        <v>8.9639999999999986</v>
      </c>
      <c r="L12" s="16">
        <f t="shared" si="0"/>
        <v>5.5999999999983174E-2</v>
      </c>
    </row>
    <row r="13" spans="1:12" ht="15" x14ac:dyDescent="0.35">
      <c r="A13" s="110" t="s">
        <v>72</v>
      </c>
      <c r="B13" s="69"/>
      <c r="C13" s="69"/>
      <c r="D13" s="69"/>
      <c r="E13" s="85">
        <v>-0.503</v>
      </c>
      <c r="F13" s="23">
        <v>-0.70700000000000007</v>
      </c>
      <c r="G13" s="85">
        <v>-0.997</v>
      </c>
      <c r="H13" s="23">
        <v>-1.419</v>
      </c>
      <c r="I13" s="85">
        <v>-2.456</v>
      </c>
      <c r="J13" s="23">
        <v>-2.5620000000000003</v>
      </c>
      <c r="K13" s="23">
        <v>-2.1189999999999998</v>
      </c>
      <c r="L13" s="23">
        <v>-4.633</v>
      </c>
    </row>
    <row r="14" spans="1:12" x14ac:dyDescent="0.3">
      <c r="A14" s="111" t="s">
        <v>1</v>
      </c>
      <c r="B14" s="111"/>
      <c r="C14" s="111"/>
      <c r="D14" s="111"/>
      <c r="E14" s="83">
        <f t="shared" ref="E14:L14" si="1">SUM(E12:E13)</f>
        <v>0.38000000000000977</v>
      </c>
      <c r="F14" s="14">
        <f t="shared" si="1"/>
        <v>-8.1109999999999829</v>
      </c>
      <c r="G14" s="83">
        <f t="shared" si="1"/>
        <v>2.7160000000000082</v>
      </c>
      <c r="H14" s="15">
        <f t="shared" si="1"/>
        <v>-5.4089999999999812</v>
      </c>
      <c r="I14" s="83">
        <f t="shared" si="1"/>
        <v>-4.4479999999999906</v>
      </c>
      <c r="J14" s="16">
        <f t="shared" si="1"/>
        <v>-13.013000000000023</v>
      </c>
      <c r="K14" s="16">
        <f t="shared" si="1"/>
        <v>6.8449999999999989</v>
      </c>
      <c r="L14" s="16">
        <f t="shared" si="1"/>
        <v>-4.5770000000000168</v>
      </c>
    </row>
    <row r="15" spans="1:12" ht="15" x14ac:dyDescent="0.35">
      <c r="A15" s="108" t="s">
        <v>16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17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2</v>
      </c>
      <c r="B17" s="111"/>
      <c r="C17" s="111"/>
      <c r="D17" s="111"/>
      <c r="E17" s="83">
        <f t="shared" ref="E17:L17" si="2">SUM(E14:E16)</f>
        <v>0.38000000000000977</v>
      </c>
      <c r="F17" s="14">
        <f t="shared" si="2"/>
        <v>-8.1109999999999829</v>
      </c>
      <c r="G17" s="83">
        <f t="shared" si="2"/>
        <v>2.7160000000000082</v>
      </c>
      <c r="H17" s="15">
        <f t="shared" si="2"/>
        <v>-5.4089999999999812</v>
      </c>
      <c r="I17" s="83">
        <f t="shared" si="2"/>
        <v>-4.4479999999999906</v>
      </c>
      <c r="J17" s="16">
        <f t="shared" si="2"/>
        <v>-13.013000000000023</v>
      </c>
      <c r="K17" s="16">
        <f t="shared" si="2"/>
        <v>6.8449999999999989</v>
      </c>
      <c r="L17" s="16">
        <f t="shared" si="2"/>
        <v>-4.5770000000000168</v>
      </c>
    </row>
    <row r="18" spans="1:12" ht="15" x14ac:dyDescent="0.35">
      <c r="A18" s="108" t="s">
        <v>18</v>
      </c>
      <c r="B18" s="65"/>
      <c r="C18" s="65"/>
      <c r="D18" s="65"/>
      <c r="E18" s="84">
        <v>2E-3</v>
      </c>
      <c r="F18" s="19">
        <v>0.01</v>
      </c>
      <c r="G18" s="84">
        <v>4.0000000000000001E-3</v>
      </c>
      <c r="H18" s="19">
        <v>1.4E-2</v>
      </c>
      <c r="I18" s="84">
        <v>3.7999999999999999E-2</v>
      </c>
      <c r="J18" s="19">
        <v>1.839</v>
      </c>
      <c r="K18" s="19">
        <v>1.375</v>
      </c>
      <c r="L18" s="19">
        <v>6.274</v>
      </c>
    </row>
    <row r="19" spans="1:12" ht="15" x14ac:dyDescent="0.35">
      <c r="A19" s="110" t="s">
        <v>19</v>
      </c>
      <c r="B19" s="69"/>
      <c r="C19" s="69"/>
      <c r="D19" s="69"/>
      <c r="E19" s="85">
        <v>-0.3</v>
      </c>
      <c r="F19" s="23">
        <v>-0.75800000000000001</v>
      </c>
      <c r="G19" s="85">
        <v>-0.63500000000000001</v>
      </c>
      <c r="H19" s="23">
        <v>-1.31</v>
      </c>
      <c r="I19" s="85">
        <v>-2.0009999999999999</v>
      </c>
      <c r="J19" s="23">
        <v>-2.4359999999999999</v>
      </c>
      <c r="K19" s="23">
        <v>-3.4470000000000001</v>
      </c>
      <c r="L19" s="23">
        <v>-3.3839999999999999</v>
      </c>
    </row>
    <row r="20" spans="1:12" x14ac:dyDescent="0.3">
      <c r="A20" s="111" t="s">
        <v>3</v>
      </c>
      <c r="B20" s="111"/>
      <c r="C20" s="111"/>
      <c r="D20" s="111"/>
      <c r="E20" s="83">
        <f t="shared" ref="E20:L20" si="3">SUM(E17:E19)</f>
        <v>8.2000000000009787E-2</v>
      </c>
      <c r="F20" s="14">
        <f t="shared" si="3"/>
        <v>-8.858999999999984</v>
      </c>
      <c r="G20" s="83">
        <f t="shared" si="3"/>
        <v>2.085000000000008</v>
      </c>
      <c r="H20" s="15">
        <f t="shared" si="3"/>
        <v>-6.7049999999999805</v>
      </c>
      <c r="I20" s="83">
        <f t="shared" si="3"/>
        <v>-6.4109999999999907</v>
      </c>
      <c r="J20" s="16">
        <f t="shared" si="3"/>
        <v>-13.610000000000023</v>
      </c>
      <c r="K20" s="16">
        <f t="shared" si="3"/>
        <v>4.7729999999999988</v>
      </c>
      <c r="L20" s="16">
        <f t="shared" si="3"/>
        <v>-1.6870000000000167</v>
      </c>
    </row>
    <row r="21" spans="1:12" ht="15" x14ac:dyDescent="0.35">
      <c r="A21" s="108" t="s">
        <v>20</v>
      </c>
      <c r="B21" s="65"/>
      <c r="C21" s="65"/>
      <c r="D21" s="65"/>
      <c r="E21" s="84">
        <v>0</v>
      </c>
      <c r="F21" s="19">
        <v>-0.32200000000000001</v>
      </c>
      <c r="G21" s="84">
        <v>0</v>
      </c>
      <c r="H21" s="19">
        <v>-0.32200000000000001</v>
      </c>
      <c r="I21" s="84">
        <v>0.94500000000000006</v>
      </c>
      <c r="J21" s="19">
        <v>5.4030000000000005</v>
      </c>
      <c r="K21" s="19">
        <v>-1.8919999999999999</v>
      </c>
      <c r="L21" s="19">
        <v>0.82899999999999996</v>
      </c>
    </row>
    <row r="22" spans="1:12" ht="15" x14ac:dyDescent="0.35">
      <c r="A22" s="110" t="s">
        <v>77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-12.378</v>
      </c>
    </row>
    <row r="23" spans="1:12" ht="15" x14ac:dyDescent="0.35">
      <c r="A23" s="114" t="s">
        <v>21</v>
      </c>
      <c r="B23" s="115"/>
      <c r="C23" s="115"/>
      <c r="D23" s="115"/>
      <c r="E23" s="83">
        <f t="shared" ref="E23:L23" si="4">SUM(E20:E22)</f>
        <v>8.2000000000009787E-2</v>
      </c>
      <c r="F23" s="14">
        <f t="shared" si="4"/>
        <v>-9.1809999999999832</v>
      </c>
      <c r="G23" s="83">
        <f t="shared" si="4"/>
        <v>2.085000000000008</v>
      </c>
      <c r="H23" s="15">
        <f t="shared" si="4"/>
        <v>-7.0269999999999806</v>
      </c>
      <c r="I23" s="83">
        <f t="shared" si="4"/>
        <v>-5.4659999999999904</v>
      </c>
      <c r="J23" s="16">
        <f t="shared" si="4"/>
        <v>-8.2070000000000221</v>
      </c>
      <c r="K23" s="16">
        <f t="shared" si="4"/>
        <v>2.8809999999999989</v>
      </c>
      <c r="L23" s="16">
        <f t="shared" si="4"/>
        <v>-13.236000000000017</v>
      </c>
    </row>
    <row r="24" spans="1:12" ht="15" x14ac:dyDescent="0.35">
      <c r="A24" s="108" t="s">
        <v>22</v>
      </c>
      <c r="B24" s="65"/>
      <c r="C24" s="65"/>
      <c r="D24" s="65"/>
      <c r="E24" s="84">
        <v>8.2000000000000739E-2</v>
      </c>
      <c r="F24" s="19">
        <v>-9.180999999999985</v>
      </c>
      <c r="G24" s="84">
        <v>2.0849999999999937</v>
      </c>
      <c r="H24" s="19">
        <v>-7.026999999999985</v>
      </c>
      <c r="I24" s="84">
        <v>-5.4660000000000011</v>
      </c>
      <c r="J24" s="19">
        <v>-8.2069999999999954</v>
      </c>
      <c r="K24" s="19">
        <v>2.8810000000000144</v>
      </c>
      <c r="L24" s="19">
        <v>-13.236000000000047</v>
      </c>
    </row>
    <row r="25" spans="1:12" ht="15" x14ac:dyDescent="0.35">
      <c r="A25" s="108" t="s">
        <v>79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82</v>
      </c>
      <c r="B27" s="65"/>
      <c r="C27" s="65"/>
      <c r="D27" s="65"/>
      <c r="E27" s="84">
        <v>0</v>
      </c>
      <c r="F27" s="19">
        <v>-5.9</v>
      </c>
      <c r="G27" s="84">
        <v>0.9</v>
      </c>
      <c r="H27" s="19">
        <v>-5.9</v>
      </c>
      <c r="I27" s="84">
        <v>-5.9</v>
      </c>
      <c r="J27" s="19">
        <v>0</v>
      </c>
      <c r="K27" s="19">
        <v>0</v>
      </c>
      <c r="L27" s="19">
        <v>0</v>
      </c>
    </row>
    <row r="28" spans="1:12" ht="15" x14ac:dyDescent="0.35">
      <c r="A28" s="142" t="s">
        <v>83</v>
      </c>
      <c r="B28" s="143"/>
      <c r="C28" s="143"/>
      <c r="D28" s="143"/>
      <c r="E28" s="160">
        <f t="shared" ref="E28:L28" si="5">E14-E27</f>
        <v>0.38000000000000977</v>
      </c>
      <c r="F28" s="161">
        <f t="shared" si="5"/>
        <v>-2.2109999999999825</v>
      </c>
      <c r="G28" s="160">
        <f t="shared" si="5"/>
        <v>1.8160000000000083</v>
      </c>
      <c r="H28" s="161">
        <f t="shared" si="5"/>
        <v>0.4910000000000192</v>
      </c>
      <c r="I28" s="160">
        <f t="shared" si="5"/>
        <v>1.4520000000000097</v>
      </c>
      <c r="J28" s="161">
        <f t="shared" si="5"/>
        <v>-13.013000000000023</v>
      </c>
      <c r="K28" s="161">
        <f t="shared" si="5"/>
        <v>6.8449999999999989</v>
      </c>
      <c r="L28" s="161">
        <f t="shared" si="5"/>
        <v>-4.5770000000000168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97</v>
      </c>
      <c r="F31" s="76" t="s">
        <v>97</v>
      </c>
      <c r="G31" s="76" t="s">
        <v>130</v>
      </c>
      <c r="H31" s="76" t="s">
        <v>130</v>
      </c>
      <c r="I31" s="76"/>
      <c r="J31" s="76"/>
      <c r="K31" s="76"/>
      <c r="L31" s="76"/>
    </row>
    <row r="32" spans="1:12" ht="15" x14ac:dyDescent="0.35">
      <c r="A32" s="71" t="s">
        <v>76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4</v>
      </c>
      <c r="B34" s="116"/>
      <c r="C34" s="116"/>
      <c r="D34" s="116"/>
      <c r="E34" s="84"/>
      <c r="F34" s="19"/>
      <c r="G34" s="84">
        <v>40.387999999999998</v>
      </c>
      <c r="H34" s="19">
        <v>40.387999999999998</v>
      </c>
      <c r="I34" s="84">
        <v>40.387999999999998</v>
      </c>
      <c r="J34" s="19">
        <v>40.387999999999998</v>
      </c>
      <c r="K34" s="19">
        <v>40.387999999999998</v>
      </c>
      <c r="L34" s="19">
        <v>40.387999999999998</v>
      </c>
    </row>
    <row r="35" spans="1:12" ht="15" customHeight="1" x14ac:dyDescent="0.35">
      <c r="A35" s="108" t="s">
        <v>23</v>
      </c>
      <c r="B35" s="109"/>
      <c r="C35" s="109"/>
      <c r="D35" s="109"/>
      <c r="E35" s="84"/>
      <c r="F35" s="19"/>
      <c r="G35" s="84">
        <v>4.0940000000000003</v>
      </c>
      <c r="H35" s="19">
        <v>5.5</v>
      </c>
      <c r="I35" s="84">
        <v>4.7109999999999994</v>
      </c>
      <c r="J35" s="19">
        <v>6.2859999999999996</v>
      </c>
      <c r="K35" s="19">
        <v>4.2629999999999999</v>
      </c>
      <c r="L35" s="19">
        <v>0.99299999999999999</v>
      </c>
    </row>
    <row r="36" spans="1:12" ht="15" customHeight="1" x14ac:dyDescent="0.35">
      <c r="A36" s="108" t="s">
        <v>24</v>
      </c>
      <c r="B36" s="109"/>
      <c r="C36" s="109"/>
      <c r="D36" s="109"/>
      <c r="E36" s="84"/>
      <c r="F36" s="19"/>
      <c r="G36" s="84">
        <v>1.2370000000000001</v>
      </c>
      <c r="H36" s="19">
        <v>1.079</v>
      </c>
      <c r="I36" s="84">
        <v>0.85899999999999999</v>
      </c>
      <c r="J36" s="19">
        <v>1.298</v>
      </c>
      <c r="K36" s="19">
        <v>2.5880000000000001</v>
      </c>
      <c r="L36" s="19">
        <v>3.7519999999999998</v>
      </c>
    </row>
    <row r="37" spans="1:12" ht="15" customHeight="1" x14ac:dyDescent="0.35">
      <c r="A37" s="108" t="s">
        <v>25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26</v>
      </c>
      <c r="B38" s="69"/>
      <c r="C38" s="69"/>
      <c r="D38" s="69"/>
      <c r="E38" s="85"/>
      <c r="F38" s="23"/>
      <c r="G38" s="85">
        <v>2.246</v>
      </c>
      <c r="H38" s="23">
        <v>3.077</v>
      </c>
      <c r="I38" s="85">
        <v>2.2839999999999998</v>
      </c>
      <c r="J38" s="23">
        <v>2.984</v>
      </c>
      <c r="K38" s="23">
        <v>3.9299999999999997</v>
      </c>
      <c r="L38" s="23">
        <v>6.6829999999999998</v>
      </c>
    </row>
    <row r="39" spans="1:12" ht="15" customHeight="1" x14ac:dyDescent="0.35">
      <c r="A39" s="105" t="s">
        <v>27</v>
      </c>
      <c r="B39" s="111"/>
      <c r="C39" s="111"/>
      <c r="D39" s="111"/>
      <c r="E39" s="89"/>
      <c r="F39" s="14"/>
      <c r="G39" s="89">
        <f t="shared" ref="G39:L39" si="6">SUM(G34:G38)</f>
        <v>47.965000000000003</v>
      </c>
      <c r="H39" s="14">
        <f t="shared" si="6"/>
        <v>50.043999999999997</v>
      </c>
      <c r="I39" s="89">
        <f t="shared" si="6"/>
        <v>48.241999999999997</v>
      </c>
      <c r="J39" s="16">
        <f t="shared" si="6"/>
        <v>50.956000000000003</v>
      </c>
      <c r="K39" s="16">
        <f t="shared" si="6"/>
        <v>51.168999999999997</v>
      </c>
      <c r="L39" s="16">
        <f t="shared" si="6"/>
        <v>51.816000000000003</v>
      </c>
    </row>
    <row r="40" spans="1:12" ht="15" customHeight="1" x14ac:dyDescent="0.35">
      <c r="A40" s="108" t="s">
        <v>28</v>
      </c>
      <c r="B40" s="65"/>
      <c r="C40" s="65"/>
      <c r="D40" s="65"/>
      <c r="E40" s="84"/>
      <c r="F40" s="19"/>
      <c r="G40" s="84">
        <v>58.167000000000002</v>
      </c>
      <c r="H40" s="19">
        <v>59.398000000000003</v>
      </c>
      <c r="I40" s="84">
        <v>55.811</v>
      </c>
      <c r="J40" s="19">
        <v>68.085999999999999</v>
      </c>
      <c r="K40" s="19">
        <v>74.221000000000004</v>
      </c>
      <c r="L40" s="19">
        <v>75.896999999999991</v>
      </c>
    </row>
    <row r="41" spans="1:12" ht="15" customHeight="1" x14ac:dyDescent="0.35">
      <c r="A41" s="108" t="s">
        <v>29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30</v>
      </c>
      <c r="B42" s="65"/>
      <c r="C42" s="65"/>
      <c r="D42" s="65"/>
      <c r="E42" s="84"/>
      <c r="F42" s="19"/>
      <c r="G42" s="84">
        <v>31.669</v>
      </c>
      <c r="H42" s="19">
        <v>31.019000000000005</v>
      </c>
      <c r="I42" s="84">
        <v>35.779000000000003</v>
      </c>
      <c r="J42" s="19">
        <v>54.596999999999994</v>
      </c>
      <c r="K42" s="19">
        <v>38.727000000000004</v>
      </c>
      <c r="L42" s="19">
        <v>47.034999999999997</v>
      </c>
    </row>
    <row r="43" spans="1:12" ht="15" customHeight="1" x14ac:dyDescent="0.35">
      <c r="A43" s="108" t="s">
        <v>31</v>
      </c>
      <c r="B43" s="65"/>
      <c r="C43" s="65"/>
      <c r="D43" s="65"/>
      <c r="E43" s="84"/>
      <c r="F43" s="19"/>
      <c r="G43" s="84">
        <v>0.35699999999999998</v>
      </c>
      <c r="H43" s="19">
        <v>0.46800000000000003</v>
      </c>
      <c r="I43" s="84">
        <v>0.45200000000000001</v>
      </c>
      <c r="J43" s="19">
        <v>0.34</v>
      </c>
      <c r="K43" s="19">
        <v>0.53400000000000003</v>
      </c>
      <c r="L43" s="19">
        <v>0.94299999999999995</v>
      </c>
    </row>
    <row r="44" spans="1:12" ht="15" customHeight="1" x14ac:dyDescent="0.35">
      <c r="A44" s="110" t="s">
        <v>32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33</v>
      </c>
      <c r="B45" s="80"/>
      <c r="C45" s="80"/>
      <c r="D45" s="80"/>
      <c r="E45" s="90"/>
      <c r="F45" s="34"/>
      <c r="G45" s="90">
        <f t="shared" ref="G45:L45" si="7">SUM(G40:G44)</f>
        <v>90.192999999999998</v>
      </c>
      <c r="H45" s="34">
        <f t="shared" si="7"/>
        <v>90.885000000000005</v>
      </c>
      <c r="I45" s="90">
        <f t="shared" si="7"/>
        <v>92.042000000000002</v>
      </c>
      <c r="J45" s="35">
        <f t="shared" si="7"/>
        <v>123.023</v>
      </c>
      <c r="K45" s="35">
        <f t="shared" si="7"/>
        <v>113.48200000000001</v>
      </c>
      <c r="L45" s="35">
        <f t="shared" si="7"/>
        <v>123.87499999999999</v>
      </c>
    </row>
    <row r="46" spans="1:12" ht="15" customHeight="1" x14ac:dyDescent="0.35">
      <c r="A46" s="105" t="s">
        <v>34</v>
      </c>
      <c r="B46" s="81"/>
      <c r="C46" s="81"/>
      <c r="D46" s="81"/>
      <c r="E46" s="89"/>
      <c r="F46" s="14"/>
      <c r="G46" s="89">
        <f t="shared" ref="G46:L46" si="8">G39+G45</f>
        <v>138.15800000000002</v>
      </c>
      <c r="H46" s="14">
        <f t="shared" si="8"/>
        <v>140.929</v>
      </c>
      <c r="I46" s="89">
        <f t="shared" si="8"/>
        <v>140.28399999999999</v>
      </c>
      <c r="J46" s="16">
        <f t="shared" si="8"/>
        <v>173.97899999999998</v>
      </c>
      <c r="K46" s="16">
        <f t="shared" si="8"/>
        <v>164.65100000000001</v>
      </c>
      <c r="L46" s="16">
        <f t="shared" si="8"/>
        <v>175.69099999999997</v>
      </c>
    </row>
    <row r="47" spans="1:12" ht="15" customHeight="1" x14ac:dyDescent="0.35">
      <c r="A47" s="108" t="s">
        <v>35</v>
      </c>
      <c r="B47" s="65"/>
      <c r="C47" s="65"/>
      <c r="D47" s="65"/>
      <c r="E47" s="84"/>
      <c r="F47" s="19"/>
      <c r="G47" s="84">
        <v>46.749000000000009</v>
      </c>
      <c r="H47" s="19">
        <v>42.83700000000001</v>
      </c>
      <c r="I47" s="84">
        <v>49.201000000000022</v>
      </c>
      <c r="J47" s="19">
        <v>51.499999999999957</v>
      </c>
      <c r="K47" s="19">
        <v>42.182999999999979</v>
      </c>
      <c r="L47" s="19">
        <v>40.122999999999955</v>
      </c>
    </row>
    <row r="48" spans="1:12" ht="15" customHeight="1" x14ac:dyDescent="0.35">
      <c r="A48" s="108" t="s">
        <v>78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36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37</v>
      </c>
      <c r="B50" s="65"/>
      <c r="C50" s="65"/>
      <c r="D50" s="65"/>
      <c r="E50" s="84"/>
      <c r="F50" s="19"/>
      <c r="G50" s="84">
        <v>7.6400000000000006</v>
      </c>
      <c r="H50" s="19">
        <v>10.236000000000001</v>
      </c>
      <c r="I50" s="84">
        <v>8.4730000000000008</v>
      </c>
      <c r="J50" s="19">
        <v>12.122</v>
      </c>
      <c r="K50" s="19">
        <v>14.681000000000001</v>
      </c>
      <c r="L50" s="19">
        <v>17.61</v>
      </c>
    </row>
    <row r="51" spans="1:12" ht="15" customHeight="1" x14ac:dyDescent="0.35">
      <c r="A51" s="108" t="s">
        <v>38</v>
      </c>
      <c r="B51" s="65"/>
      <c r="C51" s="65"/>
      <c r="D51" s="65"/>
      <c r="E51" s="84"/>
      <c r="F51" s="19"/>
      <c r="G51" s="84">
        <v>42.766999999999996</v>
      </c>
      <c r="H51" s="19">
        <v>42.244</v>
      </c>
      <c r="I51" s="84">
        <v>40.748999999999995</v>
      </c>
      <c r="J51" s="19">
        <v>60.966000000000001</v>
      </c>
      <c r="K51" s="19">
        <v>61.79</v>
      </c>
      <c r="L51" s="19">
        <v>59.225000000000001</v>
      </c>
    </row>
    <row r="52" spans="1:12" ht="15" customHeight="1" x14ac:dyDescent="0.35">
      <c r="A52" s="108" t="s">
        <v>39</v>
      </c>
      <c r="B52" s="65"/>
      <c r="C52" s="65"/>
      <c r="D52" s="65"/>
      <c r="E52" s="84"/>
      <c r="F52" s="19"/>
      <c r="G52" s="84">
        <v>40.773999999999994</v>
      </c>
      <c r="H52" s="19">
        <v>45.373999999999995</v>
      </c>
      <c r="I52" s="84">
        <v>41.632999999999996</v>
      </c>
      <c r="J52" s="19">
        <v>48.992000000000004</v>
      </c>
      <c r="K52" s="19">
        <v>43.722000000000001</v>
      </c>
      <c r="L52" s="19">
        <v>56.239000000000004</v>
      </c>
    </row>
    <row r="53" spans="1:12" ht="15" customHeight="1" x14ac:dyDescent="0.35">
      <c r="A53" s="108" t="s">
        <v>73</v>
      </c>
      <c r="B53" s="65"/>
      <c r="C53" s="65"/>
      <c r="D53" s="65"/>
      <c r="E53" s="84"/>
      <c r="F53" s="19"/>
      <c r="G53" s="84">
        <v>0.22800000000000001</v>
      </c>
      <c r="H53" s="19">
        <v>0.23799999999999999</v>
      </c>
      <c r="I53" s="84">
        <v>0.22800000000000001</v>
      </c>
      <c r="J53" s="19">
        <v>0.39900000000000002</v>
      </c>
      <c r="K53" s="19">
        <v>2.2749999999999999</v>
      </c>
      <c r="L53" s="19">
        <v>2.4940000000000002</v>
      </c>
    </row>
    <row r="54" spans="1:12" ht="15" customHeight="1" x14ac:dyDescent="0.35">
      <c r="A54" s="110" t="s">
        <v>40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41</v>
      </c>
      <c r="B55" s="81"/>
      <c r="C55" s="81"/>
      <c r="D55" s="81"/>
      <c r="E55" s="89"/>
      <c r="F55" s="14"/>
      <c r="G55" s="89">
        <f t="shared" ref="G55:L55" si="9">SUM(G47:G54)</f>
        <v>138.15800000000002</v>
      </c>
      <c r="H55" s="14">
        <f t="shared" si="9"/>
        <v>140.929</v>
      </c>
      <c r="I55" s="89">
        <f t="shared" si="9"/>
        <v>140.28400000000002</v>
      </c>
      <c r="J55" s="16">
        <f t="shared" si="9"/>
        <v>173.97899999999998</v>
      </c>
      <c r="K55" s="16">
        <f t="shared" si="9"/>
        <v>164.65099999999998</v>
      </c>
      <c r="L55" s="16">
        <f t="shared" si="9"/>
        <v>175.69099999999995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97</v>
      </c>
      <c r="F58" s="76" t="s">
        <v>97</v>
      </c>
      <c r="G58" s="76" t="s">
        <v>130</v>
      </c>
      <c r="H58" s="76" t="s">
        <v>130</v>
      </c>
      <c r="I58" s="76"/>
      <c r="J58" s="76"/>
      <c r="K58" s="76"/>
      <c r="L58" s="76"/>
    </row>
    <row r="59" spans="1:12" ht="15" x14ac:dyDescent="0.35">
      <c r="A59" s="71" t="s">
        <v>75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42</v>
      </c>
      <c r="B61" s="118"/>
      <c r="C61" s="118"/>
      <c r="D61" s="118"/>
      <c r="E61" s="84">
        <v>-0.45300000000000296</v>
      </c>
      <c r="F61" s="19">
        <v>-4.9069999999999876</v>
      </c>
      <c r="G61" s="84">
        <v>1.6020000000000096</v>
      </c>
      <c r="H61" s="19">
        <v>-2.6489999999999796</v>
      </c>
      <c r="I61" s="84">
        <v>-6.941999999999994</v>
      </c>
      <c r="J61" s="19">
        <v>-13.677000000000003</v>
      </c>
      <c r="K61" s="19">
        <v>2.0510000000000019</v>
      </c>
      <c r="L61" s="19">
        <v>-13.727000000000032</v>
      </c>
    </row>
    <row r="62" spans="1:12" ht="15" customHeight="1" x14ac:dyDescent="0.35">
      <c r="A62" s="119" t="s">
        <v>43</v>
      </c>
      <c r="B62" s="119"/>
      <c r="C62" s="120"/>
      <c r="D62" s="120"/>
      <c r="E62" s="85">
        <v>1.2150000000000003</v>
      </c>
      <c r="F62" s="23">
        <v>11.031999999999998</v>
      </c>
      <c r="G62" s="85">
        <v>-4.1500000000000004</v>
      </c>
      <c r="H62" s="23">
        <v>1.3559999999999999</v>
      </c>
      <c r="I62" s="85">
        <v>7.5089999999999986</v>
      </c>
      <c r="J62" s="23">
        <v>17.657</v>
      </c>
      <c r="K62" s="23">
        <v>-1.9559999999999995</v>
      </c>
      <c r="L62" s="23">
        <v>60.239000000000004</v>
      </c>
    </row>
    <row r="63" spans="1:12" ht="15" customHeight="1" x14ac:dyDescent="0.35">
      <c r="A63" s="176" t="s">
        <v>44</v>
      </c>
      <c r="B63" s="121"/>
      <c r="C63" s="122"/>
      <c r="D63" s="122"/>
      <c r="E63" s="91">
        <f t="shared" ref="E63:L63" si="10">SUM(E61:E62)</f>
        <v>0.76199999999999735</v>
      </c>
      <c r="F63" s="14">
        <f t="shared" si="10"/>
        <v>6.1250000000000107</v>
      </c>
      <c r="G63" s="83">
        <f t="shared" si="10"/>
        <v>-2.5479999999999907</v>
      </c>
      <c r="H63" s="15">
        <f t="shared" si="10"/>
        <v>-1.2929999999999797</v>
      </c>
      <c r="I63" s="83">
        <f t="shared" si="10"/>
        <v>0.56700000000000461</v>
      </c>
      <c r="J63" s="16">
        <f t="shared" si="10"/>
        <v>3.9799999999999969</v>
      </c>
      <c r="K63" s="16">
        <f t="shared" si="10"/>
        <v>9.5000000000002416E-2</v>
      </c>
      <c r="L63" s="16">
        <f t="shared" si="10"/>
        <v>46.511999999999972</v>
      </c>
    </row>
    <row r="64" spans="1:12" ht="15" customHeight="1" x14ac:dyDescent="0.35">
      <c r="A64" s="118" t="s">
        <v>45</v>
      </c>
      <c r="B64" s="118"/>
      <c r="C64" s="65"/>
      <c r="D64" s="65"/>
      <c r="E64" s="84">
        <v>-0.40100000000000002</v>
      </c>
      <c r="F64" s="19">
        <v>-9.4000000000000028E-2</v>
      </c>
      <c r="G64" s="84">
        <v>-0.75800000000000001</v>
      </c>
      <c r="H64" s="19">
        <v>-0.439</v>
      </c>
      <c r="I64" s="84">
        <v>-0.502</v>
      </c>
      <c r="J64" s="19">
        <v>-3.3260000000000001</v>
      </c>
      <c r="K64" s="19">
        <v>-4.2249999999999996</v>
      </c>
      <c r="L64" s="19">
        <v>-1.9500000000000002</v>
      </c>
    </row>
    <row r="65" spans="1:13" ht="15" customHeight="1" x14ac:dyDescent="0.35">
      <c r="A65" s="119" t="s">
        <v>74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0.158</v>
      </c>
    </row>
    <row r="66" spans="1:13" ht="15" customHeight="1" x14ac:dyDescent="0.35">
      <c r="A66" s="123" t="s">
        <v>46</v>
      </c>
      <c r="B66" s="123"/>
      <c r="C66" s="124"/>
      <c r="D66" s="124"/>
      <c r="E66" s="91">
        <f t="shared" ref="E66:L66" si="11">SUM(E63:E65)</f>
        <v>0.36099999999999732</v>
      </c>
      <c r="F66" s="14">
        <f t="shared" si="11"/>
        <v>6.0310000000000104</v>
      </c>
      <c r="G66" s="83">
        <f t="shared" si="11"/>
        <v>-3.3059999999999907</v>
      </c>
      <c r="H66" s="15">
        <f t="shared" si="11"/>
        <v>-1.7319999999999798</v>
      </c>
      <c r="I66" s="83">
        <f t="shared" si="11"/>
        <v>6.500000000000461E-2</v>
      </c>
      <c r="J66" s="16">
        <f t="shared" si="11"/>
        <v>0.65399999999999681</v>
      </c>
      <c r="K66" s="16">
        <f t="shared" si="11"/>
        <v>-4.1299999999999972</v>
      </c>
      <c r="L66" s="16">
        <f t="shared" si="11"/>
        <v>44.71999999999997</v>
      </c>
    </row>
    <row r="67" spans="1:13" ht="15" customHeight="1" x14ac:dyDescent="0.35">
      <c r="A67" s="119" t="s">
        <v>47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48</v>
      </c>
      <c r="B68" s="121"/>
      <c r="C68" s="81"/>
      <c r="D68" s="81"/>
      <c r="E68" s="91">
        <f t="shared" ref="E68:L68" si="12">SUM(E66:E67)</f>
        <v>0.36099999999999732</v>
      </c>
      <c r="F68" s="14">
        <f t="shared" si="12"/>
        <v>6.0310000000000104</v>
      </c>
      <c r="G68" s="83">
        <f t="shared" si="12"/>
        <v>-3.3059999999999907</v>
      </c>
      <c r="H68" s="15">
        <f t="shared" si="12"/>
        <v>-1.7319999999999798</v>
      </c>
      <c r="I68" s="83">
        <f t="shared" si="12"/>
        <v>6.500000000000461E-2</v>
      </c>
      <c r="J68" s="16">
        <f t="shared" si="12"/>
        <v>0.65399999999999681</v>
      </c>
      <c r="K68" s="16">
        <f t="shared" si="12"/>
        <v>-4.1299999999999972</v>
      </c>
      <c r="L68" s="16">
        <f t="shared" si="12"/>
        <v>44.71999999999997</v>
      </c>
    </row>
    <row r="69" spans="1:13" ht="15" customHeight="1" x14ac:dyDescent="0.35">
      <c r="A69" s="118" t="s">
        <v>49</v>
      </c>
      <c r="B69" s="118"/>
      <c r="C69" s="65"/>
      <c r="D69" s="65"/>
      <c r="E69" s="84">
        <v>-0.31700000000000017</v>
      </c>
      <c r="F69" s="19">
        <v>-20.655999999999999</v>
      </c>
      <c r="G69" s="84">
        <v>1.9669999999999996</v>
      </c>
      <c r="H69" s="19">
        <v>-18.634</v>
      </c>
      <c r="I69" s="84">
        <v>-20.431000000000001</v>
      </c>
      <c r="J69" s="19">
        <v>-0.82399999999999807</v>
      </c>
      <c r="K69" s="19">
        <v>2.5650000000000004</v>
      </c>
      <c r="L69" s="19">
        <v>-33.600999999999999</v>
      </c>
    </row>
    <row r="70" spans="1:13" ht="15" customHeight="1" x14ac:dyDescent="0.35">
      <c r="A70" s="118" t="s">
        <v>50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51</v>
      </c>
      <c r="B71" s="118"/>
      <c r="C71" s="65"/>
      <c r="D71" s="65"/>
      <c r="E71" s="84">
        <v>0</v>
      </c>
      <c r="F71" s="19">
        <v>0</v>
      </c>
      <c r="G71" s="84">
        <v>-4.4029999999999996</v>
      </c>
      <c r="H71" s="19">
        <v>-16.41</v>
      </c>
      <c r="I71" s="84">
        <v>-16.41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52</v>
      </c>
      <c r="B72" s="119"/>
      <c r="C72" s="69"/>
      <c r="D72" s="69"/>
      <c r="E72" s="85">
        <v>0</v>
      </c>
      <c r="F72" s="23">
        <v>14.839</v>
      </c>
      <c r="G72" s="85">
        <v>5.6459999999999999</v>
      </c>
      <c r="H72" s="23">
        <v>36.891999999999996</v>
      </c>
      <c r="I72" s="85">
        <v>36.891999999999996</v>
      </c>
      <c r="J72" s="23">
        <v>0</v>
      </c>
      <c r="K72" s="23">
        <v>1.1559999999999999</v>
      </c>
      <c r="L72" s="23">
        <v>-12.545000000000002</v>
      </c>
    </row>
    <row r="73" spans="1:13" ht="15" customHeight="1" x14ac:dyDescent="0.35">
      <c r="A73" s="189" t="s">
        <v>53</v>
      </c>
      <c r="B73" s="188"/>
      <c r="C73" s="126"/>
      <c r="D73" s="126"/>
      <c r="E73" s="92">
        <f t="shared" ref="E73:L73" si="13">SUM(E69:E72)</f>
        <v>-0.31700000000000017</v>
      </c>
      <c r="F73" s="34">
        <f t="shared" si="13"/>
        <v>-5.8169999999999984</v>
      </c>
      <c r="G73" s="92">
        <f t="shared" si="13"/>
        <v>3.21</v>
      </c>
      <c r="H73" s="34">
        <f t="shared" si="13"/>
        <v>1.847999999999999</v>
      </c>
      <c r="I73" s="92">
        <f t="shared" si="13"/>
        <v>5.0999999999994827E-2</v>
      </c>
      <c r="J73" s="165">
        <f t="shared" si="13"/>
        <v>-0.82399999999999807</v>
      </c>
      <c r="K73" s="165">
        <f t="shared" si="13"/>
        <v>3.7210000000000001</v>
      </c>
      <c r="L73" s="165">
        <f t="shared" si="13"/>
        <v>-46.146000000000001</v>
      </c>
    </row>
    <row r="74" spans="1:13" ht="15" customHeight="1" x14ac:dyDescent="0.35">
      <c r="A74" s="121" t="s">
        <v>54</v>
      </c>
      <c r="B74" s="121"/>
      <c r="C74" s="81"/>
      <c r="D74" s="81"/>
      <c r="E74" s="91">
        <f t="shared" ref="E74:L74" si="14">SUM(E73+E68)</f>
        <v>4.3999999999997152E-2</v>
      </c>
      <c r="F74" s="14">
        <f t="shared" si="14"/>
        <v>0.21400000000001196</v>
      </c>
      <c r="G74" s="83">
        <f t="shared" si="14"/>
        <v>-9.5999999999990759E-2</v>
      </c>
      <c r="H74" s="15">
        <f t="shared" si="14"/>
        <v>0.1160000000000192</v>
      </c>
      <c r="I74" s="83">
        <f t="shared" si="14"/>
        <v>0.11599999999999944</v>
      </c>
      <c r="J74" s="16">
        <f t="shared" si="14"/>
        <v>-0.17000000000000126</v>
      </c>
      <c r="K74" s="16">
        <f t="shared" si="14"/>
        <v>-0.40899999999999714</v>
      </c>
      <c r="L74" s="16">
        <f t="shared" si="14"/>
        <v>-1.4260000000000304</v>
      </c>
    </row>
    <row r="75" spans="1:13" ht="15" customHeight="1" x14ac:dyDescent="0.35">
      <c r="A75" s="119" t="s">
        <v>105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106</v>
      </c>
      <c r="B76" s="124"/>
      <c r="C76" s="81"/>
      <c r="D76" s="81"/>
      <c r="E76" s="91">
        <f t="shared" ref="E76:L76" si="15">SUM(E74:E75)</f>
        <v>4.3999999999997152E-2</v>
      </c>
      <c r="F76" s="14">
        <f t="shared" si="15"/>
        <v>0.21400000000001196</v>
      </c>
      <c r="G76" s="83">
        <f t="shared" si="15"/>
        <v>-9.5999999999990759E-2</v>
      </c>
      <c r="H76" s="15">
        <f t="shared" si="15"/>
        <v>0.1160000000000192</v>
      </c>
      <c r="I76" s="83">
        <f t="shared" si="15"/>
        <v>0.11599999999999944</v>
      </c>
      <c r="J76" s="16">
        <f t="shared" si="15"/>
        <v>-0.17000000000000126</v>
      </c>
      <c r="K76" s="16">
        <f t="shared" si="15"/>
        <v>-0.40899999999999714</v>
      </c>
      <c r="L76" s="16">
        <f t="shared" si="15"/>
        <v>-1.4260000000000304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97</v>
      </c>
      <c r="F79" s="73" t="s">
        <v>97</v>
      </c>
      <c r="G79" s="76" t="s">
        <v>130</v>
      </c>
      <c r="H79" s="76" t="s">
        <v>130</v>
      </c>
      <c r="I79" s="73"/>
      <c r="J79" s="73"/>
      <c r="K79" s="73"/>
      <c r="L79" s="73"/>
    </row>
    <row r="80" spans="1:13" ht="15" x14ac:dyDescent="0.35">
      <c r="A80" s="71" t="s">
        <v>55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56</v>
      </c>
      <c r="B82" s="118"/>
      <c r="C82" s="109"/>
      <c r="D82" s="109"/>
      <c r="E82" s="87">
        <v>0.75995440273584092</v>
      </c>
      <c r="F82" s="61">
        <v>-17.311591573645188</v>
      </c>
      <c r="G82" s="87">
        <v>2.654936461388079</v>
      </c>
      <c r="H82" s="61">
        <v>-5.1362155900143307</v>
      </c>
      <c r="I82" s="87">
        <v>-2.1624459753127199</v>
      </c>
      <c r="J82" s="61">
        <v>-5.4757686821209699</v>
      </c>
      <c r="K82" s="61">
        <v>2.5500795386386459</v>
      </c>
      <c r="L82" s="61">
        <v>-1.4137932099623634</v>
      </c>
    </row>
    <row r="83" spans="1:12" ht="15" customHeight="1" x14ac:dyDescent="0.35">
      <c r="A83" s="108" t="s">
        <v>102</v>
      </c>
      <c r="B83" s="118"/>
      <c r="C83" s="109"/>
      <c r="D83" s="109"/>
      <c r="E83" s="87">
        <v>0.75995440273584092</v>
      </c>
      <c r="F83" s="61">
        <v>-4.7190147909418405</v>
      </c>
      <c r="G83" s="87">
        <v>1.7751710654936506</v>
      </c>
      <c r="H83" s="61">
        <v>0.46623809478593292</v>
      </c>
      <c r="I83" s="87">
        <v>0.70590637503464504</v>
      </c>
      <c r="J83" s="61">
        <v>-5.4757686821209699</v>
      </c>
      <c r="K83" s="61">
        <v>2.5500795386386459</v>
      </c>
      <c r="L83" s="61">
        <v>-1.4137932099623634</v>
      </c>
    </row>
    <row r="84" spans="1:12" ht="15" customHeight="1" x14ac:dyDescent="0.35">
      <c r="A84" s="108" t="s">
        <v>57</v>
      </c>
      <c r="B84" s="118"/>
      <c r="C84" s="109"/>
      <c r="D84" s="109"/>
      <c r="E84" s="87">
        <v>0.16399016059036606</v>
      </c>
      <c r="F84" s="61">
        <v>-18.908074189486225</v>
      </c>
      <c r="G84" s="87">
        <v>2.0381231671554247</v>
      </c>
      <c r="H84" s="61">
        <v>-6.3668562638280797</v>
      </c>
      <c r="I84" s="87">
        <v>-3.1167808335723559</v>
      </c>
      <c r="J84" s="61">
        <v>-5.7269816155895121</v>
      </c>
      <c r="K84" s="61">
        <v>1.7781635701858671</v>
      </c>
      <c r="L84" s="61">
        <v>-0.52109878636804352</v>
      </c>
    </row>
    <row r="85" spans="1:12" ht="15" customHeight="1" x14ac:dyDescent="0.35">
      <c r="A85" s="108" t="s">
        <v>58</v>
      </c>
      <c r="B85" s="118"/>
      <c r="C85" s="116"/>
      <c r="D85" s="116"/>
      <c r="E85" s="94" t="s">
        <v>8</v>
      </c>
      <c r="F85" s="47" t="s">
        <v>8</v>
      </c>
      <c r="G85" s="94" t="s">
        <v>8</v>
      </c>
      <c r="H85" s="47" t="s">
        <v>8</v>
      </c>
      <c r="I85" s="87">
        <v>-10.855900140018457</v>
      </c>
      <c r="J85" s="61">
        <v>-17.520788189959784</v>
      </c>
      <c r="K85" s="61">
        <v>7.0007046873861345</v>
      </c>
      <c r="L85" s="61">
        <v>-29.1</v>
      </c>
    </row>
    <row r="86" spans="1:12" ht="15" customHeight="1" x14ac:dyDescent="0.35">
      <c r="A86" s="108" t="s">
        <v>59</v>
      </c>
      <c r="B86" s="118"/>
      <c r="C86" s="116"/>
      <c r="D86" s="116"/>
      <c r="E86" s="94" t="s">
        <v>8</v>
      </c>
      <c r="F86" s="47" t="s">
        <v>8</v>
      </c>
      <c r="G86" s="94" t="s">
        <v>8</v>
      </c>
      <c r="H86" s="47" t="s">
        <v>8</v>
      </c>
      <c r="I86" s="87">
        <v>-4.3573630543040176</v>
      </c>
      <c r="J86" s="61">
        <v>-10.325311057619009</v>
      </c>
      <c r="K86" s="61">
        <v>8.0857363479424329</v>
      </c>
      <c r="L86" s="61">
        <v>1.4</v>
      </c>
    </row>
    <row r="87" spans="1:12" ht="15" customHeight="1" x14ac:dyDescent="0.35">
      <c r="A87" s="108" t="s">
        <v>60</v>
      </c>
      <c r="B87" s="118"/>
      <c r="C87" s="109"/>
      <c r="D87" s="109"/>
      <c r="E87" s="95" t="s">
        <v>8</v>
      </c>
      <c r="F87" s="49" t="s">
        <v>8</v>
      </c>
      <c r="G87" s="84">
        <v>33.837345647736647</v>
      </c>
      <c r="H87" s="19">
        <v>30.396156930085361</v>
      </c>
      <c r="I87" s="84">
        <v>35.072424510279163</v>
      </c>
      <c r="J87" s="19">
        <v>29.601273716942835</v>
      </c>
      <c r="K87" s="19">
        <v>25.619643974224253</v>
      </c>
      <c r="L87" s="19">
        <v>22.837254042608883</v>
      </c>
    </row>
    <row r="88" spans="1:12" ht="15" customHeight="1" x14ac:dyDescent="0.35">
      <c r="A88" s="108" t="s">
        <v>61</v>
      </c>
      <c r="B88" s="118"/>
      <c r="C88" s="109"/>
      <c r="D88" s="109"/>
      <c r="E88" s="96" t="s">
        <v>8</v>
      </c>
      <c r="F88" s="51" t="s">
        <v>8</v>
      </c>
      <c r="G88" s="84">
        <v>42.41</v>
      </c>
      <c r="H88" s="19">
        <v>41.775999999999996</v>
      </c>
      <c r="I88" s="84">
        <v>40.296999999999997</v>
      </c>
      <c r="J88" s="19">
        <v>60.626000000000005</v>
      </c>
      <c r="K88" s="19">
        <v>61.256</v>
      </c>
      <c r="L88" s="19">
        <v>58.282000000000004</v>
      </c>
    </row>
    <row r="89" spans="1:12" ht="15" customHeight="1" x14ac:dyDescent="0.35">
      <c r="A89" s="108" t="s">
        <v>62</v>
      </c>
      <c r="B89" s="118"/>
      <c r="C89" s="65"/>
      <c r="D89" s="65"/>
      <c r="E89" s="97" t="s">
        <v>8</v>
      </c>
      <c r="F89" s="53" t="s">
        <v>8</v>
      </c>
      <c r="G89" s="87">
        <v>0.91482170741620117</v>
      </c>
      <c r="H89" s="61">
        <v>0.98615682704204288</v>
      </c>
      <c r="I89" s="87">
        <v>0.82821487368142876</v>
      </c>
      <c r="J89" s="61">
        <v>1.1838058252427195</v>
      </c>
      <c r="K89" s="61">
        <v>1.4648080980489777</v>
      </c>
      <c r="L89" s="61">
        <v>1.4760860354410206</v>
      </c>
    </row>
    <row r="90" spans="1:12" ht="15" customHeight="1" x14ac:dyDescent="0.35">
      <c r="A90" s="110" t="s">
        <v>63</v>
      </c>
      <c r="B90" s="119"/>
      <c r="C90" s="69"/>
      <c r="D90" s="69"/>
      <c r="E90" s="98" t="s">
        <v>8</v>
      </c>
      <c r="F90" s="55" t="s">
        <v>8</v>
      </c>
      <c r="G90" s="99" t="s">
        <v>8</v>
      </c>
      <c r="H90" s="55" t="s">
        <v>8</v>
      </c>
      <c r="I90" s="84">
        <v>82</v>
      </c>
      <c r="J90" s="19">
        <v>121</v>
      </c>
      <c r="K90" s="19">
        <v>136</v>
      </c>
      <c r="L90" s="19">
        <v>176</v>
      </c>
    </row>
    <row r="91" spans="1:12" ht="15" x14ac:dyDescent="0.35">
      <c r="A91" s="112" t="s">
        <v>123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17</vt:i4>
      </vt:variant>
    </vt:vector>
  </HeadingPairs>
  <TitlesOfParts>
    <vt:vector size="34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 Hydro</vt:lpstr>
      <vt:lpstr>Hafa Bathroom Group</vt:lpstr>
      <vt:lpstr>HENT</vt:lpstr>
      <vt:lpstr>HL Display</vt:lpstr>
      <vt:lpstr>Inwido</vt:lpstr>
      <vt:lpstr>Jøtul</vt:lpstr>
      <vt:lpstr>KVD</vt:lpstr>
      <vt:lpstr>Ledil</vt:lpstr>
      <vt:lpstr>Mobile Climate Control</vt:lpstr>
      <vt:lpstr>Nebula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'Hafa Bathroom Group'!Utskriftsområde</vt:lpstr>
      <vt:lpstr>HENT!Utskriftsområde</vt:lpstr>
      <vt:lpstr>'HL Display'!Utskriftsområde</vt:lpstr>
      <vt:lpstr>Inwido!Utskriftsområde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2015-08-12T15:43:28Z</cp:lastPrinted>
  <dcterms:created xsi:type="dcterms:W3CDTF">2009-05-12T14:09:20Z</dcterms:created>
  <dcterms:modified xsi:type="dcterms:W3CDTF">2015-08-13T12:09:42Z</dcterms:modified>
</cp:coreProperties>
</file>