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645" windowWidth="14280" windowHeight="5100" tabRatio="754"/>
  </bookViews>
  <sheets>
    <sheet name="AH Industries " sheetId="39" r:id="rId1"/>
    <sheet name="Aibel" sheetId="63" r:id="rId2"/>
    <sheet name="ArcusGruppen" sheetId="48" r:id="rId3"/>
    <sheet name="Biolin Scientific" sheetId="50" r:id="rId4"/>
    <sheet name="Bisnode" sheetId="49" r:id="rId5"/>
    <sheet name="DIAB" sheetId="51" r:id="rId6"/>
    <sheet name="Euromaint" sheetId="52" r:id="rId7"/>
    <sheet name="GS Hydro" sheetId="53" r:id="rId8"/>
    <sheet name="HENT" sheetId="55" r:id="rId9"/>
    <sheet name="HL Display" sheetId="56" r:id="rId10"/>
    <sheet name="Jøtul" sheetId="58" r:id="rId11"/>
    <sheet name="KVD" sheetId="59" r:id="rId12"/>
    <sheet name="Ledil" sheetId="65" r:id="rId13"/>
    <sheet name="Mobile Climate Control" sheetId="60" r:id="rId14"/>
    <sheet name="Nebula" sheetId="61" r:id="rId15"/>
    <sheet name="Serena Properties" sheetId="70" r:id="rId16"/>
    <sheet name="Speed Group" sheetId="68" r:id="rId17"/>
    <sheet name="TFS" sheetId="69" r:id="rId18"/>
  </sheets>
  <definedNames>
    <definedName name="Bolagskod" localSheetId="12">#REF!</definedName>
    <definedName name="Bolagskod" localSheetId="15">#REF!</definedName>
    <definedName name="Bolagskod" localSheetId="16">#REF!</definedName>
    <definedName name="Bolagskod" localSheetId="17">#REF!</definedName>
    <definedName name="Bolagskod">#REF!</definedName>
    <definedName name="_xlnm.Print_Area" localSheetId="0">'AH Industries '!$A$1:$J$91</definedName>
    <definedName name="_xlnm.Print_Area" localSheetId="1">Aibel!$A$1:$K$94</definedName>
    <definedName name="_xlnm.Print_Area" localSheetId="2">ArcusGruppen!$A$1:$J$91</definedName>
    <definedName name="_xlnm.Print_Area" localSheetId="3">'Biolin Scientific'!$A$1:$K$92</definedName>
    <definedName name="_xlnm.Print_Area" localSheetId="4">Bisnode!$A$1:$K$92</definedName>
    <definedName name="_xlnm.Print_Area" localSheetId="5">DIAB!$A$1:$J$92</definedName>
    <definedName name="_xlnm.Print_Area" localSheetId="6">Euromaint!$A$1:$K$94</definedName>
    <definedName name="_xlnm.Print_Area" localSheetId="7">'GS Hydro'!$A$1:$J$91</definedName>
    <definedName name="_xlnm.Print_Area" localSheetId="8">HENT!$A$1:$K$92</definedName>
    <definedName name="_xlnm.Print_Area" localSheetId="9">'HL Display'!$A$1:$J$91</definedName>
    <definedName name="_xlnm.Print_Area" localSheetId="10">Jøtul!$A$1:$J$92</definedName>
    <definedName name="_xlnm.Print_Area" localSheetId="11">KVD!$A$1:$J$91</definedName>
    <definedName name="_xlnm.Print_Area" localSheetId="12">Ledil!$A$1:$J$93</definedName>
    <definedName name="_xlnm.Print_Area" localSheetId="13">'Mobile Climate Control'!$A$1:$J$91</definedName>
    <definedName name="_xlnm.Print_Area" localSheetId="14">Nebula!$A$1:$K$91</definedName>
    <definedName name="_xlnm.Print_Area" localSheetId="15">'Serena Properties'!$A$1:$J$95</definedName>
    <definedName name="_xlnm.Print_Area" localSheetId="16">'Speed Group'!$A$1:$J$92</definedName>
    <definedName name="_xlnm.Print_Area" localSheetId="17">TFS!$A$1:$J$95</definedName>
    <definedName name="VMÅN">#REF!</definedName>
  </definedNames>
  <calcPr calcId="145621"/>
</workbook>
</file>

<file path=xl/calcChain.xml><?xml version="1.0" encoding="utf-8"?>
<calcChain xmlns="http://schemas.openxmlformats.org/spreadsheetml/2006/main">
  <c r="E14" i="69" l="1"/>
  <c r="E16" i="69" s="1"/>
  <c r="E19" i="69" s="1"/>
  <c r="E22" i="69" s="1"/>
  <c r="E25" i="69" s="1"/>
  <c r="F14" i="69"/>
  <c r="G14" i="69"/>
  <c r="G16" i="69" s="1"/>
  <c r="G19" i="69" s="1"/>
  <c r="G22" i="69" s="1"/>
  <c r="G25" i="69" s="1"/>
  <c r="H14" i="69"/>
  <c r="H16" i="69" s="1"/>
  <c r="H19" i="69" s="1"/>
  <c r="H22" i="69" s="1"/>
  <c r="H25" i="69" s="1"/>
  <c r="I14" i="69"/>
  <c r="I16" i="69" s="1"/>
  <c r="I19" i="69" s="1"/>
  <c r="I22" i="69" s="1"/>
  <c r="I25" i="69" s="1"/>
  <c r="J14" i="69"/>
  <c r="J16" i="69" s="1"/>
  <c r="J19" i="69" s="1"/>
  <c r="J22" i="69" s="1"/>
  <c r="J25" i="69" s="1"/>
  <c r="F16" i="69"/>
  <c r="F19" i="69" s="1"/>
  <c r="F22" i="69" s="1"/>
  <c r="F25" i="69" s="1"/>
  <c r="E33" i="69"/>
  <c r="F33" i="69"/>
  <c r="E41" i="69"/>
  <c r="G41" i="69"/>
  <c r="H41" i="69"/>
  <c r="I41" i="69"/>
  <c r="J41" i="69"/>
  <c r="E47" i="69"/>
  <c r="G47" i="69"/>
  <c r="H47" i="69"/>
  <c r="I47" i="69"/>
  <c r="J47" i="69"/>
  <c r="E60" i="69"/>
  <c r="F60" i="69"/>
  <c r="E65" i="69"/>
  <c r="E68" i="69" s="1"/>
  <c r="E70" i="69" s="1"/>
  <c r="G65" i="69"/>
  <c r="G68" i="69" s="1"/>
  <c r="G70" i="69" s="1"/>
  <c r="H65" i="69"/>
  <c r="H68" i="69" s="1"/>
  <c r="H70" i="69" s="1"/>
  <c r="I65" i="69"/>
  <c r="I68" i="69" s="1"/>
  <c r="I70" i="69" s="1"/>
  <c r="J65" i="69"/>
  <c r="J68" i="69" s="1"/>
  <c r="J70" i="69" s="1"/>
  <c r="E75" i="69"/>
  <c r="G75" i="69"/>
  <c r="H75" i="69"/>
  <c r="I75" i="69"/>
  <c r="J75" i="69"/>
  <c r="E81" i="69"/>
  <c r="F81" i="69"/>
  <c r="E86" i="69"/>
  <c r="F86" i="69"/>
  <c r="G86" i="69"/>
  <c r="H86" i="69"/>
  <c r="I86" i="69"/>
  <c r="J86" i="69"/>
  <c r="E12" i="68"/>
  <c r="E14" i="68" s="1"/>
  <c r="F12" i="68"/>
  <c r="F14" i="68" s="1"/>
  <c r="F28" i="68" s="1"/>
  <c r="G12" i="68"/>
  <c r="G14" i="68" s="1"/>
  <c r="H12" i="68"/>
  <c r="H14" i="68" s="1"/>
  <c r="H28" i="68" s="1"/>
  <c r="I12" i="68"/>
  <c r="I14" i="68" s="1"/>
  <c r="I28" i="68" s="1"/>
  <c r="J12" i="68"/>
  <c r="J14" i="68" s="1"/>
  <c r="E39" i="68"/>
  <c r="G39" i="68"/>
  <c r="I39" i="68"/>
  <c r="J39" i="68"/>
  <c r="E45" i="68"/>
  <c r="G45" i="68"/>
  <c r="G46" i="68" s="1"/>
  <c r="I45" i="68"/>
  <c r="J45" i="68"/>
  <c r="E55" i="68"/>
  <c r="G55" i="68"/>
  <c r="I55" i="68"/>
  <c r="J55" i="68"/>
  <c r="E63" i="68"/>
  <c r="E66" i="68" s="1"/>
  <c r="E68" i="68" s="1"/>
  <c r="I63" i="68"/>
  <c r="I66" i="68" s="1"/>
  <c r="I68" i="68" s="1"/>
  <c r="J63" i="68"/>
  <c r="J66" i="68" s="1"/>
  <c r="J68" i="68" s="1"/>
  <c r="E73" i="68"/>
  <c r="I73" i="68"/>
  <c r="J73" i="68"/>
  <c r="E12" i="70"/>
  <c r="E14" i="70" s="1"/>
  <c r="E29" i="70" s="1"/>
  <c r="F12" i="70"/>
  <c r="F14" i="70" s="1"/>
  <c r="G12" i="70"/>
  <c r="G14" i="70" s="1"/>
  <c r="G29" i="70" s="1"/>
  <c r="H21" i="70"/>
  <c r="I21" i="70"/>
  <c r="J21" i="70"/>
  <c r="E40" i="70"/>
  <c r="G40" i="70"/>
  <c r="H40" i="70"/>
  <c r="E46" i="70"/>
  <c r="G46" i="70"/>
  <c r="H46" i="70"/>
  <c r="E56" i="70"/>
  <c r="G56" i="70"/>
  <c r="H56" i="70"/>
  <c r="E64" i="70"/>
  <c r="E67" i="70" s="1"/>
  <c r="E69" i="70" s="1"/>
  <c r="E74" i="70"/>
  <c r="E12" i="61"/>
  <c r="E14" i="61" s="1"/>
  <c r="F12" i="61"/>
  <c r="F14" i="61" s="1"/>
  <c r="G12" i="61"/>
  <c r="G14" i="61" s="1"/>
  <c r="H12" i="61"/>
  <c r="H14" i="61" s="1"/>
  <c r="H28" i="61" s="1"/>
  <c r="I12" i="61"/>
  <c r="I14" i="61" s="1"/>
  <c r="J12" i="61"/>
  <c r="J14" i="61" s="1"/>
  <c r="J28" i="61" s="1"/>
  <c r="K12" i="61"/>
  <c r="K14" i="61" s="1"/>
  <c r="K17" i="61" s="1"/>
  <c r="K20" i="61" s="1"/>
  <c r="K23" i="61" s="1"/>
  <c r="E39" i="61"/>
  <c r="F39" i="61"/>
  <c r="G39" i="61"/>
  <c r="H39" i="61"/>
  <c r="I39" i="61"/>
  <c r="K39" i="61"/>
  <c r="E45" i="61"/>
  <c r="F45" i="61"/>
  <c r="G45" i="61"/>
  <c r="H45" i="61"/>
  <c r="I45" i="61"/>
  <c r="K45" i="61"/>
  <c r="E55" i="61"/>
  <c r="F55" i="61"/>
  <c r="G55" i="61"/>
  <c r="H55" i="61"/>
  <c r="I55" i="61"/>
  <c r="K55" i="61"/>
  <c r="E63" i="61"/>
  <c r="E66" i="61" s="1"/>
  <c r="E68" i="61" s="1"/>
  <c r="F63" i="61"/>
  <c r="F66" i="61" s="1"/>
  <c r="F68" i="61" s="1"/>
  <c r="G63" i="61"/>
  <c r="G66" i="61" s="1"/>
  <c r="G68" i="61" s="1"/>
  <c r="H63" i="61"/>
  <c r="H66" i="61" s="1"/>
  <c r="H68" i="61" s="1"/>
  <c r="K63" i="61"/>
  <c r="K66" i="61" s="1"/>
  <c r="K68" i="61" s="1"/>
  <c r="E73" i="61"/>
  <c r="F73" i="61"/>
  <c r="G73" i="61"/>
  <c r="H73" i="61"/>
  <c r="K73" i="61"/>
  <c r="E12" i="60"/>
  <c r="E14" i="60" s="1"/>
  <c r="F12" i="60"/>
  <c r="F14" i="60" s="1"/>
  <c r="G12" i="60"/>
  <c r="G14" i="60" s="1"/>
  <c r="H12" i="60"/>
  <c r="H14" i="60" s="1"/>
  <c r="I12" i="60"/>
  <c r="I14" i="60" s="1"/>
  <c r="J12" i="60"/>
  <c r="J14" i="60" s="1"/>
  <c r="E39" i="60"/>
  <c r="F39" i="60"/>
  <c r="G39" i="60"/>
  <c r="H39" i="60"/>
  <c r="I39" i="60"/>
  <c r="J39" i="60"/>
  <c r="E45" i="60"/>
  <c r="F45" i="60"/>
  <c r="G45" i="60"/>
  <c r="H45" i="60"/>
  <c r="I45" i="60"/>
  <c r="J45" i="60"/>
  <c r="E55" i="60"/>
  <c r="F55" i="60"/>
  <c r="G55" i="60"/>
  <c r="H55" i="60"/>
  <c r="I55" i="60"/>
  <c r="J55" i="60"/>
  <c r="E63" i="60"/>
  <c r="E66" i="60" s="1"/>
  <c r="E68" i="60" s="1"/>
  <c r="F63" i="60"/>
  <c r="F66" i="60" s="1"/>
  <c r="F68" i="60" s="1"/>
  <c r="G63" i="60"/>
  <c r="G66" i="60" s="1"/>
  <c r="G68" i="60" s="1"/>
  <c r="H63" i="60"/>
  <c r="H66" i="60" s="1"/>
  <c r="H68" i="60" s="1"/>
  <c r="I63" i="60"/>
  <c r="I66" i="60" s="1"/>
  <c r="I68" i="60" s="1"/>
  <c r="J63" i="60"/>
  <c r="J66" i="60" s="1"/>
  <c r="J68" i="60" s="1"/>
  <c r="E73" i="60"/>
  <c r="F73" i="60"/>
  <c r="G73" i="60"/>
  <c r="H73" i="60"/>
  <c r="I73" i="60"/>
  <c r="J73" i="60"/>
  <c r="E12" i="65"/>
  <c r="E14" i="65" s="1"/>
  <c r="F12" i="65"/>
  <c r="F14" i="65" s="1"/>
  <c r="F17" i="65" s="1"/>
  <c r="F20" i="65" s="1"/>
  <c r="F23" i="65" s="1"/>
  <c r="G12" i="65"/>
  <c r="G14" i="65" s="1"/>
  <c r="G17" i="65" s="1"/>
  <c r="G20" i="65" s="1"/>
  <c r="G23" i="65" s="1"/>
  <c r="H12" i="65"/>
  <c r="H14" i="65" s="1"/>
  <c r="H28" i="65" s="1"/>
  <c r="I12" i="65"/>
  <c r="I14" i="65" s="1"/>
  <c r="J12" i="65"/>
  <c r="J14" i="65" s="1"/>
  <c r="E39" i="65"/>
  <c r="F39" i="65"/>
  <c r="G39" i="65"/>
  <c r="H39" i="65"/>
  <c r="J39" i="65"/>
  <c r="E45" i="65"/>
  <c r="F45" i="65"/>
  <c r="G45" i="65"/>
  <c r="H45" i="65"/>
  <c r="J45" i="65"/>
  <c r="E55" i="65"/>
  <c r="F55" i="65"/>
  <c r="G55" i="65"/>
  <c r="H55" i="65"/>
  <c r="J55" i="65"/>
  <c r="E63" i="65"/>
  <c r="E66" i="65" s="1"/>
  <c r="E68" i="65" s="1"/>
  <c r="F63" i="65"/>
  <c r="F66" i="65" s="1"/>
  <c r="F68" i="65" s="1"/>
  <c r="G63" i="65"/>
  <c r="G66" i="65" s="1"/>
  <c r="G68" i="65" s="1"/>
  <c r="J63" i="65"/>
  <c r="J66" i="65" s="1"/>
  <c r="J68" i="65" s="1"/>
  <c r="E73" i="65"/>
  <c r="F73" i="65"/>
  <c r="G73" i="65"/>
  <c r="J73" i="65"/>
  <c r="E12" i="59"/>
  <c r="E14" i="59" s="1"/>
  <c r="F12" i="59"/>
  <c r="F14" i="59" s="1"/>
  <c r="F28" i="59" s="1"/>
  <c r="G12" i="59"/>
  <c r="H12" i="59"/>
  <c r="H14" i="59" s="1"/>
  <c r="I12" i="59"/>
  <c r="I14" i="59" s="1"/>
  <c r="J12" i="59"/>
  <c r="J14" i="59" s="1"/>
  <c r="J28" i="59" s="1"/>
  <c r="G14" i="59"/>
  <c r="G28" i="59" s="1"/>
  <c r="E39" i="59"/>
  <c r="F39" i="59"/>
  <c r="G39" i="59"/>
  <c r="H39" i="59"/>
  <c r="I39" i="59"/>
  <c r="J39" i="59"/>
  <c r="E45" i="59"/>
  <c r="F45" i="59"/>
  <c r="G45" i="59"/>
  <c r="H45" i="59"/>
  <c r="I45" i="59"/>
  <c r="J45" i="59"/>
  <c r="E55" i="59"/>
  <c r="F55" i="59"/>
  <c r="G55" i="59"/>
  <c r="H55" i="59"/>
  <c r="I55" i="59"/>
  <c r="J55" i="59"/>
  <c r="E63" i="59"/>
  <c r="E66" i="59" s="1"/>
  <c r="E68" i="59" s="1"/>
  <c r="F63" i="59"/>
  <c r="F66" i="59" s="1"/>
  <c r="F68" i="59" s="1"/>
  <c r="G63" i="59"/>
  <c r="G66" i="59" s="1"/>
  <c r="G68" i="59" s="1"/>
  <c r="H63" i="59"/>
  <c r="H66" i="59" s="1"/>
  <c r="H68" i="59" s="1"/>
  <c r="I63" i="59"/>
  <c r="I66" i="59" s="1"/>
  <c r="I68" i="59" s="1"/>
  <c r="J63" i="59"/>
  <c r="J66" i="59" s="1"/>
  <c r="J68" i="59" s="1"/>
  <c r="E73" i="59"/>
  <c r="F73" i="59"/>
  <c r="G73" i="59"/>
  <c r="H73" i="59"/>
  <c r="I73" i="59"/>
  <c r="J73" i="59"/>
  <c r="E12" i="58"/>
  <c r="E14" i="58" s="1"/>
  <c r="E28" i="58" s="1"/>
  <c r="F12" i="58"/>
  <c r="F14" i="58" s="1"/>
  <c r="F17" i="58" s="1"/>
  <c r="F20" i="58" s="1"/>
  <c r="F23" i="58" s="1"/>
  <c r="G12" i="58"/>
  <c r="G14" i="58" s="1"/>
  <c r="H12" i="58"/>
  <c r="H14" i="58" s="1"/>
  <c r="I12" i="58"/>
  <c r="I14" i="58" s="1"/>
  <c r="I28" i="58" s="1"/>
  <c r="J12" i="58"/>
  <c r="J14" i="58" s="1"/>
  <c r="J17" i="58" s="1"/>
  <c r="J20" i="58" s="1"/>
  <c r="J23" i="58" s="1"/>
  <c r="E39" i="58"/>
  <c r="F39" i="58"/>
  <c r="G39" i="58"/>
  <c r="H39" i="58"/>
  <c r="I39" i="58"/>
  <c r="J39" i="58"/>
  <c r="E45" i="58"/>
  <c r="F45" i="58"/>
  <c r="G45" i="58"/>
  <c r="H45" i="58"/>
  <c r="I45" i="58"/>
  <c r="J45" i="58"/>
  <c r="E55" i="58"/>
  <c r="F55" i="58"/>
  <c r="G55" i="58"/>
  <c r="H55" i="58"/>
  <c r="I55" i="58"/>
  <c r="J55" i="58"/>
  <c r="E63" i="58"/>
  <c r="E66" i="58" s="1"/>
  <c r="E68" i="58" s="1"/>
  <c r="F63" i="58"/>
  <c r="F66" i="58" s="1"/>
  <c r="F68" i="58" s="1"/>
  <c r="G63" i="58"/>
  <c r="G66" i="58" s="1"/>
  <c r="G68" i="58" s="1"/>
  <c r="H63" i="58"/>
  <c r="H66" i="58" s="1"/>
  <c r="H68" i="58" s="1"/>
  <c r="I63" i="58"/>
  <c r="I66" i="58" s="1"/>
  <c r="I68" i="58" s="1"/>
  <c r="J63" i="58"/>
  <c r="J66" i="58" s="1"/>
  <c r="J68" i="58" s="1"/>
  <c r="E73" i="58"/>
  <c r="F73" i="58"/>
  <c r="G73" i="58"/>
  <c r="H73" i="58"/>
  <c r="I73" i="58"/>
  <c r="J73" i="58"/>
  <c r="E12" i="56"/>
  <c r="E14" i="56" s="1"/>
  <c r="E17" i="56" s="1"/>
  <c r="E20" i="56" s="1"/>
  <c r="E23" i="56" s="1"/>
  <c r="F12" i="56"/>
  <c r="F14" i="56" s="1"/>
  <c r="F28" i="56" s="1"/>
  <c r="G12" i="56"/>
  <c r="G14" i="56" s="1"/>
  <c r="G28" i="56" s="1"/>
  <c r="H12" i="56"/>
  <c r="I12" i="56"/>
  <c r="I14" i="56" s="1"/>
  <c r="J12" i="56"/>
  <c r="J14" i="56" s="1"/>
  <c r="H14" i="56"/>
  <c r="H17" i="56" s="1"/>
  <c r="H20" i="56" s="1"/>
  <c r="H23" i="56" s="1"/>
  <c r="E39" i="56"/>
  <c r="F39" i="56"/>
  <c r="G39" i="56"/>
  <c r="H39" i="56"/>
  <c r="I39" i="56"/>
  <c r="J39" i="56"/>
  <c r="E45" i="56"/>
  <c r="F45" i="56"/>
  <c r="G45" i="56"/>
  <c r="H45" i="56"/>
  <c r="I45" i="56"/>
  <c r="J45" i="56"/>
  <c r="E55" i="56"/>
  <c r="F55" i="56"/>
  <c r="G55" i="56"/>
  <c r="H55" i="56"/>
  <c r="I55" i="56"/>
  <c r="J55" i="56"/>
  <c r="E63" i="56"/>
  <c r="E66" i="56" s="1"/>
  <c r="E68" i="56" s="1"/>
  <c r="F63" i="56"/>
  <c r="F66" i="56" s="1"/>
  <c r="F68" i="56" s="1"/>
  <c r="G63" i="56"/>
  <c r="G66" i="56" s="1"/>
  <c r="G68" i="56" s="1"/>
  <c r="H63" i="56"/>
  <c r="H66" i="56" s="1"/>
  <c r="H68" i="56" s="1"/>
  <c r="I63" i="56"/>
  <c r="I66" i="56" s="1"/>
  <c r="I68" i="56" s="1"/>
  <c r="J63" i="56"/>
  <c r="J66" i="56" s="1"/>
  <c r="J68" i="56" s="1"/>
  <c r="E73" i="56"/>
  <c r="F73" i="56"/>
  <c r="G73" i="56"/>
  <c r="H73" i="56"/>
  <c r="I73" i="56"/>
  <c r="J73" i="56"/>
  <c r="E12" i="55"/>
  <c r="E14" i="55" s="1"/>
  <c r="F12" i="55"/>
  <c r="F14" i="55" s="1"/>
  <c r="G12" i="55"/>
  <c r="G14" i="55" s="1"/>
  <c r="G17" i="55" s="1"/>
  <c r="G20" i="55" s="1"/>
  <c r="G23" i="55" s="1"/>
  <c r="H12" i="55"/>
  <c r="H14" i="55" s="1"/>
  <c r="I12" i="55"/>
  <c r="I14" i="55" s="1"/>
  <c r="I17" i="55" s="1"/>
  <c r="I20" i="55" s="1"/>
  <c r="I23" i="55" s="1"/>
  <c r="J12" i="55"/>
  <c r="J14" i="55" s="1"/>
  <c r="K12" i="55"/>
  <c r="K14" i="55" s="1"/>
  <c r="E39" i="55"/>
  <c r="F39" i="55"/>
  <c r="G39" i="55"/>
  <c r="H39" i="55"/>
  <c r="I39" i="55"/>
  <c r="K39" i="55"/>
  <c r="E45" i="55"/>
  <c r="F45" i="55"/>
  <c r="G45" i="55"/>
  <c r="H45" i="55"/>
  <c r="I45" i="55"/>
  <c r="K45" i="55"/>
  <c r="E55" i="55"/>
  <c r="F55" i="55"/>
  <c r="G55" i="55"/>
  <c r="H55" i="55"/>
  <c r="I55" i="55"/>
  <c r="K55" i="55"/>
  <c r="E63" i="55"/>
  <c r="F63" i="55"/>
  <c r="F66" i="55" s="1"/>
  <c r="F68" i="55" s="1"/>
  <c r="G63" i="55"/>
  <c r="G66" i="55" s="1"/>
  <c r="G68" i="55" s="1"/>
  <c r="H63" i="55"/>
  <c r="H66" i="55" s="1"/>
  <c r="H68" i="55" s="1"/>
  <c r="E66" i="55"/>
  <c r="E68" i="55" s="1"/>
  <c r="E73" i="55"/>
  <c r="F73" i="55"/>
  <c r="G73" i="55"/>
  <c r="H73" i="55"/>
  <c r="E12" i="53"/>
  <c r="E14" i="53" s="1"/>
  <c r="E28" i="53" s="1"/>
  <c r="F12" i="53"/>
  <c r="F14" i="53" s="1"/>
  <c r="G12" i="53"/>
  <c r="G14" i="53" s="1"/>
  <c r="G17" i="53" s="1"/>
  <c r="G20" i="53" s="1"/>
  <c r="G23" i="53" s="1"/>
  <c r="H12" i="53"/>
  <c r="H14" i="53" s="1"/>
  <c r="I12" i="53"/>
  <c r="I14" i="53" s="1"/>
  <c r="I17" i="53" s="1"/>
  <c r="I20" i="53" s="1"/>
  <c r="I23" i="53" s="1"/>
  <c r="J12" i="53"/>
  <c r="J14" i="53" s="1"/>
  <c r="J17" i="53" s="1"/>
  <c r="J20" i="53" s="1"/>
  <c r="J23" i="53" s="1"/>
  <c r="E39" i="53"/>
  <c r="F39" i="53"/>
  <c r="G39" i="53"/>
  <c r="H39" i="53"/>
  <c r="I39" i="53"/>
  <c r="J39" i="53"/>
  <c r="E45" i="53"/>
  <c r="F45" i="53"/>
  <c r="G45" i="53"/>
  <c r="H45" i="53"/>
  <c r="I45" i="53"/>
  <c r="J45" i="53"/>
  <c r="E55" i="53"/>
  <c r="F55" i="53"/>
  <c r="G55" i="53"/>
  <c r="H55" i="53"/>
  <c r="I55" i="53"/>
  <c r="J55" i="53"/>
  <c r="E63" i="53"/>
  <c r="E66" i="53" s="1"/>
  <c r="E68" i="53" s="1"/>
  <c r="F63" i="53"/>
  <c r="F66" i="53" s="1"/>
  <c r="F68" i="53" s="1"/>
  <c r="G63" i="53"/>
  <c r="G66" i="53" s="1"/>
  <c r="G68" i="53" s="1"/>
  <c r="H63" i="53"/>
  <c r="H66" i="53" s="1"/>
  <c r="H68" i="53" s="1"/>
  <c r="I63" i="53"/>
  <c r="I66" i="53" s="1"/>
  <c r="I68" i="53" s="1"/>
  <c r="J63" i="53"/>
  <c r="J66" i="53" s="1"/>
  <c r="J68" i="53" s="1"/>
  <c r="E73" i="53"/>
  <c r="F73" i="53"/>
  <c r="G73" i="53"/>
  <c r="H73" i="53"/>
  <c r="I73" i="53"/>
  <c r="J73" i="53"/>
  <c r="E12" i="52"/>
  <c r="E14" i="52" s="1"/>
  <c r="E17" i="52" s="1"/>
  <c r="E20" i="52" s="1"/>
  <c r="E23" i="52" s="1"/>
  <c r="F12" i="52"/>
  <c r="F14" i="52" s="1"/>
  <c r="G12" i="52"/>
  <c r="G14" i="52" s="1"/>
  <c r="G17" i="52" s="1"/>
  <c r="G20" i="52" s="1"/>
  <c r="G23" i="52" s="1"/>
  <c r="H12" i="52"/>
  <c r="H14" i="52" s="1"/>
  <c r="H28" i="52" s="1"/>
  <c r="I12" i="52"/>
  <c r="I14" i="52" s="1"/>
  <c r="J12" i="52"/>
  <c r="J14" i="52" s="1"/>
  <c r="J28" i="52" s="1"/>
  <c r="K12" i="52"/>
  <c r="K14" i="52" s="1"/>
  <c r="E39" i="52"/>
  <c r="F39" i="52"/>
  <c r="G39" i="52"/>
  <c r="H39" i="52"/>
  <c r="I39" i="52"/>
  <c r="K39" i="52"/>
  <c r="E45" i="52"/>
  <c r="F45" i="52"/>
  <c r="G45" i="52"/>
  <c r="H45" i="52"/>
  <c r="I45" i="52"/>
  <c r="K45" i="52"/>
  <c r="E55" i="52"/>
  <c r="F55" i="52"/>
  <c r="G55" i="52"/>
  <c r="H55" i="52"/>
  <c r="I55" i="52"/>
  <c r="K55" i="52"/>
  <c r="E63" i="52"/>
  <c r="E66" i="52" s="1"/>
  <c r="E68" i="52" s="1"/>
  <c r="F63" i="52"/>
  <c r="F66" i="52" s="1"/>
  <c r="F68" i="52" s="1"/>
  <c r="G63" i="52"/>
  <c r="G66" i="52" s="1"/>
  <c r="G68" i="52" s="1"/>
  <c r="H63" i="52"/>
  <c r="H66" i="52" s="1"/>
  <c r="H68" i="52" s="1"/>
  <c r="K63" i="52"/>
  <c r="K66" i="52" s="1"/>
  <c r="K68" i="52" s="1"/>
  <c r="E73" i="52"/>
  <c r="F73" i="52"/>
  <c r="G73" i="52"/>
  <c r="H73" i="52"/>
  <c r="K73" i="52"/>
  <c r="E12" i="51"/>
  <c r="E14" i="51" s="1"/>
  <c r="F12" i="51"/>
  <c r="F14" i="51" s="1"/>
  <c r="G12" i="51"/>
  <c r="G14" i="51" s="1"/>
  <c r="H12" i="51"/>
  <c r="H14" i="51" s="1"/>
  <c r="I12" i="51"/>
  <c r="I14" i="51" s="1"/>
  <c r="J12" i="51"/>
  <c r="J14" i="51" s="1"/>
  <c r="E39" i="51"/>
  <c r="F39" i="51"/>
  <c r="G39" i="51"/>
  <c r="H39" i="51"/>
  <c r="I39" i="51"/>
  <c r="J39" i="51"/>
  <c r="E45" i="51"/>
  <c r="F45" i="51"/>
  <c r="G45" i="51"/>
  <c r="H45" i="51"/>
  <c r="I45" i="51"/>
  <c r="J45" i="51"/>
  <c r="E55" i="51"/>
  <c r="F55" i="51"/>
  <c r="G55" i="51"/>
  <c r="H55" i="51"/>
  <c r="I55" i="51"/>
  <c r="J55" i="51"/>
  <c r="E63" i="51"/>
  <c r="E66" i="51" s="1"/>
  <c r="E68" i="51" s="1"/>
  <c r="F63" i="51"/>
  <c r="F66" i="51" s="1"/>
  <c r="F68" i="51" s="1"/>
  <c r="G63" i="51"/>
  <c r="G66" i="51" s="1"/>
  <c r="G68" i="51" s="1"/>
  <c r="H63" i="51"/>
  <c r="H66" i="51" s="1"/>
  <c r="H68" i="51" s="1"/>
  <c r="I63" i="51"/>
  <c r="I66" i="51" s="1"/>
  <c r="I68" i="51" s="1"/>
  <c r="J63" i="51"/>
  <c r="J66" i="51" s="1"/>
  <c r="J68" i="51" s="1"/>
  <c r="E73" i="51"/>
  <c r="F73" i="51"/>
  <c r="G73" i="51"/>
  <c r="H73" i="51"/>
  <c r="I73" i="51"/>
  <c r="J73" i="51"/>
  <c r="E12" i="49"/>
  <c r="E14" i="49" s="1"/>
  <c r="F12" i="49"/>
  <c r="F14" i="49" s="1"/>
  <c r="F28" i="49" s="1"/>
  <c r="G12" i="49"/>
  <c r="G14" i="49" s="1"/>
  <c r="H12" i="49"/>
  <c r="H14" i="49" s="1"/>
  <c r="H28" i="49" s="1"/>
  <c r="I12" i="49"/>
  <c r="I14" i="49" s="1"/>
  <c r="J12" i="49"/>
  <c r="J14" i="49" s="1"/>
  <c r="J28" i="49" s="1"/>
  <c r="K12" i="49"/>
  <c r="K14" i="49" s="1"/>
  <c r="K17" i="49" s="1"/>
  <c r="K20" i="49" s="1"/>
  <c r="K23" i="49" s="1"/>
  <c r="E39" i="49"/>
  <c r="F39" i="49"/>
  <c r="G39" i="49"/>
  <c r="H39" i="49"/>
  <c r="I39" i="49"/>
  <c r="K39" i="49"/>
  <c r="E45" i="49"/>
  <c r="F45" i="49"/>
  <c r="G45" i="49"/>
  <c r="H45" i="49"/>
  <c r="I45" i="49"/>
  <c r="K45" i="49"/>
  <c r="E55" i="49"/>
  <c r="F55" i="49"/>
  <c r="G55" i="49"/>
  <c r="H55" i="49"/>
  <c r="I55" i="49"/>
  <c r="K55" i="49"/>
  <c r="E63" i="49"/>
  <c r="F63" i="49"/>
  <c r="F66" i="49" s="1"/>
  <c r="F68" i="49" s="1"/>
  <c r="G63" i="49"/>
  <c r="G66" i="49" s="1"/>
  <c r="G68" i="49" s="1"/>
  <c r="H63" i="49"/>
  <c r="H66" i="49" s="1"/>
  <c r="H68" i="49" s="1"/>
  <c r="I63" i="49"/>
  <c r="K63" i="49"/>
  <c r="K66" i="49" s="1"/>
  <c r="K68" i="49" s="1"/>
  <c r="E66" i="49"/>
  <c r="E68" i="49" s="1"/>
  <c r="I66" i="49"/>
  <c r="I68" i="49" s="1"/>
  <c r="E73" i="49"/>
  <c r="F73" i="49"/>
  <c r="G73" i="49"/>
  <c r="H73" i="49"/>
  <c r="I73" i="49"/>
  <c r="K73" i="49"/>
  <c r="E12" i="50"/>
  <c r="E14" i="50" s="1"/>
  <c r="F12" i="50"/>
  <c r="F14" i="50" s="1"/>
  <c r="F28" i="50" s="1"/>
  <c r="G12" i="50"/>
  <c r="G14" i="50" s="1"/>
  <c r="H12" i="50"/>
  <c r="H14" i="50" s="1"/>
  <c r="I12" i="50"/>
  <c r="I14" i="50" s="1"/>
  <c r="I17" i="50" s="1"/>
  <c r="I20" i="50" s="1"/>
  <c r="I23" i="50" s="1"/>
  <c r="J12" i="50"/>
  <c r="J14" i="50" s="1"/>
  <c r="J28" i="50" s="1"/>
  <c r="K12" i="50"/>
  <c r="K14" i="50" s="1"/>
  <c r="E39" i="50"/>
  <c r="F39" i="50"/>
  <c r="G39" i="50"/>
  <c r="H39" i="50"/>
  <c r="J39" i="50"/>
  <c r="K39" i="50"/>
  <c r="E45" i="50"/>
  <c r="F45" i="50"/>
  <c r="G45" i="50"/>
  <c r="H45" i="50"/>
  <c r="J45" i="50"/>
  <c r="K45" i="50"/>
  <c r="E55" i="50"/>
  <c r="F55" i="50"/>
  <c r="G55" i="50"/>
  <c r="H55" i="50"/>
  <c r="J55" i="50"/>
  <c r="K55" i="50"/>
  <c r="E63" i="50"/>
  <c r="E66" i="50" s="1"/>
  <c r="E68" i="50" s="1"/>
  <c r="F63" i="50"/>
  <c r="F66" i="50" s="1"/>
  <c r="F68" i="50" s="1"/>
  <c r="G63" i="50"/>
  <c r="G66" i="50" s="1"/>
  <c r="G68" i="50" s="1"/>
  <c r="K63" i="50"/>
  <c r="K66" i="50" s="1"/>
  <c r="K68" i="50" s="1"/>
  <c r="E73" i="50"/>
  <c r="F73" i="50"/>
  <c r="G73" i="50"/>
  <c r="K73" i="50"/>
  <c r="K74" i="50" s="1"/>
  <c r="K76" i="50" s="1"/>
  <c r="E12" i="48"/>
  <c r="E14" i="48" s="1"/>
  <c r="E17" i="48" s="1"/>
  <c r="E20" i="48" s="1"/>
  <c r="E23" i="48" s="1"/>
  <c r="F12" i="48"/>
  <c r="F14" i="48" s="1"/>
  <c r="G12" i="48"/>
  <c r="H12" i="48"/>
  <c r="H14" i="48" s="1"/>
  <c r="I12" i="48"/>
  <c r="I14" i="48" s="1"/>
  <c r="J12" i="48"/>
  <c r="J14" i="48" s="1"/>
  <c r="G14" i="48"/>
  <c r="G28" i="48" s="1"/>
  <c r="E39" i="48"/>
  <c r="F39" i="48"/>
  <c r="G39" i="48"/>
  <c r="H39" i="48"/>
  <c r="I39" i="48"/>
  <c r="J39" i="48"/>
  <c r="E45" i="48"/>
  <c r="F45" i="48"/>
  <c r="F46" i="48" s="1"/>
  <c r="G45" i="48"/>
  <c r="H45" i="48"/>
  <c r="I45" i="48"/>
  <c r="J45" i="48"/>
  <c r="J46" i="48" s="1"/>
  <c r="E55" i="48"/>
  <c r="F55" i="48"/>
  <c r="G55" i="48"/>
  <c r="H55" i="48"/>
  <c r="I55" i="48"/>
  <c r="J55" i="48"/>
  <c r="E63" i="48"/>
  <c r="E66" i="48" s="1"/>
  <c r="E68" i="48" s="1"/>
  <c r="F63" i="48"/>
  <c r="F66" i="48" s="1"/>
  <c r="F68" i="48" s="1"/>
  <c r="G63" i="48"/>
  <c r="G66" i="48" s="1"/>
  <c r="G68" i="48" s="1"/>
  <c r="H63" i="48"/>
  <c r="H66" i="48" s="1"/>
  <c r="H68" i="48" s="1"/>
  <c r="I63" i="48"/>
  <c r="I66" i="48" s="1"/>
  <c r="I68" i="48" s="1"/>
  <c r="J63" i="48"/>
  <c r="J66" i="48" s="1"/>
  <c r="J68" i="48" s="1"/>
  <c r="E73" i="48"/>
  <c r="F73" i="48"/>
  <c r="G73" i="48"/>
  <c r="H73" i="48"/>
  <c r="I73" i="48"/>
  <c r="J73" i="48"/>
  <c r="E12" i="63"/>
  <c r="E14" i="63" s="1"/>
  <c r="E17" i="63" s="1"/>
  <c r="E20" i="63" s="1"/>
  <c r="E23" i="63" s="1"/>
  <c r="F12" i="63"/>
  <c r="F14" i="63" s="1"/>
  <c r="G12" i="63"/>
  <c r="G14" i="63" s="1"/>
  <c r="G17" i="63" s="1"/>
  <c r="G20" i="63" s="1"/>
  <c r="G23" i="63" s="1"/>
  <c r="H12" i="63"/>
  <c r="H14" i="63" s="1"/>
  <c r="H28" i="63" s="1"/>
  <c r="I12" i="63"/>
  <c r="I14" i="63" s="1"/>
  <c r="J12" i="63"/>
  <c r="J14" i="63" s="1"/>
  <c r="J28" i="63" s="1"/>
  <c r="K12" i="63"/>
  <c r="K14" i="63" s="1"/>
  <c r="E39" i="63"/>
  <c r="F39" i="63"/>
  <c r="G39" i="63"/>
  <c r="H39" i="63"/>
  <c r="I39" i="63"/>
  <c r="K39" i="63"/>
  <c r="E45" i="63"/>
  <c r="F45" i="63"/>
  <c r="G45" i="63"/>
  <c r="H45" i="63"/>
  <c r="I45" i="63"/>
  <c r="K45" i="63"/>
  <c r="E55" i="63"/>
  <c r="F55" i="63"/>
  <c r="G55" i="63"/>
  <c r="H55" i="63"/>
  <c r="I55" i="63"/>
  <c r="K55" i="63"/>
  <c r="E63" i="63"/>
  <c r="E66" i="63" s="1"/>
  <c r="E68" i="63" s="1"/>
  <c r="F63" i="63"/>
  <c r="F66" i="63" s="1"/>
  <c r="F68" i="63" s="1"/>
  <c r="G63" i="63"/>
  <c r="G66" i="63" s="1"/>
  <c r="G68" i="63" s="1"/>
  <c r="H63" i="63"/>
  <c r="H66" i="63" s="1"/>
  <c r="H68" i="63" s="1"/>
  <c r="K63" i="63"/>
  <c r="K66" i="63" s="1"/>
  <c r="K68" i="63" s="1"/>
  <c r="E73" i="63"/>
  <c r="F73" i="63"/>
  <c r="G73" i="63"/>
  <c r="H73" i="63"/>
  <c r="K73" i="63"/>
  <c r="E12" i="39"/>
  <c r="E14" i="39" s="1"/>
  <c r="E28" i="39" s="1"/>
  <c r="F12" i="39"/>
  <c r="F14" i="39" s="1"/>
  <c r="G12" i="39"/>
  <c r="G14" i="39" s="1"/>
  <c r="G17" i="39" s="1"/>
  <c r="G20" i="39" s="1"/>
  <c r="G23" i="39" s="1"/>
  <c r="H12" i="39"/>
  <c r="H14" i="39" s="1"/>
  <c r="I12" i="39"/>
  <c r="I14" i="39" s="1"/>
  <c r="I28" i="39" s="1"/>
  <c r="J12" i="39"/>
  <c r="J14" i="39" s="1"/>
  <c r="E39" i="39"/>
  <c r="F39" i="39"/>
  <c r="G39" i="39"/>
  <c r="H39" i="39"/>
  <c r="I39" i="39"/>
  <c r="J39" i="39"/>
  <c r="E45" i="39"/>
  <c r="F45" i="39"/>
  <c r="G45" i="39"/>
  <c r="H45" i="39"/>
  <c r="I45" i="39"/>
  <c r="J45" i="39"/>
  <c r="E55" i="39"/>
  <c r="F55" i="39"/>
  <c r="G55" i="39"/>
  <c r="H55" i="39"/>
  <c r="I55" i="39"/>
  <c r="J55" i="39"/>
  <c r="E63" i="39"/>
  <c r="E66" i="39" s="1"/>
  <c r="E68" i="39" s="1"/>
  <c r="F63" i="39"/>
  <c r="F66" i="39" s="1"/>
  <c r="F68" i="39" s="1"/>
  <c r="G63" i="39"/>
  <c r="G66" i="39" s="1"/>
  <c r="G68" i="39" s="1"/>
  <c r="H63" i="39"/>
  <c r="H66" i="39" s="1"/>
  <c r="H68" i="39" s="1"/>
  <c r="J63" i="39"/>
  <c r="J66" i="39" s="1"/>
  <c r="J68" i="39" s="1"/>
  <c r="E73" i="39"/>
  <c r="F73" i="39"/>
  <c r="G73" i="39"/>
  <c r="H73" i="39"/>
  <c r="J73" i="39"/>
  <c r="G74" i="49" l="1"/>
  <c r="G76" i="49" s="1"/>
  <c r="F74" i="49"/>
  <c r="F76" i="49" s="1"/>
  <c r="G76" i="69"/>
  <c r="E46" i="51"/>
  <c r="E17" i="39"/>
  <c r="E20" i="39" s="1"/>
  <c r="E23" i="39" s="1"/>
  <c r="E46" i="58"/>
  <c r="I46" i="68"/>
  <c r="E46" i="68"/>
  <c r="H74" i="61"/>
  <c r="H76" i="61" s="1"/>
  <c r="E74" i="65"/>
  <c r="E76" i="65" s="1"/>
  <c r="H46" i="65"/>
  <c r="I74" i="58"/>
  <c r="I76" i="58" s="1"/>
  <c r="G46" i="58"/>
  <c r="I46" i="58"/>
  <c r="I74" i="49"/>
  <c r="I76" i="49" s="1"/>
  <c r="E46" i="39"/>
  <c r="G46" i="51"/>
  <c r="E46" i="59"/>
  <c r="E46" i="60"/>
  <c r="E28" i="48"/>
  <c r="H46" i="50"/>
  <c r="G74" i="55"/>
  <c r="G76" i="55" s="1"/>
  <c r="I17" i="48"/>
  <c r="I20" i="48" s="1"/>
  <c r="I23" i="48" s="1"/>
  <c r="I28" i="48"/>
  <c r="F74" i="61"/>
  <c r="F76" i="61" s="1"/>
  <c r="H74" i="39"/>
  <c r="H76" i="39" s="1"/>
  <c r="J46" i="39"/>
  <c r="F46" i="39"/>
  <c r="H46" i="39"/>
  <c r="I17" i="39"/>
  <c r="I20" i="39" s="1"/>
  <c r="I23" i="39" s="1"/>
  <c r="E74" i="50"/>
  <c r="E76" i="50" s="1"/>
  <c r="G74" i="51"/>
  <c r="G76" i="51" s="1"/>
  <c r="J46" i="53"/>
  <c r="F46" i="53"/>
  <c r="H46" i="53"/>
  <c r="G28" i="53"/>
  <c r="H74" i="55"/>
  <c r="H76" i="55" s="1"/>
  <c r="J74" i="56"/>
  <c r="J76" i="56" s="1"/>
  <c r="F74" i="56"/>
  <c r="F76" i="56" s="1"/>
  <c r="H28" i="56"/>
  <c r="J46" i="59"/>
  <c r="F46" i="59"/>
  <c r="I74" i="60"/>
  <c r="I76" i="60" s="1"/>
  <c r="E17" i="70"/>
  <c r="E21" i="70" s="1"/>
  <c r="E24" i="70" s="1"/>
  <c r="H17" i="52"/>
  <c r="H20" i="52" s="1"/>
  <c r="H23" i="52" s="1"/>
  <c r="F74" i="65"/>
  <c r="F76" i="65" s="1"/>
  <c r="G74" i="48"/>
  <c r="G76" i="48" s="1"/>
  <c r="H17" i="61"/>
  <c r="H20" i="61" s="1"/>
  <c r="H23" i="61" s="1"/>
  <c r="I46" i="48"/>
  <c r="E46" i="48"/>
  <c r="H46" i="52"/>
  <c r="J74" i="59"/>
  <c r="J76" i="59" s="1"/>
  <c r="F74" i="59"/>
  <c r="F76" i="59" s="1"/>
  <c r="G46" i="59"/>
  <c r="I46" i="59"/>
  <c r="J74" i="65"/>
  <c r="J76" i="65" s="1"/>
  <c r="G46" i="60"/>
  <c r="I46" i="60"/>
  <c r="J46" i="68"/>
  <c r="I28" i="56"/>
  <c r="I17" i="56"/>
  <c r="I20" i="56" s="1"/>
  <c r="I23" i="56" s="1"/>
  <c r="G28" i="55"/>
  <c r="G28" i="65"/>
  <c r="H74" i="63"/>
  <c r="H76" i="63" s="1"/>
  <c r="E46" i="49"/>
  <c r="G74" i="56"/>
  <c r="G76" i="56" s="1"/>
  <c r="E74" i="59"/>
  <c r="E76" i="59" s="1"/>
  <c r="G74" i="59"/>
  <c r="G76" i="59" s="1"/>
  <c r="F46" i="65"/>
  <c r="J74" i="60"/>
  <c r="J76" i="60" s="1"/>
  <c r="F74" i="60"/>
  <c r="F76" i="60" s="1"/>
  <c r="H17" i="63"/>
  <c r="H20" i="63" s="1"/>
  <c r="H23" i="63" s="1"/>
  <c r="E74" i="60"/>
  <c r="E76" i="60" s="1"/>
  <c r="F74" i="39"/>
  <c r="F76" i="39" s="1"/>
  <c r="E46" i="63"/>
  <c r="I74" i="48"/>
  <c r="I76" i="48" s="1"/>
  <c r="E74" i="48"/>
  <c r="E76" i="48" s="1"/>
  <c r="F46" i="49"/>
  <c r="F17" i="49"/>
  <c r="F20" i="49" s="1"/>
  <c r="F23" i="49" s="1"/>
  <c r="F74" i="52"/>
  <c r="F76" i="52" s="1"/>
  <c r="I46" i="53"/>
  <c r="E46" i="53"/>
  <c r="G46" i="53"/>
  <c r="E74" i="55"/>
  <c r="E76" i="55" s="1"/>
  <c r="I46" i="55"/>
  <c r="E46" i="55"/>
  <c r="G46" i="55"/>
  <c r="G74" i="58"/>
  <c r="G76" i="58" s="1"/>
  <c r="J46" i="58"/>
  <c r="F46" i="58"/>
  <c r="H46" i="58"/>
  <c r="I46" i="61"/>
  <c r="E46" i="61"/>
  <c r="G46" i="61"/>
  <c r="F17" i="68"/>
  <c r="F20" i="68" s="1"/>
  <c r="F23" i="68" s="1"/>
  <c r="G17" i="49"/>
  <c r="G20" i="49" s="1"/>
  <c r="G23" i="49" s="1"/>
  <c r="G28" i="49"/>
  <c r="K17" i="50"/>
  <c r="K20" i="50" s="1"/>
  <c r="K23" i="50" s="1"/>
  <c r="K28" i="50"/>
  <c r="E17" i="61"/>
  <c r="E20" i="61" s="1"/>
  <c r="E23" i="61" s="1"/>
  <c r="E28" i="61"/>
  <c r="J17" i="68"/>
  <c r="J20" i="68" s="1"/>
  <c r="J23" i="68" s="1"/>
  <c r="J28" i="68"/>
  <c r="G74" i="50"/>
  <c r="G76" i="50" s="1"/>
  <c r="K28" i="49"/>
  <c r="I17" i="51"/>
  <c r="I20" i="51" s="1"/>
  <c r="I23" i="51" s="1"/>
  <c r="I28" i="51"/>
  <c r="I74" i="53"/>
  <c r="I76" i="53" s="1"/>
  <c r="E74" i="53"/>
  <c r="E76" i="53" s="1"/>
  <c r="E17" i="53"/>
  <c r="E20" i="53" s="1"/>
  <c r="E23" i="53" s="1"/>
  <c r="G74" i="65"/>
  <c r="G76" i="65" s="1"/>
  <c r="I28" i="60"/>
  <c r="I17" i="60"/>
  <c r="I20" i="60" s="1"/>
  <c r="I23" i="60" s="1"/>
  <c r="E17" i="60"/>
  <c r="E20" i="60" s="1"/>
  <c r="E23" i="60" s="1"/>
  <c r="E28" i="60"/>
  <c r="F74" i="50"/>
  <c r="F76" i="50" s="1"/>
  <c r="F74" i="55"/>
  <c r="F76" i="55" s="1"/>
  <c r="E17" i="65"/>
  <c r="E20" i="65" s="1"/>
  <c r="E23" i="65" s="1"/>
  <c r="E28" i="65"/>
  <c r="E17" i="51"/>
  <c r="E20" i="51" s="1"/>
  <c r="E23" i="51" s="1"/>
  <c r="E28" i="51"/>
  <c r="I28" i="55"/>
  <c r="F74" i="48"/>
  <c r="F76" i="48" s="1"/>
  <c r="G17" i="70"/>
  <c r="G21" i="70" s="1"/>
  <c r="G24" i="70" s="1"/>
  <c r="F74" i="63"/>
  <c r="F76" i="63" s="1"/>
  <c r="K74" i="63"/>
  <c r="K76" i="63" s="1"/>
  <c r="E74" i="63"/>
  <c r="E76" i="63" s="1"/>
  <c r="K46" i="63"/>
  <c r="F46" i="63"/>
  <c r="H46" i="63"/>
  <c r="G46" i="48"/>
  <c r="G46" i="49"/>
  <c r="I46" i="49"/>
  <c r="J17" i="49"/>
  <c r="J20" i="49" s="1"/>
  <c r="J23" i="49" s="1"/>
  <c r="E46" i="52"/>
  <c r="G46" i="52"/>
  <c r="E74" i="56"/>
  <c r="E76" i="56" s="1"/>
  <c r="I46" i="56"/>
  <c r="E46" i="56"/>
  <c r="G46" i="56"/>
  <c r="E28" i="56"/>
  <c r="I17" i="58"/>
  <c r="I20" i="58" s="1"/>
  <c r="I23" i="58" s="1"/>
  <c r="K46" i="61"/>
  <c r="F46" i="61"/>
  <c r="H46" i="61"/>
  <c r="H17" i="68"/>
  <c r="H20" i="68" s="1"/>
  <c r="H23" i="68" s="1"/>
  <c r="J48" i="69"/>
  <c r="E48" i="69"/>
  <c r="I74" i="56"/>
  <c r="I76" i="56" s="1"/>
  <c r="E74" i="61"/>
  <c r="E76" i="61" s="1"/>
  <c r="J74" i="39"/>
  <c r="J76" i="39" s="1"/>
  <c r="J74" i="48"/>
  <c r="J76" i="48" s="1"/>
  <c r="H74" i="56"/>
  <c r="H76" i="56" s="1"/>
  <c r="J28" i="58"/>
  <c r="G17" i="59"/>
  <c r="G20" i="59" s="1"/>
  <c r="G23" i="59" s="1"/>
  <c r="G46" i="63"/>
  <c r="I46" i="63"/>
  <c r="E46" i="50"/>
  <c r="G46" i="50"/>
  <c r="I28" i="50"/>
  <c r="H46" i="49"/>
  <c r="K46" i="49"/>
  <c r="F46" i="51"/>
  <c r="J17" i="52"/>
  <c r="J20" i="52" s="1"/>
  <c r="J23" i="52" s="1"/>
  <c r="G74" i="53"/>
  <c r="G76" i="53" s="1"/>
  <c r="F46" i="56"/>
  <c r="F28" i="58"/>
  <c r="F17" i="59"/>
  <c r="F20" i="59" s="1"/>
  <c r="F23" i="59" s="1"/>
  <c r="G74" i="60"/>
  <c r="G76" i="60" s="1"/>
  <c r="J46" i="60"/>
  <c r="F46" i="60"/>
  <c r="E75" i="70"/>
  <c r="E77" i="70" s="1"/>
  <c r="E47" i="70"/>
  <c r="E74" i="68"/>
  <c r="E76" i="68" s="1"/>
  <c r="J17" i="39"/>
  <c r="J20" i="39" s="1"/>
  <c r="J23" i="39" s="1"/>
  <c r="J28" i="39"/>
  <c r="F17" i="39"/>
  <c r="F20" i="39" s="1"/>
  <c r="F23" i="39" s="1"/>
  <c r="F28" i="39"/>
  <c r="K17" i="63"/>
  <c r="K20" i="63" s="1"/>
  <c r="K23" i="63" s="1"/>
  <c r="K28" i="63"/>
  <c r="G28" i="51"/>
  <c r="G17" i="51"/>
  <c r="G20" i="51" s="1"/>
  <c r="G23" i="51" s="1"/>
  <c r="K17" i="52"/>
  <c r="K20" i="52" s="1"/>
  <c r="K23" i="52" s="1"/>
  <c r="K28" i="52"/>
  <c r="I74" i="59"/>
  <c r="I76" i="59" s="1"/>
  <c r="E17" i="50"/>
  <c r="E20" i="50" s="1"/>
  <c r="E23" i="50" s="1"/>
  <c r="E28" i="50"/>
  <c r="I17" i="49"/>
  <c r="I20" i="49" s="1"/>
  <c r="I23" i="49" s="1"/>
  <c r="I28" i="49"/>
  <c r="G17" i="48"/>
  <c r="G20" i="48" s="1"/>
  <c r="G23" i="48" s="1"/>
  <c r="J17" i="50"/>
  <c r="J20" i="50" s="1"/>
  <c r="J23" i="50" s="1"/>
  <c r="J74" i="51"/>
  <c r="J76" i="51" s="1"/>
  <c r="F74" i="51"/>
  <c r="F76" i="51" s="1"/>
  <c r="G17" i="56"/>
  <c r="G20" i="56" s="1"/>
  <c r="G23" i="56" s="1"/>
  <c r="J28" i="56"/>
  <c r="J17" i="56"/>
  <c r="J20" i="56" s="1"/>
  <c r="J23" i="56" s="1"/>
  <c r="G17" i="58"/>
  <c r="G20" i="58" s="1"/>
  <c r="G23" i="58" s="1"/>
  <c r="G28" i="58"/>
  <c r="I17" i="59"/>
  <c r="I20" i="59" s="1"/>
  <c r="I23" i="59" s="1"/>
  <c r="I28" i="59"/>
  <c r="E28" i="59"/>
  <c r="E17" i="59"/>
  <c r="E20" i="59" s="1"/>
  <c r="E23" i="59" s="1"/>
  <c r="J17" i="65"/>
  <c r="J20" i="65" s="1"/>
  <c r="J23" i="65" s="1"/>
  <c r="J28" i="65"/>
  <c r="I28" i="65"/>
  <c r="I17" i="65"/>
  <c r="I20" i="65" s="1"/>
  <c r="I23" i="65" s="1"/>
  <c r="G28" i="39"/>
  <c r="E28" i="63"/>
  <c r="H46" i="48"/>
  <c r="J46" i="50"/>
  <c r="F17" i="50"/>
  <c r="F20" i="50" s="1"/>
  <c r="F23" i="50" s="1"/>
  <c r="K74" i="49"/>
  <c r="K76" i="49" s="1"/>
  <c r="E74" i="51"/>
  <c r="E76" i="51" s="1"/>
  <c r="H17" i="51"/>
  <c r="H20" i="51" s="1"/>
  <c r="H23" i="51" s="1"/>
  <c r="H28" i="51"/>
  <c r="G28" i="52"/>
  <c r="F46" i="55"/>
  <c r="E17" i="58"/>
  <c r="E20" i="58" s="1"/>
  <c r="E23" i="58" s="1"/>
  <c r="K28" i="61"/>
  <c r="H17" i="48"/>
  <c r="H20" i="48" s="1"/>
  <c r="H23" i="48" s="1"/>
  <c r="H28" i="48"/>
  <c r="E74" i="49"/>
  <c r="E76" i="49" s="1"/>
  <c r="H17" i="49"/>
  <c r="H20" i="49" s="1"/>
  <c r="H23" i="49" s="1"/>
  <c r="E28" i="52"/>
  <c r="J28" i="55"/>
  <c r="J17" i="55"/>
  <c r="J20" i="55" s="1"/>
  <c r="J23" i="55" s="1"/>
  <c r="F28" i="55"/>
  <c r="F17" i="55"/>
  <c r="F20" i="55" s="1"/>
  <c r="F23" i="55" s="1"/>
  <c r="J28" i="60"/>
  <c r="J17" i="60"/>
  <c r="J20" i="60" s="1"/>
  <c r="J23" i="60" s="1"/>
  <c r="F28" i="60"/>
  <c r="F17" i="60"/>
  <c r="F20" i="60" s="1"/>
  <c r="F23" i="60" s="1"/>
  <c r="I46" i="51"/>
  <c r="E74" i="39"/>
  <c r="E76" i="39" s="1"/>
  <c r="G46" i="39"/>
  <c r="I46" i="39"/>
  <c r="K46" i="50"/>
  <c r="F46" i="50"/>
  <c r="H46" i="51"/>
  <c r="J46" i="51"/>
  <c r="G74" i="52"/>
  <c r="G76" i="52" s="1"/>
  <c r="H74" i="52"/>
  <c r="H76" i="52" s="1"/>
  <c r="I46" i="52"/>
  <c r="I28" i="53"/>
  <c r="E74" i="58"/>
  <c r="E76" i="58" s="1"/>
  <c r="H74" i="58"/>
  <c r="H76" i="58" s="1"/>
  <c r="H28" i="58"/>
  <c r="H17" i="58"/>
  <c r="H20" i="58" s="1"/>
  <c r="H23" i="58" s="1"/>
  <c r="J46" i="65"/>
  <c r="E46" i="65"/>
  <c r="G28" i="60"/>
  <c r="G17" i="60"/>
  <c r="G20" i="60" s="1"/>
  <c r="G23" i="60" s="1"/>
  <c r="H46" i="55"/>
  <c r="K46" i="55"/>
  <c r="H17" i="60"/>
  <c r="H20" i="60" s="1"/>
  <c r="H23" i="60" s="1"/>
  <c r="H28" i="60"/>
  <c r="E28" i="68"/>
  <c r="E17" i="68"/>
  <c r="E20" i="68" s="1"/>
  <c r="E23" i="68" s="1"/>
  <c r="K46" i="52"/>
  <c r="F46" i="52"/>
  <c r="J74" i="53"/>
  <c r="J76" i="53" s="1"/>
  <c r="F74" i="53"/>
  <c r="F76" i="53" s="1"/>
  <c r="H74" i="53"/>
  <c r="H76" i="53" s="1"/>
  <c r="H46" i="56"/>
  <c r="J46" i="56"/>
  <c r="G46" i="65"/>
  <c r="H47" i="70"/>
  <c r="G47" i="70"/>
  <c r="J74" i="68"/>
  <c r="J76" i="68" s="1"/>
  <c r="E76" i="69"/>
  <c r="G48" i="69"/>
  <c r="H48" i="69"/>
  <c r="H46" i="59"/>
  <c r="H46" i="60"/>
  <c r="G74" i="61"/>
  <c r="G76" i="61" s="1"/>
  <c r="I76" i="69"/>
  <c r="F17" i="48"/>
  <c r="F20" i="48" s="1"/>
  <c r="F23" i="48" s="1"/>
  <c r="F28" i="48"/>
  <c r="H28" i="55"/>
  <c r="H17" i="55"/>
  <c r="H20" i="55" s="1"/>
  <c r="H23" i="55" s="1"/>
  <c r="H17" i="59"/>
  <c r="H20" i="59" s="1"/>
  <c r="H23" i="59" s="1"/>
  <c r="H28" i="59"/>
  <c r="G17" i="68"/>
  <c r="G20" i="68" s="1"/>
  <c r="G23" i="68" s="1"/>
  <c r="G28" i="68"/>
  <c r="G74" i="39"/>
  <c r="G76" i="39" s="1"/>
  <c r="G74" i="63"/>
  <c r="G76" i="63" s="1"/>
  <c r="J17" i="63"/>
  <c r="J20" i="63" s="1"/>
  <c r="J23" i="63" s="1"/>
  <c r="H74" i="48"/>
  <c r="H76" i="48" s="1"/>
  <c r="H74" i="49"/>
  <c r="H76" i="49" s="1"/>
  <c r="J17" i="48"/>
  <c r="J20" i="48" s="1"/>
  <c r="J23" i="48" s="1"/>
  <c r="J28" i="48"/>
  <c r="I17" i="63"/>
  <c r="I20" i="63" s="1"/>
  <c r="I23" i="63" s="1"/>
  <c r="I28" i="63"/>
  <c r="F28" i="63"/>
  <c r="F17" i="63"/>
  <c r="F20" i="63" s="1"/>
  <c r="F23" i="63" s="1"/>
  <c r="H28" i="50"/>
  <c r="H17" i="50"/>
  <c r="H20" i="50" s="1"/>
  <c r="H23" i="50" s="1"/>
  <c r="J28" i="51"/>
  <c r="J17" i="51"/>
  <c r="J20" i="51" s="1"/>
  <c r="J23" i="51" s="1"/>
  <c r="F28" i="51"/>
  <c r="F17" i="51"/>
  <c r="F20" i="51" s="1"/>
  <c r="F23" i="51" s="1"/>
  <c r="E17" i="55"/>
  <c r="E20" i="55" s="1"/>
  <c r="E23" i="55" s="1"/>
  <c r="E28" i="55"/>
  <c r="H28" i="39"/>
  <c r="H17" i="39"/>
  <c r="H20" i="39" s="1"/>
  <c r="H23" i="39" s="1"/>
  <c r="F17" i="53"/>
  <c r="F20" i="53" s="1"/>
  <c r="F23" i="53" s="1"/>
  <c r="F28" i="53"/>
  <c r="H28" i="53"/>
  <c r="H17" i="53"/>
  <c r="H20" i="53" s="1"/>
  <c r="H23" i="53" s="1"/>
  <c r="K17" i="55"/>
  <c r="K20" i="55" s="1"/>
  <c r="K23" i="55" s="1"/>
  <c r="K28" i="55"/>
  <c r="H74" i="51"/>
  <c r="H76" i="51" s="1"/>
  <c r="J74" i="58"/>
  <c r="J76" i="58" s="1"/>
  <c r="F74" i="58"/>
  <c r="F76" i="58" s="1"/>
  <c r="J17" i="59"/>
  <c r="J20" i="59" s="1"/>
  <c r="J23" i="59" s="1"/>
  <c r="H74" i="60"/>
  <c r="H76" i="60" s="1"/>
  <c r="J17" i="61"/>
  <c r="J20" i="61" s="1"/>
  <c r="J23" i="61" s="1"/>
  <c r="G17" i="61"/>
  <c r="G20" i="61" s="1"/>
  <c r="G23" i="61" s="1"/>
  <c r="G28" i="61"/>
  <c r="I17" i="68"/>
  <c r="I20" i="68" s="1"/>
  <c r="I23" i="68" s="1"/>
  <c r="E17" i="49"/>
  <c r="E20" i="49" s="1"/>
  <c r="E23" i="49" s="1"/>
  <c r="E28" i="49"/>
  <c r="I17" i="61"/>
  <c r="I20" i="61" s="1"/>
  <c r="I23" i="61" s="1"/>
  <c r="I28" i="61"/>
  <c r="F28" i="61"/>
  <c r="F17" i="61"/>
  <c r="F20" i="61" s="1"/>
  <c r="F23" i="61" s="1"/>
  <c r="I74" i="68"/>
  <c r="I76" i="68" s="1"/>
  <c r="G28" i="63"/>
  <c r="G17" i="50"/>
  <c r="G20" i="50" s="1"/>
  <c r="G23" i="50" s="1"/>
  <c r="G28" i="50"/>
  <c r="I17" i="52"/>
  <c r="I20" i="52" s="1"/>
  <c r="I23" i="52" s="1"/>
  <c r="I28" i="52"/>
  <c r="F28" i="52"/>
  <c r="F17" i="52"/>
  <c r="F20" i="52" s="1"/>
  <c r="F23" i="52" s="1"/>
  <c r="J28" i="53"/>
  <c r="F17" i="56"/>
  <c r="F20" i="56" s="1"/>
  <c r="F23" i="56" s="1"/>
  <c r="H74" i="59"/>
  <c r="H76" i="59" s="1"/>
  <c r="F28" i="65"/>
  <c r="H17" i="65"/>
  <c r="H20" i="65" s="1"/>
  <c r="H23" i="65" s="1"/>
  <c r="J76" i="69"/>
  <c r="I74" i="51"/>
  <c r="I76" i="51" s="1"/>
  <c r="K74" i="52"/>
  <c r="K76" i="52" s="1"/>
  <c r="E74" i="52"/>
  <c r="E76" i="52" s="1"/>
  <c r="F17" i="70"/>
  <c r="F21" i="70" s="1"/>
  <c r="F24" i="70" s="1"/>
  <c r="F29" i="70"/>
  <c r="H76" i="69"/>
  <c r="I48" i="69"/>
  <c r="K74" i="61"/>
  <c r="K76" i="61" s="1"/>
</calcChain>
</file>

<file path=xl/sharedStrings.xml><?xml version="1.0" encoding="utf-8"?>
<sst xmlns="http://schemas.openxmlformats.org/spreadsheetml/2006/main" count="1951" uniqueCount="138">
  <si>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</si>
  <si>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</si>
  <si>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</si>
  <si>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</si>
  <si>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</si>
  <si>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</si>
  <si>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</si>
  <si>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</si>
  <si>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</si>
  <si>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</si>
  <si>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</si>
  <si>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</si>
  <si>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</si>
  <si>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</si>
  <si>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</si>
  <si>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</si>
  <si>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</si>
  <si>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</si>
  <si>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</si>
  <si>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</si>
  <si>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</si>
  <si>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</si>
  <si>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</si>
  <si>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</si>
  <si>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</si>
  <si>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</si>
  <si>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</si>
  <si>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</si>
  <si>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</si>
  <si>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</si>
  <si>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</si>
  <si>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</si>
  <si>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Financial liabilities, other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</si>
  <si>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</si>
  <si>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</si>
  <si>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</si>
  <si>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</si>
  <si>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</si>
  <si>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</si>
  <si>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</si>
  <si>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</si>
  <si>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</si>
  <si>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</si>
  <si>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</si>
  <si>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</si>
  <si>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</si>
  <si>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</si>
  <si>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</si>
  <si>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</si>
  <si>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</si>
  <si>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</si>
  <si>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</si>
  <si>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HL Display</t>
  </si>
  <si>
    <t>1)</t>
  </si>
  <si>
    <t>-</t>
  </si>
  <si>
    <t>2)</t>
  </si>
  <si>
    <t>DKKm</t>
  </si>
  <si>
    <t>NOKm</t>
  </si>
  <si>
    <t>EURm</t>
  </si>
  <si>
    <t>AH Industries</t>
  </si>
  <si>
    <t>Bisnode</t>
  </si>
  <si>
    <t>DIAB</t>
  </si>
  <si>
    <t>Depreciation and impairment</t>
  </si>
  <si>
    <t>Mobile Climate Control</t>
  </si>
  <si>
    <t>Items affecting comparability in EBITA</t>
  </si>
  <si>
    <t>Aibel</t>
  </si>
  <si>
    <t>Nebula</t>
  </si>
  <si>
    <t>1) Earnings for 2013 and 2012 are pro forma taking into account Ratos's acquisition and new financing.</t>
  </si>
  <si>
    <t>HENT</t>
  </si>
  <si>
    <t>KVD</t>
  </si>
  <si>
    <t xml:space="preserve">    according to final purchase price allocation</t>
  </si>
  <si>
    <t xml:space="preserve">    according to final purchase price allocation and provisions.</t>
  </si>
  <si>
    <t>Jøtul</t>
  </si>
  <si>
    <t>GS Hydro</t>
  </si>
  <si>
    <t>Q1</t>
  </si>
  <si>
    <t>Note</t>
  </si>
  <si>
    <t>KEY FIGURES</t>
  </si>
  <si>
    <t>1)2)</t>
  </si>
  <si>
    <t>Soliditet 100 på 2012 då BR ej redovisas - ska ej visas</t>
  </si>
  <si>
    <t>Ledil</t>
  </si>
  <si>
    <t>Operating EBITA-margin (%)</t>
  </si>
  <si>
    <t>2012/2013</t>
  </si>
  <si>
    <t>Discontinued operations</t>
  </si>
  <si>
    <t>Cash flow for the year, adjusted for discontinued operations</t>
  </si>
  <si>
    <t>Euromaint</t>
  </si>
  <si>
    <t>0,0</t>
  </si>
  <si>
    <t>1) Earnings for 2014 and 2013 are pro forma taking into account Ratos's acquisition and new financing.</t>
  </si>
  <si>
    <t>Biolin Scientific</t>
  </si>
  <si>
    <t>1) AH Industries’ Tower &amp; Foundation operations are recognised as discontinued operations for 2015, 2014 and 2013 in accordance with IFRS.</t>
  </si>
  <si>
    <t>1) Earnings for 2013 are pro forma taking into account Ratos's acquisition, new financing, amortisation of intangible assets</t>
  </si>
  <si>
    <t>2) Earnings for 2012 are pro forma taking into account Ratos's acquisition, new financing and amortisation of intangible assets</t>
  </si>
  <si>
    <t>2) Earnings for 2013 and 2012 are pro forma taking into account Ratos's acquisition and new financing.</t>
  </si>
  <si>
    <t>1) Osstell are recognised as discontinued operations for 2014 and 2013.</t>
  </si>
  <si>
    <t xml:space="preserve">2) Farfield are recognised as discontinued operations for 2013 in accordance with IFRS. </t>
  </si>
  <si>
    <t>1) Financial expenses excluding interest on shareholder loan.</t>
  </si>
  <si>
    <t>STATEMENT OF FINANCIAL POSITION</t>
  </si>
  <si>
    <t>TOTAL ASSETS</t>
  </si>
  <si>
    <t>TOTAL EQUITY &amp; LIABILITIES</t>
  </si>
  <si>
    <t>Profit for the year/period</t>
  </si>
  <si>
    <t>1) The operations in France are recognised as discontinued operations for 2014 and 2013 in accordance with IFRS.</t>
  </si>
  <si>
    <t>2) The operation Product Information is recoginsed as discontinued operations for 2012 in accordance with IFRS.</t>
  </si>
  <si>
    <t xml:space="preserve">     to Finnish accounting practice. </t>
  </si>
  <si>
    <t>Speed Group</t>
  </si>
  <si>
    <t>1) Earnings for 2015 and 2014 are pro forma taking into accounts Ratos´s acquisition.</t>
  </si>
  <si>
    <t>Investments in non-current assets</t>
  </si>
  <si>
    <t>Disposal of non-current assets</t>
  </si>
  <si>
    <t>Property, plant and equipment</t>
  </si>
  <si>
    <t xml:space="preserve">Operating EBITA </t>
  </si>
  <si>
    <t>Attributable to non-controlling interests</t>
  </si>
  <si>
    <t>Equity attributable to non-controlling interests</t>
  </si>
  <si>
    <t>Cash flow before acquisition and divestment of companies</t>
  </si>
  <si>
    <t>STATEMENT OF CASH FLOWS</t>
  </si>
  <si>
    <t>Liabilities attributable to Assets held for sale</t>
  </si>
  <si>
    <t>Attributable to owners of the parent</t>
  </si>
  <si>
    <t>Equity attributable to owners of the parent</t>
  </si>
  <si>
    <t>ArcusGruppen</t>
  </si>
  <si>
    <t>TFS</t>
  </si>
  <si>
    <t>1) Earnings for 2015 and 2014 are pro forma taking into accounts Ratos´s acquisition and eversed goodwill amortisation.</t>
  </si>
  <si>
    <t xml:space="preserve">   Operativ EBITA-marginal (%), beräknad på omsättning tjänster</t>
  </si>
  <si>
    <t xml:space="preserve">  - Professional fee revenue</t>
  </si>
  <si>
    <t xml:space="preserve">  - Reimbursable revenue</t>
  </si>
  <si>
    <t>2) 2013-2012 is shown in accordance with the annual reports for Trial Form Support International AB, adjusted for reversed goodwill amortisation.</t>
  </si>
  <si>
    <t>1) Earnings for 2016 and 2015 are pro forma taking into accounts Ratos´s acquisition, new financing and a new group structure.</t>
  </si>
  <si>
    <t>2) 2013-2012 is shown in accordance with the annual report for Speed Management AB</t>
  </si>
  <si>
    <t>2) Financial year 2012/13 for Ledil Oy relate to and cover the period 1 October to 30 September and are reported according</t>
  </si>
  <si>
    <t>Change in value, investment properties</t>
  </si>
  <si>
    <t>3)</t>
  </si>
  <si>
    <t>2) Financial expenses excluding interest on shareholder loan.</t>
  </si>
  <si>
    <t>3) Equity at 31 December 2015 includes shareholder loan of NOK 87m.</t>
  </si>
  <si>
    <t>4) The operations in Belgium and parts of Germany are recognised as discontinued operations in accordance with IFRS for 2013 and 2012.</t>
  </si>
  <si>
    <t>3) The operations in Germany are recognised as discontinued operations in accordance with IFRS for 2015 and 2014.</t>
  </si>
  <si>
    <t>4)</t>
  </si>
  <si>
    <t>2) Equity at 31 March 2016 includes shareholder loan of SEK 42m.</t>
  </si>
  <si>
    <t>2) Equity at 31 March 2016 includes shareholder loan of SEK 139m.</t>
  </si>
  <si>
    <t xml:space="preserve">     Pro forma consists of actual outcomes under previous group structure adjusted for estimations related to new financing and group structure.</t>
  </si>
  <si>
    <t>Serena Properties</t>
  </si>
  <si>
    <t/>
  </si>
  <si>
    <t>2) Equity at 31 March 2016 includes shareholder loan of NOK 87m.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</si>
</sst>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k_r_-;\-* #,##0\ _k_r_-;_-* &quot;-&quot;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/>
    <xf numFmtId="3" fontId="2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5" fillId="0" borderId="0" xfId="0" applyFont="1"/>
    <xf numFmtId="0" fontId="3" fillId="0" borderId="0" xfId="0" applyFont="1"/>
    <xf numFmtId="0" fontId="5" fillId="0" borderId="0" xfId="0" applyFont="1" applyBorder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3" borderId="0" xfId="0" applyFont="1" applyFill="1" applyBorder="1"/>
    <xf numFmtId="0" fontId="9" fillId="0" borderId="0" xfId="0" applyFont="1"/>
    <xf numFmtId="0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/>
    <xf numFmtId="0" fontId="12" fillId="0" borderId="0" xfId="0" applyNumberFormat="1" applyFont="1" applyFill="1"/>
    <xf numFmtId="0" fontId="12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/>
    <xf numFmtId="0" fontId="12" fillId="0" borderId="1" xfId="0" applyFont="1" applyFill="1" applyBorder="1"/>
    <xf numFmtId="3" fontId="12" fillId="4" borderId="1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top"/>
    </xf>
    <xf numFmtId="3" fontId="9" fillId="0" borderId="0" xfId="0" applyNumberFormat="1" applyFont="1"/>
    <xf numFmtId="3" fontId="12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/>
    <xf numFmtId="0" fontId="11" fillId="0" borderId="0" xfId="0" applyFont="1" applyFill="1" applyBorder="1" applyAlignment="1"/>
    <xf numFmtId="0" fontId="9" fillId="0" borderId="0" xfId="0" quotePrefix="1" applyFont="1"/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/>
    <xf numFmtId="0" fontId="12" fillId="0" borderId="0" xfId="0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165" fontId="11" fillId="0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/>
    <xf numFmtId="3" fontId="9" fillId="3" borderId="0" xfId="0" applyNumberFormat="1" applyFont="1" applyFill="1"/>
    <xf numFmtId="0" fontId="12" fillId="3" borderId="3" xfId="0" applyFont="1" applyFill="1" applyBorder="1" applyAlignment="1"/>
    <xf numFmtId="0" fontId="9" fillId="3" borderId="0" xfId="0" applyFont="1" applyFill="1"/>
    <xf numFmtId="0" fontId="12" fillId="3" borderId="1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 vertical="top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1" fillId="3" borderId="0" xfId="0" applyFont="1" applyFill="1" applyBorder="1"/>
    <xf numFmtId="0" fontId="12" fillId="3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41" fontId="11" fillId="6" borderId="0" xfId="0" applyNumberFormat="1" applyFont="1" applyFill="1" applyBorder="1" applyAlignment="1">
      <alignment horizontal="right" vertical="center" wrapText="1"/>
    </xf>
    <xf numFmtId="41" fontId="11" fillId="6" borderId="1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5" fillId="3" borderId="0" xfId="0" applyFont="1" applyFill="1"/>
    <xf numFmtId="0" fontId="11" fillId="3" borderId="0" xfId="0" applyNumberFormat="1" applyFont="1" applyFill="1"/>
    <xf numFmtId="3" fontId="11" fillId="3" borderId="0" xfId="0" applyNumberFormat="1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right" vertical="top" wrapText="1"/>
    </xf>
    <xf numFmtId="0" fontId="12" fillId="3" borderId="0" xfId="0" applyNumberFormat="1" applyFont="1" applyFill="1"/>
    <xf numFmtId="0" fontId="12" fillId="3" borderId="0" xfId="0" applyFont="1" applyFill="1"/>
    <xf numFmtId="0" fontId="12" fillId="3" borderId="1" xfId="0" applyNumberFormat="1" applyFont="1" applyFill="1" applyBorder="1"/>
    <xf numFmtId="3" fontId="11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0" fontId="11" fillId="3" borderId="2" xfId="0" applyNumberFormat="1" applyFont="1" applyFill="1" applyBorder="1"/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0" xfId="0" applyFont="1" applyFill="1" applyBorder="1" applyAlignment="1"/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left"/>
    </xf>
    <xf numFmtId="0" fontId="11" fillId="3" borderId="2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0" fillId="3" borderId="0" xfId="0" applyNumberFormat="1" applyFill="1"/>
    <xf numFmtId="0" fontId="2" fillId="3" borderId="0" xfId="0" applyFont="1" applyFill="1" applyBorder="1"/>
    <xf numFmtId="0" fontId="0" fillId="8" borderId="0" xfId="0" applyFill="1"/>
    <xf numFmtId="0" fontId="3" fillId="8" borderId="0" xfId="0" applyFont="1" applyFill="1" applyBorder="1" applyAlignment="1"/>
    <xf numFmtId="3" fontId="2" fillId="8" borderId="0" xfId="0" applyNumberFormat="1" applyFont="1" applyFill="1" applyBorder="1" applyAlignment="1">
      <alignment horizontal="left"/>
    </xf>
    <xf numFmtId="165" fontId="11" fillId="3" borderId="1" xfId="0" applyNumberFormat="1" applyFont="1" applyFill="1" applyBorder="1" applyAlignment="1">
      <alignment horizontal="right" vertical="center" wrapText="1"/>
    </xf>
    <xf numFmtId="165" fontId="11" fillId="7" borderId="0" xfId="0" applyNumberFormat="1" applyFont="1" applyFill="1" applyBorder="1" applyAlignment="1">
      <alignment horizontal="righ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3" fontId="11" fillId="4" borderId="1" xfId="0" applyNumberFormat="1" applyFont="1" applyFill="1" applyBorder="1" applyAlignment="1">
      <alignment horizontal="right" vertical="center" wrapText="1"/>
    </xf>
    <xf numFmtId="0" fontId="12" fillId="3" borderId="0" xfId="0" applyNumberFormat="1" applyFont="1" applyFill="1" applyBorder="1"/>
    <xf numFmtId="0" fontId="11" fillId="3" borderId="6" xfId="0" applyNumberFormat="1" applyFont="1" applyFill="1" applyBorder="1"/>
    <xf numFmtId="0" fontId="12" fillId="3" borderId="6" xfId="0" applyFont="1" applyFill="1" applyBorder="1"/>
    <xf numFmtId="3" fontId="12" fillId="6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/>
    <xf numFmtId="0" fontId="12" fillId="0" borderId="6" xfId="0" applyFont="1" applyFill="1" applyBorder="1"/>
    <xf numFmtId="0" fontId="11" fillId="0" borderId="6" xfId="0" applyNumberFormat="1" applyFont="1" applyFill="1" applyBorder="1"/>
    <xf numFmtId="0" fontId="14" fillId="3" borderId="0" xfId="0" applyFont="1" applyFill="1"/>
    <xf numFmtId="3" fontId="6" fillId="3" borderId="0" xfId="0" applyNumberFormat="1" applyFont="1" applyFill="1"/>
    <xf numFmtId="166" fontId="0" fillId="3" borderId="0" xfId="0" applyNumberFormat="1" applyFill="1"/>
    <xf numFmtId="0" fontId="15" fillId="3" borderId="0" xfId="0" applyFont="1" applyFill="1"/>
    <xf numFmtId="0" fontId="13" fillId="0" borderId="0" xfId="0" applyFont="1"/>
    <xf numFmtId="0" fontId="16" fillId="0" borderId="0" xfId="0" applyFont="1"/>
    <xf numFmtId="165" fontId="12" fillId="0" borderId="0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" fontId="10" fillId="5" borderId="0" xfId="0" quotePrefix="1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 vertical="top"/>
    </xf>
    <xf numFmtId="0" fontId="11" fillId="3" borderId="2" xfId="0" applyNumberFormat="1" applyFont="1" applyFill="1" applyBorder="1" applyAlignment="1">
      <alignment horizontal="left"/>
    </xf>
    <xf numFmtId="168" fontId="0" fillId="3" borderId="0" xfId="2" applyNumberFormat="1" applyFont="1" applyFill="1"/>
    <xf numFmtId="0" fontId="11" fillId="0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2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65" fontId="12" fillId="4" borderId="6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left" vertical="center"/>
    </xf>
    <xf numFmtId="0" fontId="17" fillId="3" borderId="0" xfId="0" applyFont="1" applyFill="1"/>
    <xf numFmtId="0" fontId="0" fillId="3" borderId="0" xfId="0" quotePrefix="1" applyFill="1"/>
    <xf numFmtId="165" fontId="11" fillId="4" borderId="1" xfId="0" applyNumberFormat="1" applyFont="1" applyFill="1" applyBorder="1" applyAlignment="1">
      <alignment horizontal="right" vertical="center" wrapText="1"/>
    </xf>
    <xf numFmtId="41" fontId="11" fillId="4" borderId="0" xfId="0" applyNumberFormat="1" applyFont="1" applyFill="1" applyBorder="1" applyAlignment="1">
      <alignment horizontal="right" vertical="center" wrapText="1"/>
    </xf>
    <xf numFmtId="41" fontId="11" fillId="4" borderId="1" xfId="0" applyNumberFormat="1" applyFont="1" applyFill="1" applyBorder="1" applyAlignment="1">
      <alignment horizontal="right" vertical="center" wrapText="1"/>
    </xf>
    <xf numFmtId="164" fontId="12" fillId="4" borderId="0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 wrapText="1"/>
    </xf>
    <xf numFmtId="165" fontId="12" fillId="4" borderId="7" xfId="0" applyNumberFormat="1" applyFont="1" applyFill="1" applyBorder="1" applyAlignment="1">
      <alignment horizontal="right" vertical="center" wrapText="1"/>
    </xf>
    <xf numFmtId="165" fontId="11" fillId="0" borderId="7" xfId="0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165" fontId="11" fillId="7" borderId="2" xfId="0" applyNumberFormat="1" applyFont="1" applyFill="1" applyBorder="1" applyAlignment="1">
      <alignment horizontal="right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/>
    <xf numFmtId="0" fontId="9" fillId="3" borderId="0" xfId="0" applyFont="1" applyFill="1" applyBorder="1" applyAlignment="1"/>
    <xf numFmtId="3" fontId="7" fillId="5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/>
    </xf>
    <xf numFmtId="0" fontId="0" fillId="0" borderId="2" xfId="0" applyBorder="1" applyAlignment="1"/>
    <xf numFmtId="0" fontId="11" fillId="3" borderId="2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0" fillId="0" borderId="1" xfId="0" applyBorder="1" applyAlignment="1"/>
    <xf numFmtId="0" fontId="12" fillId="3" borderId="0" xfId="0" applyFont="1" applyFill="1" applyAlignment="1">
      <alignment wrapText="1"/>
    </xf>
    <xf numFmtId="0" fontId="0" fillId="0" borderId="0" xfId="0" applyAlignment="1"/>
  </cellXfs>
  <cellStyles count="3">
    <cellStyle name="Normal" xfId="0" builtinId="0"/>
    <cellStyle name="Normal 2" xfId="1"/>
    <cellStyle name="Procent" xfId="2" builtinId="5"/>
  </cellStyles>
  <dxfs count="0"/>
  <tableStyles count="0" defaultTableStyle="TableStyleMedium9" defaultPivotStyle="PivotStyleLight16"/>
  <colors>
    <mruColors>
      <color rgb="FFC5C5C7"/>
      <color rgb="FFE5E0EC"/>
      <color rgb="FFA7A7A7"/>
      <color rgb="FFCDC6B9"/>
      <color rgb="FF4C6178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U99"/>
  <sheetViews>
    <sheetView showGridLines="0" showZeros="0" tabSelected="1" zoomScaleNormal="100" zoomScaleSheetLayoutView="85" workbookViewId="0">
      <selection sqref="A1:J1"/>
    </sheetView>
  </sheetViews>
  <sheetFormatPr defaultColWidth="9.140625" defaultRowHeight="10.5" x14ac:dyDescent="0.15"/>
  <cols>
    <col min="1" max="1" width="26" style="5" customWidth="1"/>
    <col min="2" max="2" width="16" style="5" customWidth="1"/>
    <col min="3" max="3" width="8.28515625" style="5" customWidth="1"/>
    <col min="4" max="4" width="4.85546875" style="5" customWidth="1"/>
    <col min="5" max="10" width="9.7109375" style="5" customWidth="1"/>
    <col min="11" max="11" width="4.5703125" style="5" customWidth="1"/>
    <col min="12" max="12" width="9.140625" style="5"/>
    <col min="13" max="13" width="9.140625" style="5" customWidth="1"/>
    <col min="14" max="14" width="18" style="5" customWidth="1"/>
    <col min="15" max="22" width="9.140625" style="5" customWidth="1"/>
    <col min="23" max="16384" width="9.140625" style="5"/>
  </cols>
  <sheetData>
    <row r="1" spans="1:21" ht="18" customHeight="1" x14ac:dyDescent="0.35">
      <c r="A1" s="187" t="s">
        <v>59</v>
      </c>
      <c r="B1" s="187"/>
      <c r="C1" s="187"/>
      <c r="D1" s="187"/>
      <c r="E1" s="187"/>
      <c r="F1" s="187"/>
      <c r="G1" s="187"/>
      <c r="H1" s="187"/>
      <c r="I1" s="187"/>
      <c r="J1" s="187"/>
      <c r="K1" s="11"/>
      <c r="L1" s="11"/>
      <c r="N1" s="6"/>
      <c r="O1" s="6"/>
      <c r="P1" s="6"/>
      <c r="Q1" s="6"/>
    </row>
    <row r="2" spans="1:21" ht="15" customHeight="1" x14ac:dyDescent="0.35">
      <c r="A2" s="12" t="s">
        <v>56</v>
      </c>
      <c r="B2" s="13"/>
      <c r="C2" s="13"/>
      <c r="D2" s="13"/>
      <c r="K2" s="11"/>
      <c r="L2" s="11"/>
      <c r="N2"/>
      <c r="O2"/>
      <c r="P2"/>
      <c r="Q2"/>
      <c r="R2"/>
      <c r="S2"/>
      <c r="T2"/>
      <c r="U2"/>
    </row>
    <row r="3" spans="1:21" ht="12.75" customHeight="1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  <c r="K3" s="11"/>
      <c r="L3" s="11"/>
      <c r="N3"/>
      <c r="O3"/>
      <c r="P3"/>
      <c r="Q3"/>
      <c r="R3"/>
      <c r="S3"/>
      <c r="T3"/>
      <c r="U3"/>
    </row>
    <row r="4" spans="1:21" ht="12.75" customHeight="1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  <c r="K4" s="11"/>
      <c r="N4"/>
      <c r="O4"/>
      <c r="P4"/>
      <c r="Q4"/>
      <c r="R4"/>
      <c r="S4"/>
      <c r="T4"/>
      <c r="U4"/>
    </row>
    <row r="5" spans="1:21" s="6" customFormat="1" ht="12.75" customHeight="1" x14ac:dyDescent="0.35">
      <c r="A5" s="66" t="s">
        <v>1</v>
      </c>
      <c r="B5" s="69"/>
      <c r="C5" s="66"/>
      <c r="D5" s="66" t="s">
        <v>75</v>
      </c>
      <c r="E5" s="70"/>
      <c r="F5" s="70" t="s">
        <v>53</v>
      </c>
      <c r="G5" s="70" t="s">
        <v>53</v>
      </c>
      <c r="H5" s="70" t="s">
        <v>53</v>
      </c>
      <c r="I5" s="70" t="s">
        <v>53</v>
      </c>
      <c r="J5" s="70"/>
      <c r="K5" s="15"/>
      <c r="N5"/>
      <c r="O5"/>
      <c r="P5"/>
      <c r="Q5"/>
      <c r="R5"/>
      <c r="S5"/>
      <c r="T5"/>
      <c r="U5"/>
    </row>
    <row r="6" spans="1:21" ht="1.5" customHeigh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N6"/>
      <c r="O6"/>
      <c r="P6"/>
      <c r="Q6"/>
      <c r="R6"/>
      <c r="S6"/>
      <c r="T6"/>
      <c r="U6"/>
    </row>
    <row r="7" spans="1:21" ht="15" customHeight="1" x14ac:dyDescent="0.35">
      <c r="A7" s="16" t="s">
        <v>2</v>
      </c>
      <c r="B7" s="17"/>
      <c r="C7" s="17"/>
      <c r="D7" s="17"/>
      <c r="E7" s="78">
        <v>178.57599999999999</v>
      </c>
      <c r="F7" s="19">
        <v>189.52</v>
      </c>
      <c r="G7" s="78">
        <v>740.601</v>
      </c>
      <c r="H7" s="19">
        <v>639.678</v>
      </c>
      <c r="I7" s="19">
        <v>772.90700000000004</v>
      </c>
      <c r="J7" s="19">
        <v>907.88699999999994</v>
      </c>
      <c r="K7" s="11"/>
      <c r="L7" s="147"/>
      <c r="N7"/>
      <c r="O7"/>
      <c r="P7"/>
      <c r="Q7"/>
      <c r="R7"/>
      <c r="S7"/>
      <c r="T7"/>
      <c r="U7"/>
    </row>
    <row r="8" spans="1:21" ht="15" customHeight="1" x14ac:dyDescent="0.35">
      <c r="A8" s="16" t="s">
        <v>3</v>
      </c>
      <c r="B8" s="21"/>
      <c r="C8" s="21"/>
      <c r="D8" s="21"/>
      <c r="E8" s="79">
        <v>-176.91300000000001</v>
      </c>
      <c r="F8" s="23">
        <v>-176.52100000000002</v>
      </c>
      <c r="G8" s="79">
        <v>-703.66399999999999</v>
      </c>
      <c r="H8" s="23">
        <v>-601.48699999999997</v>
      </c>
      <c r="I8" s="23">
        <v>-753.16300000000001</v>
      </c>
      <c r="J8" s="23">
        <v>-897.71999999999991</v>
      </c>
      <c r="K8" s="11"/>
      <c r="L8" s="146"/>
      <c r="N8"/>
      <c r="O8"/>
      <c r="P8"/>
      <c r="Q8"/>
      <c r="R8"/>
      <c r="S8"/>
      <c r="T8"/>
      <c r="U8"/>
    </row>
    <row r="9" spans="1:21" ht="15" customHeight="1" x14ac:dyDescent="0.35">
      <c r="A9" s="16" t="s">
        <v>4</v>
      </c>
      <c r="B9" s="21"/>
      <c r="C9" s="21"/>
      <c r="D9" s="21"/>
      <c r="E9" s="79">
        <v>8.0000000000000002E-3</v>
      </c>
      <c r="F9" s="23">
        <v>-7.0000000000000001E-3</v>
      </c>
      <c r="G9" s="79">
        <v>1.1220000000000001</v>
      </c>
      <c r="H9" s="23">
        <v>1.593</v>
      </c>
      <c r="I9" s="23">
        <v>1.0229999999999999</v>
      </c>
      <c r="J9" s="23">
        <v>0.127</v>
      </c>
      <c r="K9" s="11"/>
      <c r="L9" s="146"/>
      <c r="N9"/>
      <c r="O9"/>
      <c r="P9"/>
      <c r="Q9"/>
      <c r="R9"/>
      <c r="S9"/>
      <c r="T9"/>
      <c r="U9"/>
    </row>
    <row r="10" spans="1:21" ht="15" customHeight="1" x14ac:dyDescent="0.35">
      <c r="A10" s="16" t="s">
        <v>5</v>
      </c>
      <c r="B10" s="21"/>
      <c r="C10" s="21"/>
      <c r="D10" s="21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  <c r="K10" s="11"/>
      <c r="L10" s="11"/>
      <c r="N10"/>
      <c r="O10"/>
      <c r="P10"/>
      <c r="Q10"/>
      <c r="R10"/>
      <c r="S10"/>
      <c r="T10"/>
      <c r="U10"/>
    </row>
    <row r="11" spans="1:21" ht="15" customHeight="1" x14ac:dyDescent="0.35">
      <c r="A11" s="25" t="s">
        <v>6</v>
      </c>
      <c r="B11" s="26"/>
      <c r="C11" s="26"/>
      <c r="D11" s="26"/>
      <c r="E11" s="80">
        <v>0</v>
      </c>
      <c r="F11" s="27">
        <v>0</v>
      </c>
      <c r="G11" s="80">
        <v>0</v>
      </c>
      <c r="H11" s="27">
        <v>0</v>
      </c>
      <c r="I11" s="27">
        <v>0</v>
      </c>
      <c r="J11" s="27">
        <v>0</v>
      </c>
      <c r="K11" s="11"/>
      <c r="L11" s="11"/>
      <c r="N11"/>
      <c r="O11"/>
      <c r="P11"/>
      <c r="Q11"/>
      <c r="R11"/>
      <c r="S11"/>
      <c r="T11"/>
      <c r="U11"/>
    </row>
    <row r="12" spans="1:21" ht="15" customHeight="1" x14ac:dyDescent="0.35">
      <c r="A12" s="28" t="s">
        <v>7</v>
      </c>
      <c r="B12" s="28"/>
      <c r="C12" s="28"/>
      <c r="D12" s="28"/>
      <c r="E12" s="78">
        <f t="shared" ref="E12:J12" si="0">SUM(E7:E11)</f>
        <v>1.6709999999999825</v>
      </c>
      <c r="F12" s="19">
        <f t="shared" si="0"/>
        <v>12.991999999999996</v>
      </c>
      <c r="G12" s="78">
        <f t="shared" si="0"/>
        <v>38.059000000000012</v>
      </c>
      <c r="H12" s="23">
        <f t="shared" si="0"/>
        <v>39.784000000000034</v>
      </c>
      <c r="I12" s="18">
        <f t="shared" si="0"/>
        <v>20.767000000000028</v>
      </c>
      <c r="J12" s="18">
        <f t="shared" si="0"/>
        <v>10.294000000000031</v>
      </c>
      <c r="K12" s="11"/>
      <c r="L12" s="11"/>
      <c r="N12"/>
      <c r="O12"/>
      <c r="P12"/>
      <c r="Q12"/>
      <c r="R12"/>
      <c r="S12"/>
      <c r="T12"/>
      <c r="U12"/>
    </row>
    <row r="13" spans="1:21" ht="15" customHeight="1" x14ac:dyDescent="0.35">
      <c r="A13" s="25" t="s">
        <v>62</v>
      </c>
      <c r="B13" s="26"/>
      <c r="C13" s="26"/>
      <c r="D13" s="26"/>
      <c r="E13" s="80">
        <v>-7.0040000000000004</v>
      </c>
      <c r="F13" s="27">
        <v>-6.1690000000000005</v>
      </c>
      <c r="G13" s="80">
        <v>-26.021000000000001</v>
      </c>
      <c r="H13" s="27">
        <v>-29.887</v>
      </c>
      <c r="I13" s="27">
        <v>-49.68</v>
      </c>
      <c r="J13" s="27">
        <v>-48.518000000000001</v>
      </c>
      <c r="K13" s="11"/>
      <c r="L13" s="11"/>
      <c r="N13"/>
      <c r="O13"/>
      <c r="P13"/>
      <c r="Q13"/>
      <c r="R13"/>
      <c r="S13"/>
      <c r="T13"/>
      <c r="U13"/>
    </row>
    <row r="14" spans="1:21" ht="15" customHeight="1" x14ac:dyDescent="0.35">
      <c r="A14" s="28" t="s">
        <v>8</v>
      </c>
      <c r="B14" s="28"/>
      <c r="C14" s="28"/>
      <c r="D14" s="28"/>
      <c r="E14" s="78">
        <f t="shared" ref="E14:J14" si="1">SUM(E12:E13)</f>
        <v>-5.3330000000000179</v>
      </c>
      <c r="F14" s="19">
        <f t="shared" si="1"/>
        <v>6.8229999999999951</v>
      </c>
      <c r="G14" s="78">
        <f t="shared" si="1"/>
        <v>12.038000000000011</v>
      </c>
      <c r="H14" s="23">
        <f t="shared" si="1"/>
        <v>9.897000000000034</v>
      </c>
      <c r="I14" s="18">
        <f t="shared" si="1"/>
        <v>-28.912999999999972</v>
      </c>
      <c r="J14" s="18">
        <f t="shared" si="1"/>
        <v>-38.223999999999968</v>
      </c>
      <c r="K14" s="11"/>
      <c r="L14" s="11"/>
      <c r="N14"/>
      <c r="O14"/>
      <c r="P14"/>
      <c r="Q14"/>
      <c r="R14"/>
      <c r="S14"/>
      <c r="T14"/>
      <c r="U14"/>
    </row>
    <row r="15" spans="1:21" ht="15" customHeight="1" x14ac:dyDescent="0.35">
      <c r="A15" s="16" t="s">
        <v>9</v>
      </c>
      <c r="B15" s="29"/>
      <c r="C15" s="29"/>
      <c r="D15" s="29"/>
      <c r="E15" s="79">
        <v>0</v>
      </c>
      <c r="F15" s="23">
        <v>0</v>
      </c>
      <c r="G15" s="79">
        <v>0</v>
      </c>
      <c r="H15" s="23">
        <v>0</v>
      </c>
      <c r="I15" s="23">
        <v>0</v>
      </c>
      <c r="J15" s="23">
        <v>0</v>
      </c>
      <c r="K15" s="11"/>
      <c r="L15" s="11"/>
      <c r="N15"/>
      <c r="O15"/>
      <c r="P15"/>
      <c r="Q15"/>
      <c r="R15"/>
      <c r="S15"/>
      <c r="T15"/>
      <c r="U15"/>
    </row>
    <row r="16" spans="1:21" ht="15" customHeight="1" x14ac:dyDescent="0.35">
      <c r="A16" s="25" t="s">
        <v>10</v>
      </c>
      <c r="B16" s="26"/>
      <c r="C16" s="26"/>
      <c r="D16" s="26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  <c r="K16" s="11"/>
      <c r="L16" s="11"/>
      <c r="N16"/>
      <c r="O16"/>
      <c r="P16"/>
      <c r="Q16"/>
      <c r="R16"/>
      <c r="S16"/>
      <c r="T16"/>
      <c r="U16"/>
    </row>
    <row r="17" spans="1:21" ht="15" customHeight="1" x14ac:dyDescent="0.35">
      <c r="A17" s="28" t="s">
        <v>11</v>
      </c>
      <c r="B17" s="28"/>
      <c r="C17" s="28"/>
      <c r="D17" s="28"/>
      <c r="E17" s="78">
        <f t="shared" ref="E17:J17" si="2">SUM(E14:E16)</f>
        <v>-5.3330000000000179</v>
      </c>
      <c r="F17" s="19">
        <f t="shared" si="2"/>
        <v>6.8229999999999951</v>
      </c>
      <c r="G17" s="78">
        <f t="shared" si="2"/>
        <v>12.038000000000011</v>
      </c>
      <c r="H17" s="23">
        <f t="shared" si="2"/>
        <v>9.897000000000034</v>
      </c>
      <c r="I17" s="18">
        <f t="shared" si="2"/>
        <v>-28.912999999999972</v>
      </c>
      <c r="J17" s="18">
        <f t="shared" si="2"/>
        <v>-38.223999999999968</v>
      </c>
      <c r="K17" s="11"/>
      <c r="L17" s="11"/>
      <c r="N17"/>
      <c r="O17"/>
      <c r="P17"/>
      <c r="Q17"/>
      <c r="R17"/>
      <c r="S17"/>
      <c r="T17"/>
      <c r="U17"/>
    </row>
    <row r="18" spans="1:21" ht="15" customHeight="1" x14ac:dyDescent="0.35">
      <c r="A18" s="16" t="s">
        <v>12</v>
      </c>
      <c r="B18" s="21"/>
      <c r="C18" s="21"/>
      <c r="D18" s="21"/>
      <c r="E18" s="79">
        <v>2.7120000000000002</v>
      </c>
      <c r="F18" s="23">
        <v>1.9770000000000001</v>
      </c>
      <c r="G18" s="79">
        <v>7.8040000000000003</v>
      </c>
      <c r="H18" s="23">
        <v>6.9020000000000001</v>
      </c>
      <c r="I18" s="23">
        <v>5.4430000000000005</v>
      </c>
      <c r="J18" s="23">
        <v>6.1660000000000004</v>
      </c>
      <c r="K18" s="11"/>
      <c r="L18" s="11"/>
      <c r="N18"/>
      <c r="O18"/>
      <c r="P18"/>
      <c r="Q18"/>
      <c r="R18"/>
      <c r="S18"/>
      <c r="T18"/>
      <c r="U18"/>
    </row>
    <row r="19" spans="1:21" ht="15" customHeight="1" x14ac:dyDescent="0.35">
      <c r="A19" s="25" t="s">
        <v>13</v>
      </c>
      <c r="B19" s="26"/>
      <c r="C19" s="26"/>
      <c r="D19" s="26"/>
      <c r="E19" s="80">
        <v>-6.1060000000000008</v>
      </c>
      <c r="F19" s="27">
        <v>-11.141</v>
      </c>
      <c r="G19" s="80">
        <v>-21.298999999999999</v>
      </c>
      <c r="H19" s="27">
        <v>-24.411999999999999</v>
      </c>
      <c r="I19" s="27">
        <v>-37.648000000000003</v>
      </c>
      <c r="J19" s="27">
        <v>-29.722000000000001</v>
      </c>
      <c r="K19" s="11"/>
      <c r="L19" s="11"/>
      <c r="N19"/>
      <c r="O19"/>
      <c r="P19"/>
      <c r="Q19"/>
      <c r="R19"/>
      <c r="S19"/>
      <c r="T19"/>
      <c r="U19"/>
    </row>
    <row r="20" spans="1:21" ht="15" customHeight="1" x14ac:dyDescent="0.35">
      <c r="A20" s="28" t="s">
        <v>14</v>
      </c>
      <c r="B20" s="28"/>
      <c r="C20" s="28"/>
      <c r="D20" s="28"/>
      <c r="E20" s="78">
        <f t="shared" ref="E20:J20" si="3">SUM(E17:E19)</f>
        <v>-8.7270000000000181</v>
      </c>
      <c r="F20" s="19">
        <f t="shared" si="3"/>
        <v>-2.3410000000000046</v>
      </c>
      <c r="G20" s="78">
        <f t="shared" si="3"/>
        <v>-1.4569999999999865</v>
      </c>
      <c r="H20" s="18">
        <f t="shared" si="3"/>
        <v>-7.612999999999964</v>
      </c>
      <c r="I20" s="18">
        <f t="shared" si="3"/>
        <v>-61.117999999999974</v>
      </c>
      <c r="J20" s="18">
        <f t="shared" si="3"/>
        <v>-61.779999999999966</v>
      </c>
      <c r="K20" s="11"/>
      <c r="L20" s="11"/>
      <c r="N20"/>
      <c r="O20"/>
      <c r="P20"/>
      <c r="Q20"/>
      <c r="R20"/>
      <c r="S20"/>
      <c r="T20"/>
      <c r="U20"/>
    </row>
    <row r="21" spans="1:21" ht="15" customHeight="1" x14ac:dyDescent="0.35">
      <c r="A21" s="16" t="s">
        <v>15</v>
      </c>
      <c r="B21" s="21"/>
      <c r="C21" s="21"/>
      <c r="D21" s="21"/>
      <c r="E21" s="79">
        <v>1.7729999999999999</v>
      </c>
      <c r="F21" s="23">
        <v>0.251</v>
      </c>
      <c r="G21" s="79">
        <v>0.10599999999999987</v>
      </c>
      <c r="H21" s="23">
        <v>-0.83400000000000007</v>
      </c>
      <c r="I21" s="23">
        <v>16.268000000000001</v>
      </c>
      <c r="J21" s="23">
        <v>17.555</v>
      </c>
      <c r="K21" s="11"/>
      <c r="L21" s="11"/>
      <c r="N21"/>
      <c r="O21"/>
      <c r="P21"/>
      <c r="Q21"/>
      <c r="R21"/>
      <c r="S21"/>
      <c r="T21"/>
      <c r="U21"/>
    </row>
    <row r="22" spans="1:21" ht="15" customHeight="1" x14ac:dyDescent="0.35">
      <c r="A22" s="25" t="s">
        <v>16</v>
      </c>
      <c r="B22" s="30"/>
      <c r="C22" s="30"/>
      <c r="D22" s="30"/>
      <c r="E22" s="80">
        <v>0</v>
      </c>
      <c r="F22" s="27">
        <v>-2.3090000000000002</v>
      </c>
      <c r="G22" s="80">
        <v>-11.471</v>
      </c>
      <c r="H22" s="27">
        <v>-136.46899999999999</v>
      </c>
      <c r="I22" s="27">
        <v>-4.3029999999999999</v>
      </c>
      <c r="J22" s="27">
        <v>0</v>
      </c>
      <c r="K22" s="11"/>
      <c r="L22" s="11"/>
      <c r="N22"/>
      <c r="O22"/>
      <c r="P22"/>
      <c r="Q22"/>
      <c r="R22"/>
      <c r="S22"/>
      <c r="T22"/>
      <c r="U22"/>
    </row>
    <row r="23" spans="1:21" ht="15" customHeight="1" x14ac:dyDescent="0.35">
      <c r="A23" s="31" t="s">
        <v>98</v>
      </c>
      <c r="B23" s="32"/>
      <c r="C23" s="32"/>
      <c r="D23" s="32"/>
      <c r="E23" s="78">
        <f t="shared" ref="E23:J23" si="4">SUM(E20:E22)</f>
        <v>-6.9540000000000184</v>
      </c>
      <c r="F23" s="19">
        <f t="shared" si="4"/>
        <v>-4.3990000000000045</v>
      </c>
      <c r="G23" s="78">
        <f t="shared" si="4"/>
        <v>-12.821999999999987</v>
      </c>
      <c r="H23" s="18">
        <f t="shared" si="4"/>
        <v>-144.91599999999997</v>
      </c>
      <c r="I23" s="18">
        <f t="shared" si="4"/>
        <v>-49.15299999999997</v>
      </c>
      <c r="J23" s="18">
        <f t="shared" si="4"/>
        <v>-44.224999999999966</v>
      </c>
      <c r="K23" s="11"/>
      <c r="L23" s="11"/>
      <c r="N23"/>
      <c r="O23"/>
      <c r="P23"/>
      <c r="Q23"/>
      <c r="R23"/>
      <c r="S23"/>
      <c r="T23"/>
      <c r="U23"/>
    </row>
    <row r="24" spans="1:21" ht="15" customHeight="1" x14ac:dyDescent="0.35">
      <c r="A24" s="16" t="s">
        <v>113</v>
      </c>
      <c r="B24" s="21"/>
      <c r="C24" s="21"/>
      <c r="D24" s="21"/>
      <c r="E24" s="79">
        <v>-6.9540000000000335</v>
      </c>
      <c r="F24" s="23">
        <v>-4.399000000000016</v>
      </c>
      <c r="G24" s="79">
        <v>-12.822000000000003</v>
      </c>
      <c r="H24" s="23">
        <v>-144.916</v>
      </c>
      <c r="I24" s="23">
        <v>-49.15300000000002</v>
      </c>
      <c r="J24" s="23">
        <v>-44.225000000000108</v>
      </c>
      <c r="K24" s="11"/>
      <c r="L24" s="11"/>
      <c r="N24"/>
      <c r="O24"/>
      <c r="P24"/>
      <c r="Q24"/>
      <c r="R24"/>
      <c r="S24"/>
      <c r="T24"/>
      <c r="U24"/>
    </row>
    <row r="25" spans="1:21" ht="15" customHeight="1" x14ac:dyDescent="0.35">
      <c r="A25" s="16" t="s">
        <v>108</v>
      </c>
      <c r="B25" s="21"/>
      <c r="C25" s="21"/>
      <c r="D25" s="21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  <c r="K25" s="11"/>
      <c r="L25" s="11"/>
      <c r="N25"/>
      <c r="O25"/>
      <c r="P25"/>
      <c r="Q25"/>
      <c r="R25"/>
      <c r="S25"/>
      <c r="T25"/>
      <c r="U25"/>
    </row>
    <row r="26" spans="1:21" ht="15" customHeight="1" x14ac:dyDescent="0.35">
      <c r="A26" s="140"/>
      <c r="B26" s="140"/>
      <c r="C26" s="140"/>
      <c r="D26" s="140"/>
      <c r="E26" s="137"/>
      <c r="F26" s="138"/>
      <c r="G26" s="137"/>
      <c r="H26" s="138"/>
      <c r="I26" s="138"/>
      <c r="J26" s="138"/>
      <c r="K26" s="11"/>
      <c r="L26" s="11"/>
      <c r="N26"/>
      <c r="O26"/>
      <c r="P26"/>
      <c r="Q26"/>
      <c r="R26"/>
      <c r="S26"/>
      <c r="T26"/>
      <c r="U26"/>
    </row>
    <row r="27" spans="1:21" ht="15" customHeight="1" x14ac:dyDescent="0.35">
      <c r="A27" s="139" t="s">
        <v>64</v>
      </c>
      <c r="B27" s="21"/>
      <c r="C27" s="21"/>
      <c r="D27" s="21"/>
      <c r="E27" s="79">
        <v>0</v>
      </c>
      <c r="F27" s="23">
        <v>0</v>
      </c>
      <c r="G27" s="79">
        <v>5.5620000000000012</v>
      </c>
      <c r="H27" s="23">
        <v>0.59199999999999997</v>
      </c>
      <c r="I27" s="23">
        <v>-44.947000000000003</v>
      </c>
      <c r="J27" s="23">
        <v>-32.6</v>
      </c>
      <c r="K27" s="11"/>
      <c r="L27" s="11"/>
      <c r="N27"/>
      <c r="O27"/>
      <c r="P27"/>
      <c r="Q27"/>
      <c r="R27"/>
      <c r="S27"/>
      <c r="T27"/>
      <c r="U27"/>
    </row>
    <row r="28" spans="1:21" ht="15" customHeight="1" x14ac:dyDescent="0.35">
      <c r="A28" s="141" t="s">
        <v>107</v>
      </c>
      <c r="B28" s="140"/>
      <c r="C28" s="140"/>
      <c r="D28" s="140"/>
      <c r="E28" s="149">
        <f t="shared" ref="E28:J28" si="5">E14-E27</f>
        <v>-5.3330000000000179</v>
      </c>
      <c r="F28" s="150">
        <f t="shared" si="5"/>
        <v>6.8229999999999951</v>
      </c>
      <c r="G28" s="149">
        <f t="shared" si="5"/>
        <v>6.4760000000000097</v>
      </c>
      <c r="H28" s="150">
        <f t="shared" si="5"/>
        <v>9.3050000000000335</v>
      </c>
      <c r="I28" s="150">
        <f t="shared" si="5"/>
        <v>16.034000000000031</v>
      </c>
      <c r="J28" s="150">
        <f t="shared" si="5"/>
        <v>-5.6239999999999668</v>
      </c>
      <c r="K28" s="11"/>
      <c r="L28" s="11"/>
      <c r="N28"/>
      <c r="O28"/>
      <c r="P28"/>
      <c r="Q28"/>
      <c r="R28"/>
      <c r="S28"/>
      <c r="T28"/>
      <c r="U28"/>
    </row>
    <row r="29" spans="1:21" ht="16.5" x14ac:dyDescent="0.35">
      <c r="A29" s="16"/>
      <c r="B29" s="21"/>
      <c r="C29" s="21"/>
      <c r="D29" s="21"/>
      <c r="E29" s="22"/>
      <c r="F29" s="22"/>
      <c r="G29" s="22"/>
      <c r="H29" s="22"/>
      <c r="I29" s="22"/>
      <c r="J29" s="22"/>
      <c r="K29" s="11"/>
      <c r="L29" s="11"/>
      <c r="N29"/>
      <c r="O29"/>
      <c r="P29"/>
      <c r="Q29"/>
      <c r="R29"/>
      <c r="S29"/>
      <c r="T29"/>
      <c r="U29"/>
    </row>
    <row r="30" spans="1:21" ht="12.75" customHeight="1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  <c r="K30" s="11"/>
      <c r="L30" s="11"/>
      <c r="N30"/>
      <c r="O30"/>
      <c r="P30"/>
      <c r="Q30"/>
      <c r="R30"/>
      <c r="S30"/>
      <c r="T30"/>
      <c r="U30"/>
    </row>
    <row r="31" spans="1:21" ht="12.75" customHeight="1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  <c r="K31" s="11"/>
      <c r="L31" s="11"/>
      <c r="N31"/>
      <c r="O31"/>
      <c r="P31"/>
      <c r="Q31"/>
      <c r="R31"/>
      <c r="S31"/>
      <c r="T31"/>
      <c r="U31"/>
    </row>
    <row r="32" spans="1:21" s="9" customFormat="1" ht="15" customHeight="1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  <c r="K32" s="33"/>
      <c r="L32" s="33"/>
      <c r="N32"/>
      <c r="O32"/>
      <c r="P32"/>
      <c r="Q32"/>
      <c r="R32"/>
      <c r="S32"/>
      <c r="T32"/>
      <c r="U32"/>
    </row>
    <row r="33" spans="1:21" ht="1.5" customHeight="1" x14ac:dyDescent="0.35">
      <c r="A33" s="16" t="s">
        <v>95</v>
      </c>
      <c r="B33" s="11"/>
      <c r="C33" s="11"/>
      <c r="D33" s="11"/>
      <c r="E33" s="34"/>
      <c r="F33" s="34"/>
      <c r="G33" s="34"/>
      <c r="H33" s="34"/>
      <c r="I33" s="34"/>
      <c r="J33" s="34"/>
      <c r="K33" s="11"/>
      <c r="L33" s="11"/>
      <c r="N33"/>
      <c r="O33"/>
      <c r="P33"/>
      <c r="Q33"/>
      <c r="R33"/>
      <c r="S33"/>
      <c r="T33"/>
      <c r="U33"/>
    </row>
    <row r="34" spans="1:21" ht="15" customHeight="1" x14ac:dyDescent="0.35">
      <c r="A34" s="16" t="s">
        <v>17</v>
      </c>
      <c r="B34" s="35"/>
      <c r="C34" s="35"/>
      <c r="D34" s="35"/>
      <c r="E34" s="79">
        <v>571.54</v>
      </c>
      <c r="F34" s="23">
        <v>571.54</v>
      </c>
      <c r="G34" s="79">
        <v>571.54</v>
      </c>
      <c r="H34" s="23">
        <v>571.54</v>
      </c>
      <c r="I34" s="23">
        <v>671.54</v>
      </c>
      <c r="J34" s="23">
        <v>671.54</v>
      </c>
      <c r="K34" s="11"/>
      <c r="L34" s="11"/>
      <c r="N34"/>
      <c r="O34"/>
      <c r="P34"/>
      <c r="Q34"/>
      <c r="R34"/>
      <c r="S34"/>
      <c r="T34"/>
      <c r="U34"/>
    </row>
    <row r="35" spans="1:21" ht="15" customHeight="1" x14ac:dyDescent="0.35">
      <c r="A35" s="16" t="s">
        <v>18</v>
      </c>
      <c r="B35" s="17"/>
      <c r="C35" s="17"/>
      <c r="D35" s="17"/>
      <c r="E35" s="79">
        <v>0.84299999999999997</v>
      </c>
      <c r="F35" s="23">
        <v>1.165</v>
      </c>
      <c r="G35" s="79">
        <v>0.92400000000000004</v>
      </c>
      <c r="H35" s="23">
        <v>1.246</v>
      </c>
      <c r="I35" s="23">
        <v>1.5680000000000001</v>
      </c>
      <c r="J35" s="23">
        <v>2.4380000000000002</v>
      </c>
      <c r="K35" s="11"/>
      <c r="L35" s="11"/>
      <c r="N35"/>
      <c r="O35"/>
      <c r="P35"/>
      <c r="Q35"/>
      <c r="R35"/>
      <c r="S35"/>
      <c r="T35"/>
      <c r="U35"/>
    </row>
    <row r="36" spans="1:21" ht="15" customHeight="1" x14ac:dyDescent="0.35">
      <c r="A36" s="16" t="s">
        <v>106</v>
      </c>
      <c r="B36" s="17"/>
      <c r="C36" s="17"/>
      <c r="D36" s="17"/>
      <c r="E36" s="79">
        <v>134.71100000000001</v>
      </c>
      <c r="F36" s="22">
        <v>153.744</v>
      </c>
      <c r="G36" s="79">
        <v>140.99700000000001</v>
      </c>
      <c r="H36" s="22">
        <v>155.17699999999999</v>
      </c>
      <c r="I36" s="22">
        <v>178.72900000000001</v>
      </c>
      <c r="J36" s="23">
        <v>216.45100000000002</v>
      </c>
      <c r="K36" s="11"/>
      <c r="L36" s="11"/>
      <c r="N36"/>
      <c r="O36"/>
      <c r="P36"/>
      <c r="Q36"/>
      <c r="R36"/>
      <c r="S36"/>
      <c r="T36"/>
      <c r="U36"/>
    </row>
    <row r="37" spans="1:21" ht="15" customHeight="1" x14ac:dyDescent="0.35">
      <c r="A37" s="16" t="s">
        <v>19</v>
      </c>
      <c r="B37" s="17"/>
      <c r="C37" s="17"/>
      <c r="D37" s="17"/>
      <c r="E37" s="79">
        <v>0</v>
      </c>
      <c r="F37" s="23">
        <v>0</v>
      </c>
      <c r="G37" s="79">
        <v>0</v>
      </c>
      <c r="H37" s="23">
        <v>0</v>
      </c>
      <c r="I37" s="23">
        <v>0</v>
      </c>
      <c r="J37" s="23">
        <v>0</v>
      </c>
      <c r="K37" s="11"/>
      <c r="L37" s="11"/>
      <c r="N37"/>
      <c r="O37"/>
      <c r="P37"/>
      <c r="Q37"/>
      <c r="R37"/>
      <c r="S37"/>
      <c r="T37"/>
      <c r="U37"/>
    </row>
    <row r="38" spans="1:21" ht="15" customHeight="1" x14ac:dyDescent="0.35">
      <c r="A38" s="25" t="s">
        <v>20</v>
      </c>
      <c r="B38" s="26"/>
      <c r="C38" s="26"/>
      <c r="D38" s="26"/>
      <c r="E38" s="80">
        <v>10.321</v>
      </c>
      <c r="F38" s="27">
        <v>14.302</v>
      </c>
      <c r="G38" s="80">
        <v>7.5790000000000006</v>
      </c>
      <c r="H38" s="27">
        <v>13.530000000000001</v>
      </c>
      <c r="I38" s="27">
        <v>16.969000000000001</v>
      </c>
      <c r="J38" s="27">
        <v>11.393000000000001</v>
      </c>
      <c r="K38" s="11"/>
      <c r="L38" s="11"/>
      <c r="N38"/>
      <c r="O38"/>
      <c r="P38"/>
      <c r="Q38"/>
      <c r="R38"/>
      <c r="S38"/>
      <c r="T38"/>
      <c r="U38"/>
    </row>
    <row r="39" spans="1:21" ht="15" customHeight="1" x14ac:dyDescent="0.35">
      <c r="A39" s="12" t="s">
        <v>21</v>
      </c>
      <c r="B39" s="28"/>
      <c r="C39" s="28"/>
      <c r="D39" s="28"/>
      <c r="E39" s="84">
        <f t="shared" ref="E39:J39" si="6">SUM(E34:E38)</f>
        <v>717.41499999999996</v>
      </c>
      <c r="F39" s="179">
        <f t="shared" si="6"/>
        <v>740.75099999999998</v>
      </c>
      <c r="G39" s="84">
        <f t="shared" si="6"/>
        <v>721.04</v>
      </c>
      <c r="H39" s="18">
        <f t="shared" si="6"/>
        <v>741.49299999999994</v>
      </c>
      <c r="I39" s="18">
        <f t="shared" si="6"/>
        <v>868.80600000000004</v>
      </c>
      <c r="J39" s="18">
        <f t="shared" si="6"/>
        <v>901.822</v>
      </c>
      <c r="K39" s="11"/>
      <c r="L39" s="11"/>
      <c r="N39"/>
      <c r="O39"/>
      <c r="P39"/>
      <c r="Q39"/>
      <c r="R39"/>
      <c r="S39"/>
      <c r="T39"/>
      <c r="U39"/>
    </row>
    <row r="40" spans="1:21" ht="15" customHeight="1" x14ac:dyDescent="0.35">
      <c r="A40" s="16" t="s">
        <v>22</v>
      </c>
      <c r="B40" s="21"/>
      <c r="C40" s="21"/>
      <c r="D40" s="21"/>
      <c r="E40" s="79">
        <v>112.67699999999999</v>
      </c>
      <c r="F40" s="23">
        <v>131.40100000000001</v>
      </c>
      <c r="G40" s="79">
        <v>97.457999999999998</v>
      </c>
      <c r="H40" s="23">
        <v>131.07900000000001</v>
      </c>
      <c r="I40" s="23">
        <v>100.017</v>
      </c>
      <c r="J40" s="23">
        <v>128.48000000000002</v>
      </c>
      <c r="K40" s="11"/>
      <c r="L40" s="11"/>
      <c r="N40"/>
      <c r="O40"/>
      <c r="P40"/>
      <c r="Q40"/>
      <c r="R40"/>
      <c r="S40"/>
      <c r="T40"/>
      <c r="U40"/>
    </row>
    <row r="41" spans="1:21" ht="15" customHeight="1" x14ac:dyDescent="0.35">
      <c r="A41" s="16" t="s">
        <v>23</v>
      </c>
      <c r="B41" s="21"/>
      <c r="C41" s="21"/>
      <c r="D41" s="21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  <c r="K41" s="11"/>
      <c r="L41" s="11"/>
      <c r="N41"/>
      <c r="O41"/>
      <c r="P41"/>
      <c r="Q41"/>
      <c r="R41"/>
      <c r="S41"/>
      <c r="T41"/>
      <c r="U41"/>
    </row>
    <row r="42" spans="1:21" ht="15" customHeight="1" x14ac:dyDescent="0.35">
      <c r="A42" s="16" t="s">
        <v>24</v>
      </c>
      <c r="B42" s="21"/>
      <c r="C42" s="21"/>
      <c r="D42" s="21"/>
      <c r="E42" s="79">
        <v>143.76899999999998</v>
      </c>
      <c r="F42" s="23">
        <v>146.21100000000001</v>
      </c>
      <c r="G42" s="79">
        <v>139.53100000000001</v>
      </c>
      <c r="H42" s="23">
        <v>120.66699999999999</v>
      </c>
      <c r="I42" s="23">
        <v>208.51199999999997</v>
      </c>
      <c r="J42" s="23">
        <v>156.59899999999999</v>
      </c>
      <c r="K42" s="11"/>
      <c r="L42" s="11"/>
      <c r="N42"/>
      <c r="O42"/>
      <c r="P42"/>
      <c r="Q42"/>
      <c r="R42"/>
      <c r="S42"/>
      <c r="T42"/>
      <c r="U42"/>
    </row>
    <row r="43" spans="1:21" ht="15" customHeight="1" x14ac:dyDescent="0.35">
      <c r="A43" s="16" t="s">
        <v>25</v>
      </c>
      <c r="B43" s="21"/>
      <c r="C43" s="21"/>
      <c r="D43" s="21"/>
      <c r="E43" s="79">
        <v>0</v>
      </c>
      <c r="F43" s="23">
        <v>7.2709999999999999</v>
      </c>
      <c r="G43" s="79">
        <v>7.1390000000000002</v>
      </c>
      <c r="H43" s="23">
        <v>10.532999999999999</v>
      </c>
      <c r="I43" s="23">
        <v>0</v>
      </c>
      <c r="J43" s="23">
        <v>0</v>
      </c>
      <c r="K43" s="11"/>
      <c r="L43" s="11"/>
      <c r="N43"/>
      <c r="O43"/>
      <c r="P43"/>
      <c r="Q43"/>
      <c r="R43"/>
      <c r="S43"/>
      <c r="T43"/>
      <c r="U43"/>
    </row>
    <row r="44" spans="1:21" ht="15" customHeight="1" x14ac:dyDescent="0.35">
      <c r="A44" s="25" t="s">
        <v>26</v>
      </c>
      <c r="B44" s="26"/>
      <c r="C44" s="26"/>
      <c r="D44" s="26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  <c r="K44" s="11"/>
      <c r="L44" s="11"/>
      <c r="N44"/>
      <c r="O44"/>
      <c r="P44"/>
      <c r="Q44"/>
      <c r="R44"/>
      <c r="S44"/>
      <c r="T44"/>
      <c r="U44"/>
    </row>
    <row r="45" spans="1:21" ht="15" customHeight="1" x14ac:dyDescent="0.35">
      <c r="A45" s="36" t="s">
        <v>27</v>
      </c>
      <c r="B45" s="37"/>
      <c r="C45" s="37"/>
      <c r="D45" s="37"/>
      <c r="E45" s="85">
        <f t="shared" ref="E45:J45" si="7">SUM(E40:E44)</f>
        <v>256.44599999999997</v>
      </c>
      <c r="F45" s="38">
        <f t="shared" si="7"/>
        <v>284.88300000000004</v>
      </c>
      <c r="G45" s="85">
        <f t="shared" si="7"/>
        <v>244.12800000000001</v>
      </c>
      <c r="H45" s="38">
        <f t="shared" si="7"/>
        <v>262.279</v>
      </c>
      <c r="I45" s="38">
        <f t="shared" si="7"/>
        <v>308.529</v>
      </c>
      <c r="J45" s="38">
        <f t="shared" si="7"/>
        <v>285.07900000000001</v>
      </c>
      <c r="K45" s="11"/>
      <c r="L45" s="11"/>
      <c r="N45"/>
      <c r="O45"/>
      <c r="P45"/>
      <c r="Q45"/>
      <c r="R45"/>
      <c r="S45"/>
      <c r="T45"/>
      <c r="U45"/>
    </row>
    <row r="46" spans="1:21" ht="15" customHeight="1" x14ac:dyDescent="0.35">
      <c r="A46" s="12" t="s">
        <v>96</v>
      </c>
      <c r="B46" s="40"/>
      <c r="C46" s="40"/>
      <c r="D46" s="40"/>
      <c r="E46" s="84">
        <f t="shared" ref="E46:J46" si="8">E39+E45</f>
        <v>973.86099999999988</v>
      </c>
      <c r="F46" s="179">
        <f t="shared" si="8"/>
        <v>1025.634</v>
      </c>
      <c r="G46" s="84">
        <f t="shared" si="8"/>
        <v>965.16800000000001</v>
      </c>
      <c r="H46" s="18">
        <f t="shared" si="8"/>
        <v>1003.7719999999999</v>
      </c>
      <c r="I46" s="18">
        <f t="shared" si="8"/>
        <v>1177.335</v>
      </c>
      <c r="J46" s="18">
        <f t="shared" si="8"/>
        <v>1186.9010000000001</v>
      </c>
      <c r="K46" s="11"/>
      <c r="L46" s="11"/>
      <c r="N46"/>
      <c r="O46"/>
      <c r="P46"/>
      <c r="Q46"/>
      <c r="R46"/>
      <c r="S46"/>
      <c r="T46"/>
      <c r="U46"/>
    </row>
    <row r="47" spans="1:21" ht="15" customHeight="1" x14ac:dyDescent="0.35">
      <c r="A47" s="16" t="s">
        <v>114</v>
      </c>
      <c r="B47" s="21"/>
      <c r="C47" s="21"/>
      <c r="D47" s="21"/>
      <c r="E47" s="79">
        <v>562.95799999999997</v>
      </c>
      <c r="F47" s="23">
        <v>584.95500000000004</v>
      </c>
      <c r="G47" s="79">
        <v>572.32600000000002</v>
      </c>
      <c r="H47" s="23">
        <v>584.09</v>
      </c>
      <c r="I47" s="23">
        <v>704.89099999999996</v>
      </c>
      <c r="J47" s="23">
        <v>720.03</v>
      </c>
      <c r="K47" s="11"/>
      <c r="L47" s="11"/>
      <c r="N47"/>
      <c r="O47"/>
      <c r="P47"/>
      <c r="Q47"/>
      <c r="R47"/>
      <c r="S47"/>
      <c r="T47"/>
      <c r="U47"/>
    </row>
    <row r="48" spans="1:21" ht="15" customHeight="1" x14ac:dyDescent="0.35">
      <c r="A48" s="16" t="s">
        <v>109</v>
      </c>
      <c r="B48" s="21"/>
      <c r="C48" s="21"/>
      <c r="D48" s="21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  <c r="K48" s="11"/>
      <c r="L48" s="11"/>
      <c r="N48"/>
      <c r="O48"/>
      <c r="P48"/>
      <c r="Q48"/>
      <c r="R48"/>
      <c r="S48"/>
      <c r="T48"/>
      <c r="U48"/>
    </row>
    <row r="49" spans="1:21" ht="15" customHeight="1" x14ac:dyDescent="0.35">
      <c r="A49" s="16" t="s">
        <v>28</v>
      </c>
      <c r="B49" s="21"/>
      <c r="C49" s="21"/>
      <c r="D49" s="21"/>
      <c r="E49" s="79">
        <v>0</v>
      </c>
      <c r="F49" s="23">
        <v>0</v>
      </c>
      <c r="G49" s="79">
        <v>0</v>
      </c>
      <c r="H49" s="23">
        <v>0</v>
      </c>
      <c r="I49" s="23">
        <v>0</v>
      </c>
      <c r="J49" s="23">
        <v>0</v>
      </c>
      <c r="K49" s="11"/>
      <c r="L49" s="11"/>
      <c r="N49"/>
      <c r="O49"/>
      <c r="P49"/>
      <c r="Q49"/>
      <c r="R49"/>
      <c r="S49"/>
      <c r="T49"/>
      <c r="U49"/>
    </row>
    <row r="50" spans="1:21" ht="15" customHeight="1" x14ac:dyDescent="0.35">
      <c r="A50" s="16" t="s">
        <v>29</v>
      </c>
      <c r="B50" s="21"/>
      <c r="C50" s="21"/>
      <c r="D50" s="21"/>
      <c r="E50" s="79">
        <v>10.284000000000001</v>
      </c>
      <c r="F50" s="23">
        <v>6.95</v>
      </c>
      <c r="G50" s="79">
        <v>5.8920000000000003</v>
      </c>
      <c r="H50" s="23">
        <v>6.95</v>
      </c>
      <c r="I50" s="23">
        <v>6.25</v>
      </c>
      <c r="J50" s="23">
        <v>12.013999999999999</v>
      </c>
      <c r="K50" s="11"/>
      <c r="L50" s="11"/>
      <c r="N50"/>
      <c r="O50"/>
      <c r="P50"/>
      <c r="Q50"/>
      <c r="R50"/>
      <c r="S50"/>
      <c r="T50"/>
      <c r="U50"/>
    </row>
    <row r="51" spans="1:21" ht="15" customHeight="1" x14ac:dyDescent="0.35">
      <c r="A51" s="16" t="s">
        <v>30</v>
      </c>
      <c r="B51" s="21"/>
      <c r="C51" s="21"/>
      <c r="D51" s="21"/>
      <c r="E51" s="79">
        <v>253.67000000000002</v>
      </c>
      <c r="F51" s="23">
        <v>259.14800000000002</v>
      </c>
      <c r="G51" s="79">
        <v>242.62200000000001</v>
      </c>
      <c r="H51" s="23">
        <v>263.47399999999999</v>
      </c>
      <c r="I51" s="23">
        <v>297.31400000000002</v>
      </c>
      <c r="J51" s="23">
        <v>341.37700000000001</v>
      </c>
      <c r="K51" s="11"/>
      <c r="L51" s="11"/>
      <c r="N51"/>
      <c r="O51"/>
      <c r="P51"/>
      <c r="Q51"/>
      <c r="R51"/>
      <c r="S51"/>
      <c r="T51"/>
      <c r="U51"/>
    </row>
    <row r="52" spans="1:21" ht="15" customHeight="1" x14ac:dyDescent="0.35">
      <c r="A52" s="16" t="s">
        <v>31</v>
      </c>
      <c r="B52" s="21"/>
      <c r="C52" s="21"/>
      <c r="D52" s="21"/>
      <c r="E52" s="79">
        <v>146.94999999999999</v>
      </c>
      <c r="F52" s="23">
        <v>174.58100000000002</v>
      </c>
      <c r="G52" s="79">
        <v>144.328</v>
      </c>
      <c r="H52" s="23">
        <v>149.25800000000001</v>
      </c>
      <c r="I52" s="23">
        <v>168.88</v>
      </c>
      <c r="J52" s="23">
        <v>113.47999999999999</v>
      </c>
      <c r="K52" s="11"/>
      <c r="L52" s="11"/>
      <c r="N52"/>
      <c r="O52"/>
      <c r="P52"/>
      <c r="Q52"/>
      <c r="R52"/>
      <c r="S52"/>
      <c r="T52"/>
      <c r="U52"/>
    </row>
    <row r="53" spans="1:21" ht="15" customHeight="1" x14ac:dyDescent="0.35">
      <c r="A53" s="16" t="s">
        <v>32</v>
      </c>
      <c r="B53" s="21"/>
      <c r="C53" s="21"/>
      <c r="D53" s="21"/>
      <c r="E53" s="79">
        <v>0</v>
      </c>
      <c r="F53" s="23">
        <v>0</v>
      </c>
      <c r="G53" s="79">
        <v>0</v>
      </c>
      <c r="H53" s="23">
        <v>0</v>
      </c>
      <c r="I53" s="23">
        <v>0</v>
      </c>
      <c r="J53" s="23">
        <v>0</v>
      </c>
      <c r="K53" s="11"/>
      <c r="L53" s="11"/>
      <c r="N53"/>
      <c r="O53"/>
      <c r="P53"/>
      <c r="Q53"/>
      <c r="R53"/>
      <c r="S53"/>
      <c r="T53"/>
      <c r="U53"/>
    </row>
    <row r="54" spans="1:21" ht="15" customHeight="1" x14ac:dyDescent="0.35">
      <c r="A54" s="25" t="s">
        <v>112</v>
      </c>
      <c r="B54" s="26"/>
      <c r="C54" s="26"/>
      <c r="D54" s="26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  <c r="K54" s="11"/>
      <c r="L54" s="11"/>
      <c r="N54"/>
      <c r="O54"/>
      <c r="P54"/>
      <c r="Q54"/>
      <c r="R54"/>
      <c r="S54"/>
      <c r="T54"/>
      <c r="U54"/>
    </row>
    <row r="55" spans="1:21" ht="15" customHeight="1" x14ac:dyDescent="0.35">
      <c r="A55" s="12" t="s">
        <v>97</v>
      </c>
      <c r="B55" s="40"/>
      <c r="C55" s="40"/>
      <c r="D55" s="40"/>
      <c r="E55" s="84">
        <f t="shared" ref="E55:J55" si="9">SUM(E47:E54)</f>
        <v>973.86200000000008</v>
      </c>
      <c r="F55" s="18">
        <f t="shared" si="9"/>
        <v>1025.634</v>
      </c>
      <c r="G55" s="84">
        <f t="shared" si="9"/>
        <v>965.16800000000012</v>
      </c>
      <c r="H55" s="18">
        <f t="shared" si="9"/>
        <v>1003.7720000000002</v>
      </c>
      <c r="I55" s="18">
        <f t="shared" si="9"/>
        <v>1177.335</v>
      </c>
      <c r="J55" s="18">
        <f t="shared" si="9"/>
        <v>1186.9010000000001</v>
      </c>
      <c r="K55" s="11"/>
      <c r="L55" s="11"/>
      <c r="N55"/>
      <c r="O55"/>
      <c r="P55"/>
      <c r="Q55"/>
      <c r="R55"/>
      <c r="S55"/>
      <c r="T55"/>
      <c r="U55"/>
    </row>
    <row r="56" spans="1:21" ht="15" customHeight="1" x14ac:dyDescent="0.35">
      <c r="A56" s="16"/>
      <c r="B56" s="40"/>
      <c r="C56" s="40"/>
      <c r="D56" s="40"/>
      <c r="E56" s="22"/>
      <c r="F56" s="22"/>
      <c r="G56" s="22"/>
      <c r="H56" s="22"/>
      <c r="I56" s="22"/>
      <c r="J56" s="22"/>
      <c r="K56" s="11"/>
      <c r="L56" s="11"/>
      <c r="N56"/>
      <c r="O56"/>
      <c r="P56"/>
      <c r="Q56"/>
      <c r="R56"/>
      <c r="S56"/>
      <c r="T56"/>
      <c r="U56"/>
    </row>
    <row r="57" spans="1:21" ht="12.75" customHeight="1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  <c r="K57" s="11"/>
      <c r="L57" s="11"/>
      <c r="N57"/>
      <c r="O57"/>
      <c r="P57"/>
      <c r="Q57"/>
      <c r="R57"/>
      <c r="S57"/>
      <c r="T57"/>
      <c r="U57"/>
    </row>
    <row r="58" spans="1:21" ht="12.75" customHeight="1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  <c r="K58" s="11"/>
      <c r="L58" s="11"/>
      <c r="N58"/>
      <c r="O58"/>
      <c r="P58"/>
      <c r="Q58"/>
      <c r="R58"/>
      <c r="S58"/>
      <c r="T58"/>
      <c r="U58"/>
    </row>
    <row r="59" spans="1:21" s="9" customFormat="1" ht="15" customHeight="1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  <c r="K59" s="33"/>
      <c r="L59" s="33"/>
      <c r="N59"/>
      <c r="O59"/>
      <c r="P59"/>
      <c r="Q59"/>
      <c r="R59"/>
      <c r="S59"/>
      <c r="T59"/>
      <c r="U59"/>
    </row>
    <row r="60" spans="1:21" ht="1.5" customHeight="1" x14ac:dyDescent="0.35">
      <c r="A60" s="16">
        <v>0</v>
      </c>
      <c r="B60" s="11"/>
      <c r="C60" s="11"/>
      <c r="D60" s="11"/>
      <c r="E60" s="34"/>
      <c r="F60" s="34"/>
      <c r="G60" s="34"/>
      <c r="H60" s="34"/>
      <c r="I60" s="34"/>
      <c r="J60" s="34"/>
      <c r="K60" s="11"/>
      <c r="L60" s="11"/>
      <c r="N60"/>
      <c r="O60"/>
      <c r="P60"/>
      <c r="Q60"/>
      <c r="R60"/>
      <c r="S60"/>
      <c r="T60"/>
      <c r="U60"/>
    </row>
    <row r="61" spans="1:21" ht="34.9" customHeight="1" x14ac:dyDescent="0.35">
      <c r="A61" s="41" t="s">
        <v>33</v>
      </c>
      <c r="B61" s="41"/>
      <c r="C61" s="41"/>
      <c r="D61" s="41"/>
      <c r="E61" s="79">
        <v>-0.16800000000002457</v>
      </c>
      <c r="F61" s="23">
        <v>4.630999999999986</v>
      </c>
      <c r="G61" s="79">
        <v>21.519000000000005</v>
      </c>
      <c r="H61" s="23">
        <v>20.991999999999951</v>
      </c>
      <c r="I61" s="23"/>
      <c r="J61" s="23">
        <v>-11.311000000000128</v>
      </c>
      <c r="K61" s="11"/>
      <c r="L61" s="11"/>
      <c r="N61"/>
      <c r="O61"/>
      <c r="P61"/>
      <c r="Q61"/>
      <c r="R61"/>
      <c r="S61"/>
      <c r="T61"/>
      <c r="U61"/>
    </row>
    <row r="62" spans="1:21" ht="15" customHeight="1" x14ac:dyDescent="0.35">
      <c r="A62" s="93" t="s">
        <v>34</v>
      </c>
      <c r="B62" s="93"/>
      <c r="C62" s="42"/>
      <c r="D62" s="42"/>
      <c r="E62" s="80">
        <v>-17.556999999999999</v>
      </c>
      <c r="F62" s="27">
        <v>0.33100000000000129</v>
      </c>
      <c r="G62" s="80">
        <v>10.199000000000002</v>
      </c>
      <c r="H62" s="27">
        <v>27.713999999999999</v>
      </c>
      <c r="I62" s="27">
        <v>0</v>
      </c>
      <c r="J62" s="27">
        <v>-12.831000000000003</v>
      </c>
      <c r="K62" s="11"/>
      <c r="L62" s="11"/>
      <c r="N62"/>
      <c r="O62"/>
      <c r="P62"/>
      <c r="Q62"/>
      <c r="R62"/>
      <c r="S62"/>
      <c r="T62"/>
      <c r="U62"/>
    </row>
    <row r="63" spans="1:21" ht="15" customHeight="1" x14ac:dyDescent="0.35">
      <c r="A63" s="163" t="s">
        <v>35</v>
      </c>
      <c r="B63" s="94"/>
      <c r="C63" s="43"/>
      <c r="D63" s="43"/>
      <c r="E63" s="78">
        <f>SUM(E61:E62)</f>
        <v>-17.725000000000023</v>
      </c>
      <c r="F63" s="19">
        <f>SUM(F61:F62)</f>
        <v>4.9619999999999873</v>
      </c>
      <c r="G63" s="78">
        <f>SUM(G61:G62)</f>
        <v>31.718000000000007</v>
      </c>
      <c r="H63" s="19">
        <f>SUM(H61:H62)</f>
        <v>48.705999999999946</v>
      </c>
      <c r="I63" s="18" t="s">
        <v>54</v>
      </c>
      <c r="J63" s="18">
        <f>SUM(J61:J62)</f>
        <v>-24.142000000000131</v>
      </c>
      <c r="K63" s="11"/>
      <c r="L63" s="44"/>
      <c r="N63"/>
      <c r="O63"/>
      <c r="P63"/>
      <c r="Q63"/>
      <c r="R63"/>
      <c r="S63"/>
      <c r="T63"/>
      <c r="U63"/>
    </row>
    <row r="64" spans="1:21" ht="15" customHeight="1" x14ac:dyDescent="0.35">
      <c r="A64" s="41" t="s">
        <v>104</v>
      </c>
      <c r="B64" s="41"/>
      <c r="C64" s="21"/>
      <c r="D64" s="21"/>
      <c r="E64" s="79">
        <v>-1.66</v>
      </c>
      <c r="F64" s="23">
        <v>-0.83</v>
      </c>
      <c r="G64" s="79">
        <v>-11.773</v>
      </c>
      <c r="H64" s="23">
        <v>-42.704000000000001</v>
      </c>
      <c r="I64" s="23">
        <v>0</v>
      </c>
      <c r="J64" s="23">
        <v>-43.026000000000003</v>
      </c>
      <c r="K64" s="11"/>
      <c r="L64" s="11"/>
      <c r="N64"/>
      <c r="O64"/>
      <c r="P64"/>
      <c r="Q64"/>
      <c r="R64"/>
      <c r="S64"/>
      <c r="T64"/>
      <c r="U64"/>
    </row>
    <row r="65" spans="1:21" ht="15" customHeight="1" x14ac:dyDescent="0.35">
      <c r="A65" s="93" t="s">
        <v>105</v>
      </c>
      <c r="B65" s="93"/>
      <c r="C65" s="26"/>
      <c r="D65" s="26"/>
      <c r="E65" s="80">
        <v>0</v>
      </c>
      <c r="F65" s="27">
        <v>0</v>
      </c>
      <c r="G65" s="80">
        <v>0</v>
      </c>
      <c r="H65" s="27">
        <v>7.9580000000000002</v>
      </c>
      <c r="I65" s="27">
        <v>0</v>
      </c>
      <c r="J65" s="27">
        <v>0</v>
      </c>
      <c r="K65" s="11"/>
      <c r="L65" s="11"/>
      <c r="N65"/>
      <c r="O65"/>
      <c r="P65"/>
      <c r="Q65"/>
      <c r="R65"/>
      <c r="S65"/>
      <c r="T65"/>
      <c r="U65"/>
    </row>
    <row r="66" spans="1:21" ht="15" customHeight="1" x14ac:dyDescent="0.35">
      <c r="A66" s="45" t="s">
        <v>110</v>
      </c>
      <c r="B66" s="45"/>
      <c r="C66" s="46"/>
      <c r="D66" s="46"/>
      <c r="E66" s="78">
        <f>SUM(E63:E65)</f>
        <v>-19.385000000000023</v>
      </c>
      <c r="F66" s="19">
        <f>SUM(F63:F65)</f>
        <v>4.1319999999999872</v>
      </c>
      <c r="G66" s="78">
        <f>SUM(G63:G65)</f>
        <v>19.945000000000007</v>
      </c>
      <c r="H66" s="19">
        <f>SUM(H63:H65)</f>
        <v>13.959999999999946</v>
      </c>
      <c r="I66" s="18" t="s">
        <v>54</v>
      </c>
      <c r="J66" s="18">
        <f>SUM(J63:J65)</f>
        <v>-67.168000000000134</v>
      </c>
      <c r="K66" s="11"/>
      <c r="L66" s="44"/>
      <c r="N66"/>
      <c r="O66"/>
      <c r="P66"/>
      <c r="Q66"/>
      <c r="R66"/>
      <c r="S66"/>
      <c r="T66"/>
      <c r="U66"/>
    </row>
    <row r="67" spans="1:21" ht="15" customHeight="1" x14ac:dyDescent="0.35">
      <c r="A67" s="93" t="s">
        <v>36</v>
      </c>
      <c r="B67" s="93"/>
      <c r="C67" s="47"/>
      <c r="D67" s="47"/>
      <c r="E67" s="80">
        <v>0</v>
      </c>
      <c r="F67" s="27">
        <v>0</v>
      </c>
      <c r="G67" s="80">
        <v>0</v>
      </c>
      <c r="H67" s="27">
        <v>0</v>
      </c>
      <c r="I67" s="27">
        <v>0</v>
      </c>
      <c r="J67" s="27">
        <v>0</v>
      </c>
      <c r="K67" s="11"/>
      <c r="L67" s="11"/>
      <c r="N67"/>
      <c r="O67"/>
      <c r="P67"/>
      <c r="Q67"/>
      <c r="R67"/>
      <c r="S67"/>
      <c r="T67"/>
      <c r="U67"/>
    </row>
    <row r="68" spans="1:21" ht="15" customHeight="1" x14ac:dyDescent="0.35">
      <c r="A68" s="163" t="s">
        <v>37</v>
      </c>
      <c r="B68" s="94"/>
      <c r="C68" s="40"/>
      <c r="D68" s="40"/>
      <c r="E68" s="78">
        <f>SUM(E66:E67)</f>
        <v>-19.385000000000023</v>
      </c>
      <c r="F68" s="19">
        <f>SUM(F66:F67)</f>
        <v>4.1319999999999872</v>
      </c>
      <c r="G68" s="78">
        <f>SUM(G66:G67)</f>
        <v>19.945000000000007</v>
      </c>
      <c r="H68" s="19">
        <f>SUM(H66:H67)</f>
        <v>13.959999999999946</v>
      </c>
      <c r="I68" s="18" t="s">
        <v>54</v>
      </c>
      <c r="J68" s="18">
        <f>SUM(J66:J67)</f>
        <v>-67.168000000000134</v>
      </c>
      <c r="K68" s="11"/>
      <c r="L68" s="44"/>
      <c r="N68"/>
      <c r="O68"/>
      <c r="P68"/>
      <c r="Q68"/>
      <c r="R68"/>
      <c r="S68"/>
      <c r="T68"/>
      <c r="U68"/>
    </row>
    <row r="69" spans="1:21" ht="15" customHeight="1" x14ac:dyDescent="0.35">
      <c r="A69" s="41" t="s">
        <v>38</v>
      </c>
      <c r="B69" s="41"/>
      <c r="C69" s="21"/>
      <c r="D69" s="21"/>
      <c r="E69" s="79">
        <v>12.241</v>
      </c>
      <c r="F69" s="23">
        <v>-7.5609999999999999</v>
      </c>
      <c r="G69" s="79">
        <v>-22.529</v>
      </c>
      <c r="H69" s="23">
        <v>-25.882999999999999</v>
      </c>
      <c r="I69" s="23">
        <v>0</v>
      </c>
      <c r="J69" s="23">
        <v>-11.041</v>
      </c>
      <c r="K69" s="11"/>
      <c r="L69" s="11"/>
      <c r="N69"/>
      <c r="O69"/>
      <c r="P69"/>
      <c r="Q69"/>
      <c r="R69"/>
      <c r="S69"/>
      <c r="T69"/>
      <c r="U69"/>
    </row>
    <row r="70" spans="1:21" ht="15" customHeight="1" x14ac:dyDescent="0.35">
      <c r="A70" s="41" t="s">
        <v>39</v>
      </c>
      <c r="B70" s="41"/>
      <c r="C70" s="21"/>
      <c r="D70" s="21"/>
      <c r="E70" s="79">
        <v>0</v>
      </c>
      <c r="F70" s="23">
        <v>0</v>
      </c>
      <c r="G70" s="79">
        <v>0</v>
      </c>
      <c r="H70" s="23">
        <v>57.546999999999997</v>
      </c>
      <c r="I70" s="23">
        <v>0</v>
      </c>
      <c r="J70" s="23">
        <v>35</v>
      </c>
      <c r="K70" s="11"/>
      <c r="L70" s="11"/>
      <c r="N70"/>
      <c r="O70"/>
      <c r="P70"/>
      <c r="Q70"/>
      <c r="R70"/>
      <c r="S70"/>
      <c r="T70"/>
      <c r="U70"/>
    </row>
    <row r="71" spans="1:21" ht="15" customHeight="1" x14ac:dyDescent="0.35">
      <c r="A71" s="41" t="s">
        <v>40</v>
      </c>
      <c r="B71" s="41"/>
      <c r="C71" s="21"/>
      <c r="D71" s="21"/>
      <c r="E71" s="79">
        <v>0</v>
      </c>
      <c r="F71" s="23">
        <v>0</v>
      </c>
      <c r="G71" s="79">
        <v>0</v>
      </c>
      <c r="H71" s="23">
        <v>0</v>
      </c>
      <c r="I71" s="23">
        <v>0</v>
      </c>
      <c r="J71" s="23">
        <v>0</v>
      </c>
      <c r="K71" s="11"/>
      <c r="L71" s="11"/>
      <c r="N71"/>
      <c r="O71"/>
      <c r="P71"/>
      <c r="Q71"/>
      <c r="R71"/>
      <c r="S71"/>
      <c r="T71"/>
      <c r="U71"/>
    </row>
    <row r="72" spans="1:21" ht="15" customHeight="1" x14ac:dyDescent="0.35">
      <c r="A72" s="93" t="s">
        <v>41</v>
      </c>
      <c r="B72" s="93"/>
      <c r="C72" s="26"/>
      <c r="D72" s="26"/>
      <c r="E72" s="80">
        <v>0</v>
      </c>
      <c r="F72" s="27">
        <v>0</v>
      </c>
      <c r="G72" s="80">
        <v>0</v>
      </c>
      <c r="H72" s="27">
        <v>-36.546999999999997</v>
      </c>
      <c r="I72" s="27">
        <v>0</v>
      </c>
      <c r="J72" s="27">
        <v>0</v>
      </c>
      <c r="K72" s="11"/>
      <c r="L72" s="11"/>
      <c r="N72"/>
      <c r="O72"/>
      <c r="P72"/>
      <c r="Q72"/>
      <c r="R72"/>
      <c r="S72"/>
      <c r="T72"/>
      <c r="U72"/>
    </row>
    <row r="73" spans="1:21" ht="15" customHeight="1" x14ac:dyDescent="0.35">
      <c r="A73" s="188" t="s">
        <v>42</v>
      </c>
      <c r="B73" s="189"/>
      <c r="C73" s="48"/>
      <c r="D73" s="48"/>
      <c r="E73" s="87">
        <f>SUM(E69:E72)</f>
        <v>12.241</v>
      </c>
      <c r="F73" s="38">
        <f>SUM(F69:F72)</f>
        <v>-7.5609999999999999</v>
      </c>
      <c r="G73" s="87">
        <f>SUM(G69:G72)</f>
        <v>-22.529</v>
      </c>
      <c r="H73" s="133">
        <f>SUM(H69:H72)</f>
        <v>-4.8829999999999991</v>
      </c>
      <c r="I73" s="156" t="s">
        <v>54</v>
      </c>
      <c r="J73" s="156">
        <f>SUM(J69:J72)</f>
        <v>23.959</v>
      </c>
      <c r="K73" s="11"/>
      <c r="L73" s="44"/>
      <c r="N73"/>
      <c r="O73"/>
      <c r="P73"/>
      <c r="Q73"/>
      <c r="R73"/>
      <c r="S73"/>
      <c r="T73"/>
      <c r="U73"/>
    </row>
    <row r="74" spans="1:21" ht="15" customHeight="1" x14ac:dyDescent="0.35">
      <c r="A74" s="94" t="s">
        <v>43</v>
      </c>
      <c r="B74" s="94"/>
      <c r="C74" s="40"/>
      <c r="D74" s="40"/>
      <c r="E74" s="78">
        <f>SUM(E73+E68)</f>
        <v>-7.1440000000000232</v>
      </c>
      <c r="F74" s="19">
        <f>SUM(F73+F68)</f>
        <v>-3.4290000000000127</v>
      </c>
      <c r="G74" s="78">
        <f>SUM(G73+G68)</f>
        <v>-2.5839999999999925</v>
      </c>
      <c r="H74" s="19">
        <f>SUM(H73+H68)</f>
        <v>9.0769999999999467</v>
      </c>
      <c r="I74" s="18" t="s">
        <v>54</v>
      </c>
      <c r="J74" s="18">
        <f>SUM(J73+J68)</f>
        <v>-43.209000000000131</v>
      </c>
      <c r="K74" s="11"/>
      <c r="L74" s="44"/>
      <c r="N74"/>
      <c r="O74"/>
      <c r="P74"/>
      <c r="Q74"/>
      <c r="R74"/>
      <c r="S74"/>
      <c r="T74"/>
      <c r="U74"/>
    </row>
    <row r="75" spans="1:21" ht="15" customHeight="1" x14ac:dyDescent="0.35">
      <c r="A75" s="93" t="s">
        <v>82</v>
      </c>
      <c r="B75" s="93"/>
      <c r="C75" s="26"/>
      <c r="D75" s="26"/>
      <c r="E75" s="80">
        <v>0</v>
      </c>
      <c r="F75" s="27">
        <v>8.0000000000000002E-3</v>
      </c>
      <c r="G75" s="80">
        <v>-0.94199999999999995</v>
      </c>
      <c r="H75" s="27">
        <v>1.3</v>
      </c>
      <c r="I75" s="27">
        <v>0</v>
      </c>
      <c r="J75" s="27">
        <v>0</v>
      </c>
      <c r="K75" s="157"/>
      <c r="L75" s="44"/>
      <c r="N75"/>
      <c r="O75"/>
      <c r="P75"/>
      <c r="Q75"/>
      <c r="R75"/>
      <c r="S75"/>
      <c r="T75"/>
      <c r="U75"/>
    </row>
    <row r="76" spans="1:21" ht="15" customHeight="1" x14ac:dyDescent="0.35">
      <c r="A76" s="163" t="s">
        <v>83</v>
      </c>
      <c r="B76" s="46"/>
      <c r="C76" s="40"/>
      <c r="D76" s="40"/>
      <c r="E76" s="78">
        <f>SUM(E74:E75)</f>
        <v>-7.1440000000000232</v>
      </c>
      <c r="F76" s="19">
        <f>SUM(F74:F75)</f>
        <v>-3.4210000000000127</v>
      </c>
      <c r="G76" s="78">
        <f>SUM(G74:G75)</f>
        <v>-3.5259999999999927</v>
      </c>
      <c r="H76" s="19">
        <f>SUM(H74:H75)</f>
        <v>10.376999999999947</v>
      </c>
      <c r="I76" s="19" t="s">
        <v>54</v>
      </c>
      <c r="J76" s="19">
        <f>SUM(J74:J75)</f>
        <v>-43.209000000000131</v>
      </c>
      <c r="K76" s="11"/>
      <c r="L76" s="44"/>
      <c r="N76"/>
      <c r="O76"/>
      <c r="P76"/>
      <c r="Q76"/>
      <c r="R76"/>
      <c r="S76"/>
      <c r="T76"/>
      <c r="U76"/>
    </row>
    <row r="77" spans="1:21" ht="15" customHeight="1" x14ac:dyDescent="0.35">
      <c r="A77" s="16"/>
      <c r="B77" s="40"/>
      <c r="C77" s="40"/>
      <c r="D77" s="40"/>
      <c r="E77" s="49"/>
      <c r="F77" s="49"/>
      <c r="G77" s="49"/>
      <c r="H77" s="49"/>
      <c r="I77" s="49"/>
      <c r="J77" s="49"/>
      <c r="K77" s="11"/>
      <c r="L77" s="11"/>
      <c r="N77"/>
      <c r="O77"/>
      <c r="P77"/>
      <c r="Q77"/>
      <c r="R77"/>
      <c r="S77"/>
      <c r="T77"/>
      <c r="U77"/>
    </row>
    <row r="78" spans="1:21" ht="12.75" customHeight="1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  <c r="K78" s="11"/>
      <c r="L78" s="11"/>
      <c r="N78"/>
      <c r="O78"/>
      <c r="P78"/>
      <c r="Q78"/>
      <c r="R78"/>
      <c r="S78"/>
      <c r="T78"/>
      <c r="U78"/>
    </row>
    <row r="79" spans="1:21" ht="12.75" customHeight="1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  <c r="K79" s="11"/>
      <c r="L79" s="11"/>
      <c r="N79"/>
      <c r="O79"/>
      <c r="P79"/>
      <c r="Q79"/>
      <c r="R79"/>
      <c r="S79"/>
      <c r="T79"/>
      <c r="U79"/>
    </row>
    <row r="80" spans="1:21" s="9" customFormat="1" ht="15" customHeight="1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  <c r="K80" s="33"/>
      <c r="L80" s="33"/>
      <c r="N80"/>
      <c r="O80"/>
      <c r="P80"/>
      <c r="Q80"/>
      <c r="R80"/>
      <c r="S80"/>
      <c r="T80"/>
      <c r="U80"/>
    </row>
    <row r="81" spans="1:21" ht="2.25" customHeight="1" x14ac:dyDescent="0.35">
      <c r="A81" s="16" t="s">
        <v>46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N81"/>
      <c r="O81"/>
      <c r="P81"/>
      <c r="Q81"/>
      <c r="R81"/>
      <c r="S81"/>
      <c r="T81"/>
      <c r="U81"/>
    </row>
    <row r="82" spans="1:21" ht="15" customHeight="1" x14ac:dyDescent="0.35">
      <c r="A82" s="139" t="s">
        <v>44</v>
      </c>
      <c r="B82" s="41"/>
      <c r="C82" s="17"/>
      <c r="D82" s="17"/>
      <c r="E82" s="82">
        <v>-2.9864035480691875</v>
      </c>
      <c r="F82" s="56">
        <v>3.6001477416631475</v>
      </c>
      <c r="G82" s="82">
        <v>1.6254366386218622</v>
      </c>
      <c r="H82" s="56">
        <v>1.5471846772907534</v>
      </c>
      <c r="I82" s="56">
        <v>-3.7408122840134728</v>
      </c>
      <c r="J82" s="56">
        <v>-4.2102155885038641</v>
      </c>
      <c r="K82" s="11"/>
      <c r="L82" s="11"/>
      <c r="N82"/>
      <c r="O82"/>
      <c r="P82"/>
      <c r="Q82"/>
      <c r="R82"/>
      <c r="S82"/>
      <c r="T82"/>
      <c r="U82"/>
    </row>
    <row r="83" spans="1:21" ht="15" customHeight="1" x14ac:dyDescent="0.35">
      <c r="A83" s="16" t="s">
        <v>80</v>
      </c>
      <c r="B83" s="41"/>
      <c r="C83" s="17"/>
      <c r="D83" s="17"/>
      <c r="E83" s="82">
        <v>-2.9864035480691875</v>
      </c>
      <c r="F83" s="56">
        <v>3.6001477416631475</v>
      </c>
      <c r="G83" s="82">
        <v>0.87442496026874839</v>
      </c>
      <c r="H83" s="56">
        <v>1.4546381148015011</v>
      </c>
      <c r="I83" s="56">
        <v>2.0745057296673459</v>
      </c>
      <c r="J83" s="56">
        <v>-0.61946035134329247</v>
      </c>
      <c r="K83" s="11"/>
      <c r="L83" s="11"/>
      <c r="N83"/>
      <c r="O83"/>
      <c r="P83"/>
      <c r="Q83"/>
      <c r="R83"/>
      <c r="S83"/>
      <c r="T83"/>
      <c r="U83"/>
    </row>
    <row r="84" spans="1:21" ht="15" customHeight="1" x14ac:dyDescent="0.35">
      <c r="A84" s="16" t="s">
        <v>45</v>
      </c>
      <c r="B84" s="41"/>
      <c r="C84" s="17"/>
      <c r="D84" s="17"/>
      <c r="E84" s="82">
        <v>-4.8869948929307592</v>
      </c>
      <c r="F84" s="56">
        <v>-1.2352258336851087</v>
      </c>
      <c r="G84" s="82">
        <v>-0.1967321135132134</v>
      </c>
      <c r="H84" s="56">
        <v>-1.1901300341734502</v>
      </c>
      <c r="I84" s="56">
        <v>-7.9075490324191682</v>
      </c>
      <c r="J84" s="56">
        <v>-6.8048116120178079</v>
      </c>
      <c r="K84" s="14"/>
      <c r="L84" s="11"/>
      <c r="N84"/>
      <c r="O84"/>
      <c r="P84"/>
      <c r="Q84"/>
      <c r="R84"/>
      <c r="S84"/>
      <c r="T84"/>
      <c r="U84"/>
    </row>
    <row r="85" spans="1:21" ht="15" customHeight="1" x14ac:dyDescent="0.35">
      <c r="A85" s="16" t="s">
        <v>46</v>
      </c>
      <c r="B85" s="41"/>
      <c r="C85" s="35"/>
      <c r="D85" s="35"/>
      <c r="E85" s="82" t="s">
        <v>54</v>
      </c>
      <c r="F85" s="56" t="s">
        <v>54</v>
      </c>
      <c r="G85" s="82">
        <v>-2.217541092478831</v>
      </c>
      <c r="H85" s="56">
        <v>-22.485358589459427</v>
      </c>
      <c r="I85" s="56">
        <v>-6.8990491402681302</v>
      </c>
      <c r="J85" s="56">
        <v>-6.0995709267348239</v>
      </c>
      <c r="K85" s="14"/>
      <c r="L85" s="11"/>
      <c r="M85" s="95"/>
      <c r="N85"/>
      <c r="O85"/>
      <c r="P85"/>
      <c r="Q85"/>
      <c r="R85"/>
      <c r="S85"/>
      <c r="T85"/>
      <c r="U85"/>
    </row>
    <row r="86" spans="1:21" ht="15" customHeight="1" x14ac:dyDescent="0.35">
      <c r="A86" s="16" t="s">
        <v>47</v>
      </c>
      <c r="B86" s="41"/>
      <c r="C86" s="35"/>
      <c r="D86" s="35"/>
      <c r="E86" s="82" t="s">
        <v>54</v>
      </c>
      <c r="F86" s="56" t="s">
        <v>54</v>
      </c>
      <c r="G86" s="82">
        <v>2.3869902893933843</v>
      </c>
      <c r="H86" s="56">
        <v>1.8163349045205046</v>
      </c>
      <c r="I86" s="56">
        <v>-2.2746524055878758</v>
      </c>
      <c r="J86" s="56">
        <v>-2.9911589224624779</v>
      </c>
      <c r="K86" s="14"/>
      <c r="L86" s="11"/>
      <c r="M86" s="95"/>
      <c r="N86"/>
      <c r="O86"/>
      <c r="P86"/>
      <c r="Q86"/>
      <c r="R86"/>
      <c r="S86"/>
      <c r="T86"/>
      <c r="U86"/>
    </row>
    <row r="87" spans="1:21" ht="15" customHeight="1" x14ac:dyDescent="0.35">
      <c r="A87" s="16" t="s">
        <v>48</v>
      </c>
      <c r="B87" s="41"/>
      <c r="C87" s="17"/>
      <c r="D87" s="17"/>
      <c r="E87" s="79">
        <v>57.806752907496119</v>
      </c>
      <c r="F87" s="23">
        <v>57.033503179496769</v>
      </c>
      <c r="G87" s="79">
        <v>59.298070387745959</v>
      </c>
      <c r="H87" s="23">
        <v>58.189509171405462</v>
      </c>
      <c r="I87" s="23">
        <v>59.871744235922655</v>
      </c>
      <c r="J87" s="23">
        <v>60.66470581792418</v>
      </c>
      <c r="K87" s="14"/>
      <c r="L87" s="11"/>
      <c r="N87"/>
      <c r="O87"/>
      <c r="P87"/>
      <c r="Q87"/>
      <c r="R87"/>
      <c r="S87"/>
      <c r="T87"/>
      <c r="U87"/>
    </row>
    <row r="88" spans="1:21" ht="15" customHeight="1" x14ac:dyDescent="0.35">
      <c r="A88" s="16" t="s">
        <v>49</v>
      </c>
      <c r="B88" s="41"/>
      <c r="C88" s="17"/>
      <c r="D88" s="17"/>
      <c r="E88" s="79">
        <v>253.67000000000002</v>
      </c>
      <c r="F88" s="23">
        <v>251.87700000000004</v>
      </c>
      <c r="G88" s="79">
        <v>235.483</v>
      </c>
      <c r="H88" s="23">
        <v>252.941</v>
      </c>
      <c r="I88" s="23">
        <v>297.31400000000002</v>
      </c>
      <c r="J88" s="23">
        <v>341.37700000000001</v>
      </c>
      <c r="K88" s="14"/>
      <c r="L88" s="11"/>
      <c r="N88"/>
      <c r="O88"/>
      <c r="P88"/>
      <c r="Q88"/>
      <c r="R88"/>
      <c r="S88"/>
      <c r="T88"/>
      <c r="U88"/>
    </row>
    <row r="89" spans="1:21" ht="15" customHeight="1" x14ac:dyDescent="0.35">
      <c r="A89" s="16" t="s">
        <v>50</v>
      </c>
      <c r="B89" s="41"/>
      <c r="C89" s="21"/>
      <c r="D89" s="21"/>
      <c r="E89" s="82">
        <v>0.45060199872814671</v>
      </c>
      <c r="F89" s="56">
        <v>0.44302211281209664</v>
      </c>
      <c r="G89" s="82">
        <v>0.42392272935355002</v>
      </c>
      <c r="H89" s="56">
        <v>0.45108459312777144</v>
      </c>
      <c r="I89" s="56">
        <v>0.42178719830441874</v>
      </c>
      <c r="J89" s="56">
        <v>0.47411496743191262</v>
      </c>
      <c r="K89" s="11"/>
      <c r="L89" s="11"/>
      <c r="N89"/>
      <c r="O89"/>
      <c r="P89"/>
      <c r="Q89"/>
      <c r="R89"/>
      <c r="S89"/>
      <c r="T89"/>
      <c r="U89"/>
    </row>
    <row r="90" spans="1:21" ht="15" customHeight="1" x14ac:dyDescent="0.35">
      <c r="A90" s="25" t="s">
        <v>51</v>
      </c>
      <c r="B90" s="93"/>
      <c r="C90" s="26"/>
      <c r="D90" s="26"/>
      <c r="E90" s="90" t="s">
        <v>54</v>
      </c>
      <c r="F90" s="23" t="s">
        <v>54</v>
      </c>
      <c r="G90" s="90">
        <v>369</v>
      </c>
      <c r="H90" s="23">
        <v>404</v>
      </c>
      <c r="I90" s="23">
        <v>419</v>
      </c>
      <c r="J90" s="23">
        <v>456</v>
      </c>
      <c r="K90" s="11"/>
      <c r="L90" s="11"/>
      <c r="N90"/>
      <c r="O90"/>
      <c r="P90"/>
      <c r="Q90"/>
      <c r="R90"/>
      <c r="S90"/>
      <c r="T90"/>
      <c r="U90"/>
    </row>
    <row r="91" spans="1:21" ht="15" customHeight="1" x14ac:dyDescent="0.35">
      <c r="A91" s="103" t="s">
        <v>88</v>
      </c>
      <c r="B91" s="51"/>
      <c r="C91" s="51"/>
      <c r="D91" s="51"/>
      <c r="E91" s="51"/>
      <c r="F91" s="51"/>
      <c r="G91" s="51"/>
      <c r="H91" s="51"/>
      <c r="I91" s="51"/>
      <c r="J91" s="51"/>
      <c r="K91" s="11"/>
      <c r="L91" s="11"/>
    </row>
    <row r="92" spans="1:21" ht="15" customHeight="1" x14ac:dyDescent="0.35">
      <c r="A92" s="103"/>
      <c r="B92" s="52"/>
      <c r="C92" s="52"/>
      <c r="D92" s="52"/>
      <c r="E92" s="52"/>
      <c r="F92" s="52"/>
      <c r="G92" s="52"/>
      <c r="H92" s="52"/>
      <c r="I92" s="52"/>
      <c r="J92" s="52"/>
      <c r="K92" s="11"/>
      <c r="L92" s="11"/>
    </row>
    <row r="93" spans="1:21" ht="15" customHeight="1" x14ac:dyDescent="0.35">
      <c r="A93" s="29"/>
      <c r="B93" s="52"/>
      <c r="C93" s="52"/>
      <c r="D93" s="52"/>
      <c r="E93" s="52"/>
      <c r="F93" s="52"/>
      <c r="G93" s="52"/>
      <c r="H93" s="52"/>
      <c r="I93" s="52"/>
      <c r="J93" s="52"/>
      <c r="K93" s="11"/>
      <c r="L93" s="11"/>
      <c r="O93"/>
      <c r="P93"/>
      <c r="Q93" s="4"/>
    </row>
    <row r="94" spans="1:21" ht="15.75" x14ac:dyDescent="0.3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11"/>
      <c r="L94" s="11"/>
    </row>
    <row r="95" spans="1:2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21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</row>
  </sheetData>
  <mergeCells count="2">
    <mergeCell ref="A1:J1"/>
    <mergeCell ref="A73:B73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Zeros="0" zoomScaleNormal="100" workbookViewId="0">
      <selection sqref="A1:J1"/>
    </sheetView>
  </sheetViews>
  <sheetFormatPr defaultColWidth="9.140625" defaultRowHeight="15" outlineLevelRow="1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52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/>
      <c r="I5" s="70"/>
      <c r="J5" s="70"/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78">
        <v>348.7679144</v>
      </c>
      <c r="F7" s="19">
        <v>337.32799999999997</v>
      </c>
      <c r="G7" s="78">
        <v>1488.364</v>
      </c>
      <c r="H7" s="19">
        <v>1509.173</v>
      </c>
      <c r="I7" s="19">
        <v>1595.847</v>
      </c>
      <c r="J7" s="19">
        <v>1656.875</v>
      </c>
    </row>
    <row r="8" spans="1:10" ht="15" customHeight="1" x14ac:dyDescent="0.35">
      <c r="A8" s="99" t="s">
        <v>3</v>
      </c>
      <c r="B8" s="60"/>
      <c r="C8" s="60"/>
      <c r="D8" s="60"/>
      <c r="E8" s="79">
        <v>-321.59715130000001</v>
      </c>
      <c r="F8" s="23">
        <v>-338.541</v>
      </c>
      <c r="G8" s="79">
        <v>-1433.9649999999999</v>
      </c>
      <c r="H8" s="23">
        <v>-1395.8420000000001</v>
      </c>
      <c r="I8" s="23">
        <v>-1421.7419999999997</v>
      </c>
      <c r="J8" s="23">
        <v>-1513.4819999999997</v>
      </c>
    </row>
    <row r="9" spans="1:10" ht="15" customHeight="1" x14ac:dyDescent="0.35">
      <c r="A9" s="99" t="s">
        <v>4</v>
      </c>
      <c r="B9" s="60"/>
      <c r="C9" s="60"/>
      <c r="D9" s="60"/>
      <c r="E9" s="79">
        <v>-0.93312339999999994</v>
      </c>
      <c r="F9" s="23">
        <v>-2.8000000000000025E-2</v>
      </c>
      <c r="G9" s="79">
        <v>-7.5779999999999994</v>
      </c>
      <c r="H9" s="23">
        <v>-13.950000000000001</v>
      </c>
      <c r="I9" s="23">
        <v>-8.36</v>
      </c>
      <c r="J9" s="23">
        <v>-1.4670000000000007</v>
      </c>
    </row>
    <row r="10" spans="1:10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</row>
    <row r="11" spans="1:10" ht="15" customHeight="1" x14ac:dyDescent="0.35">
      <c r="A11" s="101" t="s">
        <v>6</v>
      </c>
      <c r="B11" s="64"/>
      <c r="C11" s="64"/>
      <c r="D11" s="64"/>
      <c r="E11" s="80">
        <v>0.18699199999999999</v>
      </c>
      <c r="F11" s="27">
        <v>0</v>
      </c>
      <c r="G11" s="80">
        <v>-0.02</v>
      </c>
      <c r="H11" s="27">
        <v>0</v>
      </c>
      <c r="I11" s="27">
        <v>0</v>
      </c>
      <c r="J11" s="27">
        <v>0.32400000000000001</v>
      </c>
    </row>
    <row r="12" spans="1:10" ht="15" customHeight="1" x14ac:dyDescent="0.25">
      <c r="A12" s="102" t="s">
        <v>7</v>
      </c>
      <c r="B12" s="102"/>
      <c r="C12" s="102"/>
      <c r="D12" s="102"/>
      <c r="E12" s="78">
        <f t="shared" ref="E12:J12" si="0">SUM(E7:E11)</f>
        <v>26.424631699999988</v>
      </c>
      <c r="F12" s="19">
        <f t="shared" si="0"/>
        <v>-1.2410000000000223</v>
      </c>
      <c r="G12" s="78">
        <f t="shared" si="0"/>
        <v>46.801000000000109</v>
      </c>
      <c r="H12" s="20">
        <f t="shared" si="0"/>
        <v>99.380999999999901</v>
      </c>
      <c r="I12" s="20">
        <f t="shared" si="0"/>
        <v>165.74500000000023</v>
      </c>
      <c r="J12" s="20">
        <f t="shared" si="0"/>
        <v>142.25000000000026</v>
      </c>
    </row>
    <row r="13" spans="1:10" ht="15" customHeight="1" x14ac:dyDescent="0.35">
      <c r="A13" s="101" t="s">
        <v>62</v>
      </c>
      <c r="B13" s="64"/>
      <c r="C13" s="64"/>
      <c r="D13" s="64"/>
      <c r="E13" s="80">
        <v>-8.3562589999999997</v>
      </c>
      <c r="F13" s="27">
        <v>-9.9580000000000002</v>
      </c>
      <c r="G13" s="80">
        <v>-39.204000000000001</v>
      </c>
      <c r="H13" s="27">
        <v>-39.746000000000002</v>
      </c>
      <c r="I13" s="27">
        <v>-38.055999999999997</v>
      </c>
      <c r="J13" s="27">
        <v>-38.21</v>
      </c>
    </row>
    <row r="14" spans="1:10" ht="15" customHeight="1" x14ac:dyDescent="0.25">
      <c r="A14" s="102" t="s">
        <v>8</v>
      </c>
      <c r="B14" s="102"/>
      <c r="C14" s="102"/>
      <c r="D14" s="102"/>
      <c r="E14" s="78">
        <f t="shared" ref="E14:J14" si="1">SUM(E12:E13)</f>
        <v>18.068372699999991</v>
      </c>
      <c r="F14" s="19">
        <f t="shared" si="1"/>
        <v>-11.199000000000023</v>
      </c>
      <c r="G14" s="78">
        <f t="shared" si="1"/>
        <v>7.5970000000001079</v>
      </c>
      <c r="H14" s="20">
        <f t="shared" si="1"/>
        <v>59.634999999999899</v>
      </c>
      <c r="I14" s="20">
        <f t="shared" si="1"/>
        <v>127.68900000000023</v>
      </c>
      <c r="J14" s="20">
        <f t="shared" si="1"/>
        <v>104.04000000000025</v>
      </c>
    </row>
    <row r="15" spans="1:10" ht="15" customHeight="1" x14ac:dyDescent="0.35">
      <c r="A15" s="99" t="s">
        <v>9</v>
      </c>
      <c r="B15" s="103"/>
      <c r="C15" s="103"/>
      <c r="D15" s="103"/>
      <c r="E15" s="79">
        <v>-7.11363E-2</v>
      </c>
      <c r="F15" s="23">
        <v>-7.0999999999999994E-2</v>
      </c>
      <c r="G15" s="79">
        <v>-0.28699999999999998</v>
      </c>
      <c r="H15" s="23">
        <v>-0.377</v>
      </c>
      <c r="I15" s="23">
        <v>-1.3009999999999999</v>
      </c>
      <c r="J15" s="23">
        <v>-1.345</v>
      </c>
    </row>
    <row r="16" spans="1:10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</row>
    <row r="17" spans="1:10" ht="15" customHeight="1" x14ac:dyDescent="0.25">
      <c r="A17" s="102" t="s">
        <v>11</v>
      </c>
      <c r="B17" s="102"/>
      <c r="C17" s="102"/>
      <c r="D17" s="102"/>
      <c r="E17" s="78">
        <f t="shared" ref="E17:J17" si="2">SUM(E14:E16)</f>
        <v>17.997236399999991</v>
      </c>
      <c r="F17" s="19">
        <f t="shared" si="2"/>
        <v>-11.270000000000023</v>
      </c>
      <c r="G17" s="78">
        <f t="shared" si="2"/>
        <v>7.310000000000108</v>
      </c>
      <c r="H17" s="20">
        <f t="shared" si="2"/>
        <v>59.257999999999896</v>
      </c>
      <c r="I17" s="20">
        <f t="shared" si="2"/>
        <v>126.38800000000023</v>
      </c>
      <c r="J17" s="20">
        <f t="shared" si="2"/>
        <v>102.69500000000025</v>
      </c>
    </row>
    <row r="18" spans="1:10" ht="15" customHeight="1" x14ac:dyDescent="0.35">
      <c r="A18" s="99" t="s">
        <v>12</v>
      </c>
      <c r="B18" s="60"/>
      <c r="C18" s="60"/>
      <c r="D18" s="60"/>
      <c r="E18" s="79">
        <v>5.249822</v>
      </c>
      <c r="F18" s="23">
        <v>1.3039999999999998</v>
      </c>
      <c r="G18" s="79">
        <v>6.2683999999999997</v>
      </c>
      <c r="H18" s="23">
        <v>0.67</v>
      </c>
      <c r="I18" s="23">
        <v>4.532</v>
      </c>
      <c r="J18" s="23">
        <v>1.9500000000000002</v>
      </c>
    </row>
    <row r="19" spans="1:10" ht="15" customHeight="1" x14ac:dyDescent="0.35">
      <c r="A19" s="101" t="s">
        <v>13</v>
      </c>
      <c r="B19" s="64"/>
      <c r="C19" s="64"/>
      <c r="D19" s="64"/>
      <c r="E19" s="80">
        <v>-9.6209006000000006</v>
      </c>
      <c r="F19" s="27">
        <v>-12.314</v>
      </c>
      <c r="G19" s="80">
        <v>-41.792000000000002</v>
      </c>
      <c r="H19" s="27">
        <v>-56.857999999999997</v>
      </c>
      <c r="I19" s="27">
        <v>-24.933999999999997</v>
      </c>
      <c r="J19" s="27">
        <v>-35.076999999999998</v>
      </c>
    </row>
    <row r="20" spans="1:10" ht="15" customHeight="1" x14ac:dyDescent="0.25">
      <c r="A20" s="102" t="s">
        <v>14</v>
      </c>
      <c r="B20" s="102"/>
      <c r="C20" s="102"/>
      <c r="D20" s="102"/>
      <c r="E20" s="78">
        <f t="shared" ref="E20:J20" si="3">SUM(E17:E19)</f>
        <v>13.626157799999993</v>
      </c>
      <c r="F20" s="19">
        <f t="shared" si="3"/>
        <v>-22.280000000000022</v>
      </c>
      <c r="G20" s="78">
        <f t="shared" si="3"/>
        <v>-28.213599999999893</v>
      </c>
      <c r="H20" s="20">
        <f t="shared" si="3"/>
        <v>3.0699999999999008</v>
      </c>
      <c r="I20" s="20">
        <f t="shared" si="3"/>
        <v>105.98600000000025</v>
      </c>
      <c r="J20" s="20">
        <f t="shared" si="3"/>
        <v>69.568000000000254</v>
      </c>
    </row>
    <row r="21" spans="1:10" ht="15" customHeight="1" x14ac:dyDescent="0.35">
      <c r="A21" s="99" t="s">
        <v>15</v>
      </c>
      <c r="B21" s="60"/>
      <c r="C21" s="60"/>
      <c r="D21" s="60"/>
      <c r="E21" s="79">
        <v>-0.15051510000000001</v>
      </c>
      <c r="F21" s="23">
        <v>5.1239999999999997</v>
      </c>
      <c r="G21" s="79">
        <v>-3.3820000000000014</v>
      </c>
      <c r="H21" s="23">
        <v>7.229000000000001</v>
      </c>
      <c r="I21" s="23">
        <v>-27.627000000000002</v>
      </c>
      <c r="J21" s="23">
        <v>-27.955000000000002</v>
      </c>
    </row>
    <row r="22" spans="1:10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0</v>
      </c>
      <c r="I22" s="27">
        <v>0</v>
      </c>
      <c r="J22" s="27">
        <v>0</v>
      </c>
    </row>
    <row r="23" spans="1:10" ht="15" customHeight="1" x14ac:dyDescent="0.35">
      <c r="A23" s="105" t="s">
        <v>98</v>
      </c>
      <c r="B23" s="106"/>
      <c r="C23" s="106"/>
      <c r="D23" s="106"/>
      <c r="E23" s="78">
        <f t="shared" ref="E23:J23" si="4">SUM(E20:E22)</f>
        <v>13.475642699999993</v>
      </c>
      <c r="F23" s="19">
        <f t="shared" si="4"/>
        <v>-17.156000000000024</v>
      </c>
      <c r="G23" s="78">
        <f t="shared" si="4"/>
        <v>-31.595599999999894</v>
      </c>
      <c r="H23" s="20">
        <f t="shared" si="4"/>
        <v>10.298999999999902</v>
      </c>
      <c r="I23" s="20">
        <f t="shared" si="4"/>
        <v>78.359000000000236</v>
      </c>
      <c r="J23" s="20">
        <f t="shared" si="4"/>
        <v>41.613000000000255</v>
      </c>
    </row>
    <row r="24" spans="1:10" ht="15" customHeight="1" x14ac:dyDescent="0.35">
      <c r="A24" s="99" t="s">
        <v>113</v>
      </c>
      <c r="B24" s="60"/>
      <c r="C24" s="60"/>
      <c r="D24" s="60"/>
      <c r="E24" s="79">
        <v>13.47564269999995</v>
      </c>
      <c r="F24" s="23">
        <v>-17.156000000000034</v>
      </c>
      <c r="G24" s="79">
        <v>-31.595599999999941</v>
      </c>
      <c r="H24" s="23">
        <v>10.299000000000262</v>
      </c>
      <c r="I24" s="23">
        <v>78.358999999999938</v>
      </c>
      <c r="J24" s="23">
        <v>41.613000000000028</v>
      </c>
    </row>
    <row r="25" spans="1:10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</row>
    <row r="26" spans="1:10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</row>
    <row r="27" spans="1:10" ht="15" customHeight="1" x14ac:dyDescent="0.35">
      <c r="A27" s="134" t="s">
        <v>64</v>
      </c>
      <c r="B27" s="60"/>
      <c r="C27" s="60"/>
      <c r="D27" s="60"/>
      <c r="E27" s="79">
        <v>0</v>
      </c>
      <c r="F27" s="23">
        <v>-12.1</v>
      </c>
      <c r="G27" s="79">
        <v>-58.7</v>
      </c>
      <c r="H27" s="23">
        <v>-17.599999999999998</v>
      </c>
      <c r="I27" s="23">
        <v>-11.954000000000001</v>
      </c>
      <c r="J27" s="23">
        <v>-21.3</v>
      </c>
    </row>
    <row r="28" spans="1:10" ht="15" customHeight="1" x14ac:dyDescent="0.35">
      <c r="A28" s="135" t="s">
        <v>107</v>
      </c>
      <c r="B28" s="136"/>
      <c r="C28" s="136"/>
      <c r="D28" s="136"/>
      <c r="E28" s="149">
        <f t="shared" ref="E28:J28" si="5">E14-E27</f>
        <v>18.068372699999991</v>
      </c>
      <c r="F28" s="150">
        <f t="shared" si="5"/>
        <v>0.90099999999997671</v>
      </c>
      <c r="G28" s="149">
        <f t="shared" si="5"/>
        <v>66.297000000000111</v>
      </c>
      <c r="H28" s="150">
        <f t="shared" si="5"/>
        <v>77.2349999999999</v>
      </c>
      <c r="I28" s="150">
        <f t="shared" si="5"/>
        <v>139.64300000000023</v>
      </c>
      <c r="J28" s="150">
        <f t="shared" si="5"/>
        <v>125.34000000000024</v>
      </c>
    </row>
    <row r="29" spans="1:10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</row>
    <row r="30" spans="1:10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</row>
    <row r="31" spans="1:10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</row>
    <row r="32" spans="1:10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</row>
    <row r="33" spans="1:10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</row>
    <row r="34" spans="1:10" ht="15" customHeight="1" x14ac:dyDescent="0.35">
      <c r="A34" s="99" t="s">
        <v>17</v>
      </c>
      <c r="B34" s="107"/>
      <c r="C34" s="107"/>
      <c r="D34" s="107"/>
      <c r="E34" s="79">
        <v>1172.0262205000001</v>
      </c>
      <c r="F34" s="23">
        <v>1187.366</v>
      </c>
      <c r="G34" s="79">
        <v>1181.7829999999999</v>
      </c>
      <c r="H34" s="23">
        <v>1179.1559999999999</v>
      </c>
      <c r="I34" s="23">
        <v>1157.711</v>
      </c>
      <c r="J34" s="23">
        <v>1153.934</v>
      </c>
    </row>
    <row r="35" spans="1:10" ht="15" customHeight="1" x14ac:dyDescent="0.35">
      <c r="A35" s="99" t="s">
        <v>18</v>
      </c>
      <c r="B35" s="100"/>
      <c r="C35" s="100"/>
      <c r="D35" s="100"/>
      <c r="E35" s="79">
        <v>44.708167299999999</v>
      </c>
      <c r="F35" s="23">
        <v>49.980000000000004</v>
      </c>
      <c r="G35" s="79">
        <v>46.531999999999996</v>
      </c>
      <c r="H35" s="23">
        <v>51.113999999999997</v>
      </c>
      <c r="I35" s="23">
        <v>55.242000000000004</v>
      </c>
      <c r="J35" s="23">
        <v>48.853000000000002</v>
      </c>
    </row>
    <row r="36" spans="1:10" ht="15" customHeight="1" x14ac:dyDescent="0.35">
      <c r="A36" s="99" t="s">
        <v>106</v>
      </c>
      <c r="B36" s="100"/>
      <c r="C36" s="100"/>
      <c r="D36" s="100"/>
      <c r="E36" s="79">
        <v>179.00283660000002</v>
      </c>
      <c r="F36" s="23">
        <v>199.52199999999999</v>
      </c>
      <c r="G36" s="79">
        <v>184.82799999999997</v>
      </c>
      <c r="H36" s="23">
        <v>196.52500000000001</v>
      </c>
      <c r="I36" s="23">
        <v>187.76300000000001</v>
      </c>
      <c r="J36" s="23">
        <v>195.77600000000001</v>
      </c>
    </row>
    <row r="37" spans="1:10" ht="15" customHeight="1" x14ac:dyDescent="0.35">
      <c r="A37" s="99" t="s">
        <v>19</v>
      </c>
      <c r="B37" s="100"/>
      <c r="C37" s="100"/>
      <c r="D37" s="100"/>
      <c r="E37" s="79">
        <v>2.1154570000000001</v>
      </c>
      <c r="F37" s="23">
        <v>2.2759999999999998</v>
      </c>
      <c r="G37" s="79">
        <v>2.093</v>
      </c>
      <c r="H37" s="23">
        <v>2.3460000000000001</v>
      </c>
      <c r="I37" s="23">
        <v>2.1840000000000002</v>
      </c>
      <c r="J37" s="23">
        <v>2.218</v>
      </c>
    </row>
    <row r="38" spans="1:10" ht="15" customHeight="1" x14ac:dyDescent="0.35">
      <c r="A38" s="101" t="s">
        <v>20</v>
      </c>
      <c r="B38" s="64"/>
      <c r="C38" s="64"/>
      <c r="D38" s="64"/>
      <c r="E38" s="80">
        <v>34.878165899999999</v>
      </c>
      <c r="F38" s="27">
        <v>27.189</v>
      </c>
      <c r="G38" s="80">
        <v>33.194000000000003</v>
      </c>
      <c r="H38" s="27">
        <v>26.027000000000001</v>
      </c>
      <c r="I38" s="27">
        <v>12.608000000000001</v>
      </c>
      <c r="J38" s="27">
        <v>22.725000000000001</v>
      </c>
    </row>
    <row r="39" spans="1:10" ht="15" customHeight="1" x14ac:dyDescent="0.35">
      <c r="A39" s="96" t="s">
        <v>21</v>
      </c>
      <c r="B39" s="102"/>
      <c r="C39" s="102"/>
      <c r="D39" s="102"/>
      <c r="E39" s="78">
        <f t="shared" ref="E39:J39" si="6">SUM(E34:E38)</f>
        <v>1432.7308473000003</v>
      </c>
      <c r="F39" s="179">
        <f t="shared" si="6"/>
        <v>1466.3330000000001</v>
      </c>
      <c r="G39" s="78">
        <f t="shared" si="6"/>
        <v>1448.4299999999998</v>
      </c>
      <c r="H39" s="20">
        <f t="shared" si="6"/>
        <v>1455.1680000000001</v>
      </c>
      <c r="I39" s="20">
        <f t="shared" si="6"/>
        <v>1415.5079999999998</v>
      </c>
      <c r="J39" s="20">
        <f t="shared" si="6"/>
        <v>1423.5060000000001</v>
      </c>
    </row>
    <row r="40" spans="1:10" ht="15" customHeight="1" x14ac:dyDescent="0.35">
      <c r="A40" s="99" t="s">
        <v>22</v>
      </c>
      <c r="B40" s="60"/>
      <c r="C40" s="60"/>
      <c r="D40" s="60"/>
      <c r="E40" s="79">
        <v>148.87170650000002</v>
      </c>
      <c r="F40" s="23">
        <v>173.37</v>
      </c>
      <c r="G40" s="79">
        <v>163.55900000000003</v>
      </c>
      <c r="H40" s="23">
        <v>164.26599999999999</v>
      </c>
      <c r="I40" s="23">
        <v>170.26599999999999</v>
      </c>
      <c r="J40" s="23">
        <v>155.22900000000001</v>
      </c>
    </row>
    <row r="41" spans="1:10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</row>
    <row r="42" spans="1:10" ht="15" customHeight="1" x14ac:dyDescent="0.35">
      <c r="A42" s="99" t="s">
        <v>24</v>
      </c>
      <c r="B42" s="60"/>
      <c r="C42" s="60"/>
      <c r="D42" s="60"/>
      <c r="E42" s="79">
        <v>307.31665059999995</v>
      </c>
      <c r="F42" s="23">
        <v>306.37100000000004</v>
      </c>
      <c r="G42" s="79">
        <v>283.935</v>
      </c>
      <c r="H42" s="23">
        <v>328.13900000000007</v>
      </c>
      <c r="I42" s="23">
        <v>333.18399999999997</v>
      </c>
      <c r="J42" s="23">
        <v>318.02900000000005</v>
      </c>
    </row>
    <row r="43" spans="1:10" ht="15" customHeight="1" x14ac:dyDescent="0.35">
      <c r="A43" s="99" t="s">
        <v>25</v>
      </c>
      <c r="B43" s="60"/>
      <c r="C43" s="60"/>
      <c r="D43" s="60"/>
      <c r="E43" s="79">
        <v>87.034922600000002</v>
      </c>
      <c r="F43" s="23">
        <v>130.179</v>
      </c>
      <c r="G43" s="79">
        <v>111.628</v>
      </c>
      <c r="H43" s="23">
        <v>147.06299999999999</v>
      </c>
      <c r="I43" s="23">
        <v>201.84899999999999</v>
      </c>
      <c r="J43" s="23">
        <v>175.21100000000001</v>
      </c>
    </row>
    <row r="44" spans="1:10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</row>
    <row r="45" spans="1:10" ht="15" customHeight="1" x14ac:dyDescent="0.35">
      <c r="A45" s="108" t="s">
        <v>27</v>
      </c>
      <c r="B45" s="75"/>
      <c r="C45" s="75"/>
      <c r="D45" s="75"/>
      <c r="E45" s="87">
        <f t="shared" ref="E45:J45" si="7">SUM(E40:E44)</f>
        <v>543.22327969999992</v>
      </c>
      <c r="F45" s="38">
        <f t="shared" si="7"/>
        <v>609.92000000000007</v>
      </c>
      <c r="G45" s="87">
        <f t="shared" si="7"/>
        <v>559.12200000000007</v>
      </c>
      <c r="H45" s="39">
        <f t="shared" si="7"/>
        <v>639.46800000000007</v>
      </c>
      <c r="I45" s="39">
        <f t="shared" si="7"/>
        <v>705.29899999999998</v>
      </c>
      <c r="J45" s="39">
        <f t="shared" si="7"/>
        <v>648.46900000000005</v>
      </c>
    </row>
    <row r="46" spans="1:10" ht="15" customHeight="1" x14ac:dyDescent="0.35">
      <c r="A46" s="96" t="s">
        <v>96</v>
      </c>
      <c r="B46" s="76"/>
      <c r="C46" s="76"/>
      <c r="D46" s="76"/>
      <c r="E46" s="78">
        <f t="shared" ref="E46:J46" si="8">E39+E45</f>
        <v>1975.9541270000002</v>
      </c>
      <c r="F46" s="179">
        <f t="shared" si="8"/>
        <v>2076.2530000000002</v>
      </c>
      <c r="G46" s="78">
        <f t="shared" si="8"/>
        <v>2007.5519999999999</v>
      </c>
      <c r="H46" s="20">
        <f t="shared" si="8"/>
        <v>2094.6360000000004</v>
      </c>
      <c r="I46" s="20">
        <f t="shared" si="8"/>
        <v>2120.8069999999998</v>
      </c>
      <c r="J46" s="20">
        <f t="shared" si="8"/>
        <v>2071.9750000000004</v>
      </c>
    </row>
    <row r="47" spans="1:10" ht="15" customHeight="1" x14ac:dyDescent="0.35">
      <c r="A47" s="99" t="s">
        <v>114</v>
      </c>
      <c r="B47" s="60"/>
      <c r="C47" s="60"/>
      <c r="D47" s="60"/>
      <c r="E47" s="79">
        <v>912.90699980000034</v>
      </c>
      <c r="F47" s="23">
        <v>934.75799999999992</v>
      </c>
      <c r="G47" s="79">
        <v>907.8643999999997</v>
      </c>
      <c r="H47" s="23">
        <v>939.5</v>
      </c>
      <c r="I47" s="23">
        <v>1246.444</v>
      </c>
      <c r="J47" s="23">
        <v>1156.308</v>
      </c>
    </row>
    <row r="48" spans="1:10" ht="15" customHeight="1" x14ac:dyDescent="0.35">
      <c r="A48" s="99" t="s">
        <v>109</v>
      </c>
      <c r="B48" s="60"/>
      <c r="C48" s="60"/>
      <c r="D48" s="60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</row>
    <row r="49" spans="1:10" ht="15" customHeight="1" x14ac:dyDescent="0.35">
      <c r="A49" s="99" t="s">
        <v>28</v>
      </c>
      <c r="B49" s="60"/>
      <c r="C49" s="60"/>
      <c r="D49" s="60"/>
      <c r="E49" s="79">
        <v>4.6239245000000002</v>
      </c>
      <c r="F49" s="23">
        <v>4.3550000000000004</v>
      </c>
      <c r="G49" s="79">
        <v>4.5069999999999997</v>
      </c>
      <c r="H49" s="23">
        <v>4.327</v>
      </c>
      <c r="I49" s="23">
        <v>3.53</v>
      </c>
      <c r="J49" s="23">
        <v>3.47</v>
      </c>
    </row>
    <row r="50" spans="1:10" ht="15" customHeight="1" x14ac:dyDescent="0.35">
      <c r="A50" s="99" t="s">
        <v>29</v>
      </c>
      <c r="B50" s="60"/>
      <c r="C50" s="60"/>
      <c r="D50" s="60"/>
      <c r="E50" s="79">
        <v>6.8964357000000005</v>
      </c>
      <c r="F50" s="23">
        <v>8.9480000000000004</v>
      </c>
      <c r="G50" s="79">
        <v>6.83</v>
      </c>
      <c r="H50" s="23">
        <v>8.9290000000000003</v>
      </c>
      <c r="I50" s="23">
        <v>8.5</v>
      </c>
      <c r="J50" s="23">
        <v>11.704000000000001</v>
      </c>
    </row>
    <row r="51" spans="1:10" ht="15" customHeight="1" x14ac:dyDescent="0.35">
      <c r="A51" s="99" t="s">
        <v>30</v>
      </c>
      <c r="B51" s="60"/>
      <c r="C51" s="60"/>
      <c r="D51" s="60"/>
      <c r="E51" s="79">
        <v>724.66269599999998</v>
      </c>
      <c r="F51" s="23">
        <v>794.81100000000004</v>
      </c>
      <c r="G51" s="79">
        <v>736.60500000000002</v>
      </c>
      <c r="H51" s="23">
        <v>779.88200000000006</v>
      </c>
      <c r="I51" s="23">
        <v>496.1</v>
      </c>
      <c r="J51" s="23">
        <v>569.995</v>
      </c>
    </row>
    <row r="52" spans="1:10" ht="15" customHeight="1" x14ac:dyDescent="0.35">
      <c r="A52" s="99" t="s">
        <v>31</v>
      </c>
      <c r="B52" s="60"/>
      <c r="C52" s="60"/>
      <c r="D52" s="60"/>
      <c r="E52" s="79">
        <v>326.86415569999997</v>
      </c>
      <c r="F52" s="23">
        <v>333.38100000000003</v>
      </c>
      <c r="G52" s="79">
        <v>351.74599999999998</v>
      </c>
      <c r="H52" s="23">
        <v>361.99799999999999</v>
      </c>
      <c r="I52" s="23">
        <v>366.233</v>
      </c>
      <c r="J52" s="23">
        <v>330.49800000000005</v>
      </c>
    </row>
    <row r="53" spans="1:10" ht="15" customHeight="1" x14ac:dyDescent="0.35">
      <c r="A53" s="99" t="s">
        <v>32</v>
      </c>
      <c r="B53" s="60"/>
      <c r="C53" s="60"/>
      <c r="D53" s="60"/>
      <c r="E53" s="79">
        <v>0</v>
      </c>
      <c r="F53" s="23">
        <v>0</v>
      </c>
      <c r="G53" s="79">
        <v>0</v>
      </c>
      <c r="H53" s="23">
        <v>0</v>
      </c>
      <c r="I53" s="23">
        <v>0</v>
      </c>
      <c r="J53" s="23">
        <v>0</v>
      </c>
    </row>
    <row r="54" spans="1:10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</row>
    <row r="55" spans="1:10" ht="15" customHeight="1" x14ac:dyDescent="0.35">
      <c r="A55" s="96" t="s">
        <v>97</v>
      </c>
      <c r="B55" s="76"/>
      <c r="C55" s="76"/>
      <c r="D55" s="76"/>
      <c r="E55" s="78">
        <f t="shared" ref="E55:J55" si="9">SUM(E47:E54)</f>
        <v>1975.9542117000005</v>
      </c>
      <c r="F55" s="18">
        <f t="shared" si="9"/>
        <v>2076.2529999999997</v>
      </c>
      <c r="G55" s="78">
        <f t="shared" si="9"/>
        <v>2007.5523999999996</v>
      </c>
      <c r="H55" s="20">
        <f t="shared" si="9"/>
        <v>2094.636</v>
      </c>
      <c r="I55" s="20">
        <f t="shared" si="9"/>
        <v>2120.8070000000002</v>
      </c>
      <c r="J55" s="20">
        <f t="shared" si="9"/>
        <v>2071.9749999999999</v>
      </c>
    </row>
    <row r="56" spans="1:10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</row>
    <row r="57" spans="1:10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</row>
    <row r="58" spans="1:10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</row>
    <row r="59" spans="1:10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</row>
    <row r="60" spans="1:10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</row>
    <row r="61" spans="1:10" ht="34.9" customHeight="1" x14ac:dyDescent="0.35">
      <c r="A61" s="109" t="s">
        <v>33</v>
      </c>
      <c r="B61" s="109"/>
      <c r="C61" s="109"/>
      <c r="D61" s="109"/>
      <c r="E61" s="79">
        <v>17.496553099999996</v>
      </c>
      <c r="F61" s="23">
        <v>-2.4170000000001064</v>
      </c>
      <c r="G61" s="79">
        <v>46.163400000000074</v>
      </c>
      <c r="H61" s="23">
        <v>65.822000000000173</v>
      </c>
      <c r="I61" s="23">
        <v>127.899</v>
      </c>
      <c r="J61" s="23">
        <v>94.891000000000219</v>
      </c>
    </row>
    <row r="62" spans="1:10" ht="15" customHeight="1" x14ac:dyDescent="0.35">
      <c r="A62" s="110" t="s">
        <v>34</v>
      </c>
      <c r="B62" s="110"/>
      <c r="C62" s="111"/>
      <c r="D62" s="111"/>
      <c r="E62" s="80">
        <v>-37.634</v>
      </c>
      <c r="F62" s="27">
        <v>-13.882000000000001</v>
      </c>
      <c r="G62" s="80">
        <v>-8.009999999999998</v>
      </c>
      <c r="H62" s="27">
        <v>16.353999999999999</v>
      </c>
      <c r="I62" s="27">
        <v>-0.57200000000000273</v>
      </c>
      <c r="J62" s="27">
        <v>25.286000000000001</v>
      </c>
    </row>
    <row r="63" spans="1:10" ht="15" customHeight="1" x14ac:dyDescent="0.35">
      <c r="A63" s="164" t="s">
        <v>35</v>
      </c>
      <c r="B63" s="112"/>
      <c r="C63" s="113"/>
      <c r="D63" s="113"/>
      <c r="E63" s="78">
        <f t="shared" ref="E63:J63" si="10">SUM(E61:E62)</f>
        <v>-20.137446900000004</v>
      </c>
      <c r="F63" s="19">
        <f t="shared" si="10"/>
        <v>-16.299000000000106</v>
      </c>
      <c r="G63" s="78">
        <f t="shared" si="10"/>
        <v>38.153400000000076</v>
      </c>
      <c r="H63" s="20">
        <f t="shared" si="10"/>
        <v>82.176000000000172</v>
      </c>
      <c r="I63" s="20">
        <f t="shared" si="10"/>
        <v>127.327</v>
      </c>
      <c r="J63" s="20">
        <f t="shared" si="10"/>
        <v>120.17700000000022</v>
      </c>
    </row>
    <row r="64" spans="1:10" ht="15" customHeight="1" x14ac:dyDescent="0.35">
      <c r="A64" s="109" t="s">
        <v>104</v>
      </c>
      <c r="B64" s="109"/>
      <c r="C64" s="60"/>
      <c r="D64" s="60"/>
      <c r="E64" s="79">
        <v>-5.0790000000000006</v>
      </c>
      <c r="F64" s="23">
        <v>-5.3760000000000003</v>
      </c>
      <c r="G64" s="79">
        <v>-23.098999999999997</v>
      </c>
      <c r="H64" s="23">
        <v>-32.670999999999999</v>
      </c>
      <c r="I64" s="23">
        <v>-36.271999999999998</v>
      </c>
      <c r="J64" s="23">
        <v>-50.597000000000001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4.4999999999999998E-2</v>
      </c>
      <c r="F65" s="27">
        <v>0</v>
      </c>
      <c r="G65" s="80">
        <v>0</v>
      </c>
      <c r="H65" s="27">
        <v>0</v>
      </c>
      <c r="I65" s="27">
        <v>0</v>
      </c>
      <c r="J65" s="27">
        <v>0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 t="shared" ref="E66:J66" si="11">SUM(E63:E65)</f>
        <v>-25.171446900000003</v>
      </c>
      <c r="F66" s="19">
        <f t="shared" si="11"/>
        <v>-21.675000000000107</v>
      </c>
      <c r="G66" s="78">
        <f t="shared" si="11"/>
        <v>15.054400000000079</v>
      </c>
      <c r="H66" s="20">
        <f t="shared" si="11"/>
        <v>49.505000000000173</v>
      </c>
      <c r="I66" s="20">
        <f t="shared" si="11"/>
        <v>91.055000000000007</v>
      </c>
      <c r="J66" s="20">
        <f t="shared" si="11"/>
        <v>69.580000000000211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80">
        <v>-1.699999999999996E-2</v>
      </c>
      <c r="H67" s="27">
        <v>0</v>
      </c>
      <c r="I67" s="27">
        <v>0</v>
      </c>
      <c r="J67" s="2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78">
        <f t="shared" ref="E68:J68" si="12">SUM(E66:E67)</f>
        <v>-25.171446900000003</v>
      </c>
      <c r="F68" s="19">
        <f t="shared" si="12"/>
        <v>-21.675000000000107</v>
      </c>
      <c r="G68" s="78">
        <f t="shared" si="12"/>
        <v>15.03740000000008</v>
      </c>
      <c r="H68" s="20">
        <f t="shared" si="12"/>
        <v>49.505000000000173</v>
      </c>
      <c r="I68" s="20">
        <f t="shared" si="12"/>
        <v>91.055000000000007</v>
      </c>
      <c r="J68" s="20">
        <f t="shared" si="12"/>
        <v>69.580000000000211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3.0000000000000001E-3</v>
      </c>
      <c r="F69" s="23">
        <v>0</v>
      </c>
      <c r="G69" s="79">
        <v>-51.307999999999993</v>
      </c>
      <c r="H69" s="23">
        <v>233.45699999999999</v>
      </c>
      <c r="I69" s="23">
        <v>-72.472999999999999</v>
      </c>
      <c r="J69" s="23">
        <v>-58.753999999999998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0</v>
      </c>
      <c r="J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0</v>
      </c>
      <c r="F71" s="23">
        <v>0</v>
      </c>
      <c r="G71" s="79">
        <v>0</v>
      </c>
      <c r="H71" s="23">
        <v>-350.00700000000001</v>
      </c>
      <c r="I71" s="23">
        <v>0</v>
      </c>
      <c r="J71" s="23">
        <v>0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0</v>
      </c>
      <c r="F72" s="27">
        <v>0</v>
      </c>
      <c r="G72" s="80">
        <v>0</v>
      </c>
      <c r="H72" s="27">
        <v>0</v>
      </c>
      <c r="I72" s="27">
        <v>0</v>
      </c>
      <c r="J72" s="27">
        <v>0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 t="shared" ref="E73:J73" si="13">SUM(E69:E72)</f>
        <v>3.0000000000000001E-3</v>
      </c>
      <c r="F73" s="38">
        <f t="shared" si="13"/>
        <v>0</v>
      </c>
      <c r="G73" s="87">
        <f t="shared" si="13"/>
        <v>-51.307999999999993</v>
      </c>
      <c r="H73" s="154">
        <f t="shared" si="13"/>
        <v>-116.55000000000001</v>
      </c>
      <c r="I73" s="154">
        <f t="shared" si="13"/>
        <v>-72.472999999999999</v>
      </c>
      <c r="J73" s="154">
        <f t="shared" si="13"/>
        <v>-58.753999999999998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 t="shared" ref="E74:J74" si="14">SUM(E73+E68)</f>
        <v>-25.168446900000003</v>
      </c>
      <c r="F74" s="19">
        <f t="shared" si="14"/>
        <v>-21.675000000000107</v>
      </c>
      <c r="G74" s="78">
        <f t="shared" si="14"/>
        <v>-36.270599999999916</v>
      </c>
      <c r="H74" s="20">
        <f t="shared" si="14"/>
        <v>-67.044999999999845</v>
      </c>
      <c r="I74" s="20">
        <f t="shared" si="14"/>
        <v>18.582000000000008</v>
      </c>
      <c r="J74" s="20">
        <f t="shared" si="14"/>
        <v>10.826000000000214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0</v>
      </c>
      <c r="I75" s="27">
        <v>0</v>
      </c>
      <c r="J75" s="27">
        <v>0</v>
      </c>
      <c r="K75" s="158"/>
    </row>
    <row r="76" spans="1:11" ht="15" customHeight="1" x14ac:dyDescent="0.35">
      <c r="A76" s="164" t="s">
        <v>83</v>
      </c>
      <c r="B76" s="115"/>
      <c r="C76" s="76"/>
      <c r="D76" s="76"/>
      <c r="E76" s="78">
        <f t="shared" ref="E76:J76" si="15">SUM(E74:E75)</f>
        <v>-25.168446900000003</v>
      </c>
      <c r="F76" s="19">
        <f t="shared" si="15"/>
        <v>-21.675000000000107</v>
      </c>
      <c r="G76" s="78">
        <f t="shared" si="15"/>
        <v>-36.270599999999916</v>
      </c>
      <c r="H76" s="20">
        <f t="shared" si="15"/>
        <v>-67.044999999999845</v>
      </c>
      <c r="I76" s="20">
        <f t="shared" si="15"/>
        <v>18.582000000000008</v>
      </c>
      <c r="J76" s="20">
        <f t="shared" si="15"/>
        <v>10.826000000000214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</row>
    <row r="81" spans="1:10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</row>
    <row r="82" spans="1:10" ht="15" customHeight="1" x14ac:dyDescent="0.35">
      <c r="A82" s="134" t="s">
        <v>44</v>
      </c>
      <c r="B82" s="109"/>
      <c r="C82" s="100"/>
      <c r="D82" s="100"/>
      <c r="E82" s="82">
        <v>5.1806292821069206</v>
      </c>
      <c r="F82" s="56">
        <v>-3.319914148840311</v>
      </c>
      <c r="G82" s="82">
        <v>0.51042621294254775</v>
      </c>
      <c r="H82" s="56">
        <v>3.9515019152873823</v>
      </c>
      <c r="I82" s="56">
        <v>8.0013309546592026</v>
      </c>
      <c r="J82" s="56">
        <v>6.2792908336476803</v>
      </c>
    </row>
    <row r="83" spans="1:10" ht="15" customHeight="1" x14ac:dyDescent="0.35">
      <c r="A83" s="99" t="s">
        <v>80</v>
      </c>
      <c r="B83" s="109"/>
      <c r="C83" s="100"/>
      <c r="D83" s="100"/>
      <c r="E83" s="82">
        <v>5.1806292821069206</v>
      </c>
      <c r="F83" s="56">
        <v>0.26709908457049381</v>
      </c>
      <c r="G83" s="82">
        <v>4.4543539080493906</v>
      </c>
      <c r="H83" s="56">
        <v>5.1177035369702608</v>
      </c>
      <c r="I83" s="56">
        <v>8.750400257668824</v>
      </c>
      <c r="J83" s="56">
        <v>7.5648434552998838</v>
      </c>
    </row>
    <row r="84" spans="1:10" ht="15" customHeight="1" x14ac:dyDescent="0.35">
      <c r="A84" s="99" t="s">
        <v>45</v>
      </c>
      <c r="B84" s="109"/>
      <c r="C84" s="100"/>
      <c r="D84" s="100"/>
      <c r="E84" s="82">
        <v>3.9069413318715385</v>
      </c>
      <c r="F84" s="56">
        <v>-6.6048475074704811</v>
      </c>
      <c r="G84" s="82">
        <v>-1.8956115573878329</v>
      </c>
      <c r="H84" s="56">
        <v>0.20342266923674227</v>
      </c>
      <c r="I84" s="56">
        <v>6.6413634891064124</v>
      </c>
      <c r="J84" s="56">
        <v>4.1987476423991001</v>
      </c>
    </row>
    <row r="85" spans="1:10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-3.4206137132446579</v>
      </c>
      <c r="H85" s="56">
        <v>0.9422931237031017</v>
      </c>
      <c r="I85" s="56">
        <v>6.522437604879733</v>
      </c>
      <c r="J85" s="56">
        <v>3.6517270519848779</v>
      </c>
    </row>
    <row r="86" spans="1:10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0.8051981367725487</v>
      </c>
      <c r="H86" s="56">
        <v>3.454279417473654</v>
      </c>
      <c r="I86" s="56">
        <v>7.5331278965961408</v>
      </c>
      <c r="J86" s="56">
        <v>6.0013930320297044</v>
      </c>
    </row>
    <row r="87" spans="1:10" ht="15" customHeight="1" x14ac:dyDescent="0.35">
      <c r="A87" s="99" t="s">
        <v>48</v>
      </c>
      <c r="B87" s="109"/>
      <c r="C87" s="100"/>
      <c r="D87" s="100"/>
      <c r="E87" s="79">
        <v>46.20081752879215</v>
      </c>
      <c r="F87" s="23">
        <v>45.021391901661325</v>
      </c>
      <c r="G87" s="79">
        <v>45.222450980607015</v>
      </c>
      <c r="H87" s="23">
        <v>44.852661751254146</v>
      </c>
      <c r="I87" s="23">
        <v>58.772156070778728</v>
      </c>
      <c r="J87" s="23">
        <v>55.807044003909326</v>
      </c>
    </row>
    <row r="88" spans="1:10" ht="15" customHeight="1" x14ac:dyDescent="0.35">
      <c r="A88" s="99" t="s">
        <v>49</v>
      </c>
      <c r="B88" s="109"/>
      <c r="C88" s="100"/>
      <c r="D88" s="100"/>
      <c r="E88" s="79">
        <v>640.13624090000008</v>
      </c>
      <c r="F88" s="23">
        <v>666.71100000000013</v>
      </c>
      <c r="G88" s="79">
        <v>627.39100000000008</v>
      </c>
      <c r="H88" s="23">
        <v>634.80000000000007</v>
      </c>
      <c r="I88" s="23">
        <v>295.59700000000004</v>
      </c>
      <c r="J88" s="23">
        <v>396.03599999999994</v>
      </c>
    </row>
    <row r="89" spans="1:10" ht="15" customHeight="1" x14ac:dyDescent="0.35">
      <c r="A89" s="99" t="s">
        <v>50</v>
      </c>
      <c r="B89" s="109"/>
      <c r="C89" s="60"/>
      <c r="D89" s="60"/>
      <c r="E89" s="82">
        <v>0.79886190012758418</v>
      </c>
      <c r="F89" s="56">
        <v>0.85494427434694364</v>
      </c>
      <c r="G89" s="82">
        <v>0.81632455243316082</v>
      </c>
      <c r="H89" s="56">
        <v>0.83470888770622698</v>
      </c>
      <c r="I89" s="56">
        <v>0.40084432192701797</v>
      </c>
      <c r="J89" s="56">
        <v>0.49594485206363703</v>
      </c>
    </row>
    <row r="90" spans="1:10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993</v>
      </c>
      <c r="H90" s="23">
        <v>1134</v>
      </c>
      <c r="I90" s="23">
        <v>1143</v>
      </c>
      <c r="J90" s="23">
        <v>1162</v>
      </c>
    </row>
    <row r="91" spans="1:10" ht="16.5" x14ac:dyDescent="0.35">
      <c r="A91" s="103"/>
      <c r="B91" s="62"/>
      <c r="C91" s="62"/>
      <c r="D91" s="62"/>
      <c r="E91" s="62"/>
      <c r="F91" s="62"/>
      <c r="G91" s="62"/>
      <c r="H91" s="62"/>
      <c r="I91" s="62"/>
      <c r="J91" s="62"/>
    </row>
    <row r="92" spans="1:10" ht="16.5" x14ac:dyDescent="0.35">
      <c r="A92" s="103"/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6.5" x14ac:dyDescent="0.35">
      <c r="A93" s="7"/>
      <c r="B93" s="1"/>
      <c r="C93" s="1"/>
      <c r="D93" s="2"/>
      <c r="E93" s="95"/>
      <c r="F93" s="95"/>
      <c r="G93" s="95"/>
      <c r="H93" s="119"/>
      <c r="I93" s="119"/>
      <c r="J93" s="119"/>
    </row>
    <row r="94" spans="1:10" ht="16.5" outlineLevel="1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outlineLevel="1" x14ac:dyDescent="0.25">
      <c r="G95" s="95"/>
      <c r="H95" s="95"/>
      <c r="I95" s="95"/>
      <c r="J95" s="95"/>
    </row>
    <row r="96" spans="1:10" outlineLevel="1" x14ac:dyDescent="0.25">
      <c r="C96" s="10"/>
      <c r="E96" s="95"/>
      <c r="F96" s="95"/>
      <c r="G96" s="95"/>
      <c r="H96" s="95"/>
      <c r="I96" s="95"/>
      <c r="J96" s="95"/>
    </row>
    <row r="97" spans="1:10" ht="16.5" outlineLevel="1" x14ac:dyDescent="0.35">
      <c r="A97" s="120"/>
      <c r="B97" s="120"/>
      <c r="C97" s="120"/>
      <c r="D97" s="120"/>
      <c r="E97" s="120"/>
      <c r="F97" s="120"/>
      <c r="G97" s="120"/>
      <c r="H97" s="120"/>
      <c r="I97" s="120"/>
      <c r="J97" s="120"/>
    </row>
    <row r="98" spans="1:10" ht="16.5" x14ac:dyDescent="0.35">
      <c r="A98" s="120"/>
      <c r="B98" s="120"/>
      <c r="C98" s="120"/>
      <c r="D98" s="120"/>
      <c r="E98" s="120"/>
      <c r="F98" s="120"/>
      <c r="G98" s="120"/>
      <c r="H98" s="120"/>
      <c r="I98" s="120"/>
      <c r="J98" s="120"/>
    </row>
    <row r="99" spans="1:10" ht="16.5" x14ac:dyDescent="0.35">
      <c r="A99" s="120"/>
      <c r="B99" s="120"/>
      <c r="C99" s="120"/>
      <c r="D99" s="120"/>
      <c r="E99" s="120"/>
      <c r="F99" s="120"/>
      <c r="G99" s="120"/>
      <c r="H99" s="120"/>
      <c r="I99" s="120"/>
      <c r="J99" s="120"/>
    </row>
    <row r="100" spans="1:10" ht="16.5" x14ac:dyDescent="0.35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</row>
    <row r="101" spans="1:10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</row>
    <row r="102" spans="1:10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</row>
    <row r="103" spans="1:10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</row>
    <row r="104" spans="1:10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</row>
    <row r="105" spans="1:10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  <row r="114" spans="1:10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</row>
    <row r="115" spans="1:10" x14ac:dyDescent="0.25">
      <c r="A115" s="95"/>
      <c r="B115" s="95"/>
      <c r="C115" s="95"/>
      <c r="D115" s="95"/>
      <c r="E115" s="95"/>
      <c r="F115" s="95"/>
      <c r="G115" s="95"/>
      <c r="H115" s="95"/>
      <c r="I115" s="95"/>
      <c r="J115" s="95"/>
    </row>
    <row r="116" spans="1:10" x14ac:dyDescent="0.25">
      <c r="A116" s="95"/>
      <c r="B116" s="95"/>
      <c r="C116" s="95"/>
      <c r="D116" s="95"/>
      <c r="E116" s="95"/>
      <c r="F116" s="95"/>
      <c r="G116" s="95"/>
      <c r="H116" s="95"/>
      <c r="I116" s="95"/>
      <c r="J116" s="95"/>
    </row>
    <row r="117" spans="1:10" x14ac:dyDescent="0.25">
      <c r="A117" s="95"/>
      <c r="B117" s="95"/>
      <c r="C117" s="95"/>
      <c r="D117" s="95"/>
      <c r="E117" s="95"/>
      <c r="F117" s="95"/>
      <c r="G117" s="95"/>
      <c r="H117" s="95"/>
      <c r="I117" s="95"/>
      <c r="J117" s="95"/>
    </row>
    <row r="118" spans="1:10" x14ac:dyDescent="0.25">
      <c r="A118" s="95"/>
      <c r="B118" s="95"/>
      <c r="C118" s="95"/>
      <c r="D118" s="95"/>
      <c r="E118" s="95"/>
      <c r="F118" s="95"/>
      <c r="G118" s="95"/>
      <c r="H118" s="95"/>
      <c r="I118" s="95"/>
      <c r="J118" s="95"/>
    </row>
  </sheetData>
  <mergeCells count="2">
    <mergeCell ref="A1:J1"/>
    <mergeCell ref="A73:B73"/>
  </mergeCells>
  <pageMargins left="0.7" right="0.7" top="0.75" bottom="0.75" header="0.3" footer="0.3"/>
  <pageSetup paperSize="9" scale="55" orientation="portrait" r:id="rId1"/>
  <rowBreaks count="1" manualBreakCount="1">
    <brk id="9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72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57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 t="s">
        <v>53</v>
      </c>
      <c r="F5" s="70" t="s">
        <v>53</v>
      </c>
      <c r="G5" s="70" t="s">
        <v>53</v>
      </c>
      <c r="H5" s="70"/>
      <c r="I5" s="70"/>
      <c r="J5" s="70"/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78">
        <v>203.31941699999999</v>
      </c>
      <c r="F7" s="19">
        <v>194.17699999999999</v>
      </c>
      <c r="G7" s="78">
        <v>888.20801700000004</v>
      </c>
      <c r="H7" s="19">
        <v>844.50199999999995</v>
      </c>
      <c r="I7" s="19">
        <v>837.87300000000005</v>
      </c>
      <c r="J7" s="19">
        <v>784.29499999999996</v>
      </c>
    </row>
    <row r="8" spans="1:10" ht="15" customHeight="1" x14ac:dyDescent="0.35">
      <c r="A8" s="99" t="s">
        <v>3</v>
      </c>
      <c r="B8" s="60"/>
      <c r="C8" s="60"/>
      <c r="D8" s="60"/>
      <c r="E8" s="79">
        <v>-204.47742399999998</v>
      </c>
      <c r="F8" s="23">
        <v>-197.65400000000002</v>
      </c>
      <c r="G8" s="79">
        <v>-849.46159299999999</v>
      </c>
      <c r="H8" s="23">
        <v>-819.9190000000001</v>
      </c>
      <c r="I8" s="23">
        <v>-804.13599999999997</v>
      </c>
      <c r="J8" s="23">
        <v>-785.62000000000012</v>
      </c>
    </row>
    <row r="9" spans="1:10" ht="15" customHeight="1" x14ac:dyDescent="0.35">
      <c r="A9" s="99" t="s">
        <v>4</v>
      </c>
      <c r="B9" s="60"/>
      <c r="C9" s="60"/>
      <c r="D9" s="60"/>
      <c r="E9" s="79">
        <v>2.7354409999999998</v>
      </c>
      <c r="F9" s="23">
        <v>2.0499999999999998</v>
      </c>
      <c r="G9" s="79">
        <v>10.456063</v>
      </c>
      <c r="H9" s="23">
        <v>7.1820000000000004</v>
      </c>
      <c r="I9" s="23">
        <v>6.274</v>
      </c>
      <c r="J9" s="23">
        <v>7.1989999999999998</v>
      </c>
    </row>
    <row r="10" spans="1:10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</row>
    <row r="11" spans="1:10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>
        <v>0</v>
      </c>
      <c r="I11" s="27">
        <v>0</v>
      </c>
      <c r="J11" s="27">
        <v>0</v>
      </c>
    </row>
    <row r="12" spans="1:10" ht="15" customHeight="1" x14ac:dyDescent="0.25">
      <c r="A12" s="102" t="s">
        <v>7</v>
      </c>
      <c r="B12" s="102"/>
      <c r="C12" s="102"/>
      <c r="D12" s="102"/>
      <c r="E12" s="78">
        <f t="shared" ref="E12:J12" si="0">SUM(E7:E11)</f>
        <v>1.577434000000002</v>
      </c>
      <c r="F12" s="19">
        <f t="shared" si="0"/>
        <v>-1.4270000000000325</v>
      </c>
      <c r="G12" s="78">
        <f t="shared" si="0"/>
        <v>49.202487000000048</v>
      </c>
      <c r="H12" s="20">
        <f t="shared" si="0"/>
        <v>31.764999999999858</v>
      </c>
      <c r="I12" s="20">
        <f t="shared" si="0"/>
        <v>40.011000000000081</v>
      </c>
      <c r="J12" s="20">
        <f t="shared" si="0"/>
        <v>5.8739999999998407</v>
      </c>
    </row>
    <row r="13" spans="1:10" ht="15" customHeight="1" x14ac:dyDescent="0.35">
      <c r="A13" s="101" t="s">
        <v>62</v>
      </c>
      <c r="B13" s="64"/>
      <c r="C13" s="64"/>
      <c r="D13" s="64"/>
      <c r="E13" s="80">
        <v>-12.119724</v>
      </c>
      <c r="F13" s="27">
        <v>-12.193</v>
      </c>
      <c r="G13" s="80">
        <v>-49.659476999999995</v>
      </c>
      <c r="H13" s="27">
        <v>-51.984999999999999</v>
      </c>
      <c r="I13" s="27">
        <v>-53.456999999999994</v>
      </c>
      <c r="J13" s="27">
        <v>-50.316999999999993</v>
      </c>
    </row>
    <row r="14" spans="1:10" ht="15" customHeight="1" x14ac:dyDescent="0.25">
      <c r="A14" s="102" t="s">
        <v>8</v>
      </c>
      <c r="B14" s="102"/>
      <c r="C14" s="102"/>
      <c r="D14" s="102"/>
      <c r="E14" s="78">
        <f t="shared" ref="E14:J14" si="1">SUM(E12:E13)</f>
        <v>-10.542289999999998</v>
      </c>
      <c r="F14" s="19">
        <f t="shared" si="1"/>
        <v>-13.620000000000033</v>
      </c>
      <c r="G14" s="78">
        <f t="shared" si="1"/>
        <v>-0.45698999999994783</v>
      </c>
      <c r="H14" s="20">
        <f t="shared" si="1"/>
        <v>-20.220000000000141</v>
      </c>
      <c r="I14" s="20">
        <f t="shared" si="1"/>
        <v>-13.445999999999913</v>
      </c>
      <c r="J14" s="20">
        <f t="shared" si="1"/>
        <v>-44.443000000000154</v>
      </c>
    </row>
    <row r="15" spans="1:10" ht="15" customHeight="1" x14ac:dyDescent="0.35">
      <c r="A15" s="99" t="s">
        <v>9</v>
      </c>
      <c r="B15" s="103"/>
      <c r="C15" s="103"/>
      <c r="D15" s="103"/>
      <c r="E15" s="79">
        <v>0</v>
      </c>
      <c r="F15" s="23">
        <v>0</v>
      </c>
      <c r="G15" s="79">
        <v>0</v>
      </c>
      <c r="H15" s="23">
        <v>0</v>
      </c>
      <c r="I15" s="23">
        <v>0</v>
      </c>
      <c r="J15" s="23">
        <v>0</v>
      </c>
    </row>
    <row r="16" spans="1:10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-75</v>
      </c>
      <c r="H16" s="27">
        <v>-100</v>
      </c>
      <c r="I16" s="27">
        <v>0</v>
      </c>
      <c r="J16" s="27">
        <v>-58</v>
      </c>
    </row>
    <row r="17" spans="1:10" ht="15" customHeight="1" x14ac:dyDescent="0.25">
      <c r="A17" s="102" t="s">
        <v>11</v>
      </c>
      <c r="B17" s="102"/>
      <c r="C17" s="102"/>
      <c r="D17" s="102"/>
      <c r="E17" s="78">
        <f t="shared" ref="E17:J17" si="2">SUM(E14:E16)</f>
        <v>-10.542289999999998</v>
      </c>
      <c r="F17" s="19">
        <f t="shared" si="2"/>
        <v>-13.620000000000033</v>
      </c>
      <c r="G17" s="78">
        <f t="shared" si="2"/>
        <v>-75.456989999999948</v>
      </c>
      <c r="H17" s="20">
        <f t="shared" si="2"/>
        <v>-120.22000000000014</v>
      </c>
      <c r="I17" s="20">
        <f t="shared" si="2"/>
        <v>-13.445999999999913</v>
      </c>
      <c r="J17" s="20">
        <f t="shared" si="2"/>
        <v>-102.44300000000015</v>
      </c>
    </row>
    <row r="18" spans="1:10" ht="15" customHeight="1" x14ac:dyDescent="0.35">
      <c r="A18" s="99" t="s">
        <v>12</v>
      </c>
      <c r="B18" s="60"/>
      <c r="C18" s="60"/>
      <c r="D18" s="60"/>
      <c r="E18" s="79">
        <v>9.7637969999999985</v>
      </c>
      <c r="F18" s="23">
        <v>-6.6609999999999996</v>
      </c>
      <c r="G18" s="79">
        <v>3.8694419999999998</v>
      </c>
      <c r="H18" s="23">
        <v>0.80900000000000005</v>
      </c>
      <c r="I18" s="23">
        <v>0.94000000000000006</v>
      </c>
      <c r="J18" s="23">
        <v>8.354000000000001</v>
      </c>
    </row>
    <row r="19" spans="1:10" ht="15" customHeight="1" x14ac:dyDescent="0.35">
      <c r="A19" s="101" t="s">
        <v>13</v>
      </c>
      <c r="B19" s="64"/>
      <c r="C19" s="64"/>
      <c r="D19" s="64"/>
      <c r="E19" s="80">
        <v>-5.02644</v>
      </c>
      <c r="F19" s="27">
        <v>-9.1470000000000002</v>
      </c>
      <c r="G19" s="80">
        <v>-41.493809999999996</v>
      </c>
      <c r="H19" s="27">
        <v>-77.623999999999995</v>
      </c>
      <c r="I19" s="27">
        <v>-67.021000000000001</v>
      </c>
      <c r="J19" s="27">
        <v>-36.622999999999998</v>
      </c>
    </row>
    <row r="20" spans="1:10" ht="15" customHeight="1" x14ac:dyDescent="0.25">
      <c r="A20" s="102" t="s">
        <v>14</v>
      </c>
      <c r="B20" s="102"/>
      <c r="C20" s="102"/>
      <c r="D20" s="102"/>
      <c r="E20" s="78">
        <f t="shared" ref="E20:J20" si="3">SUM(E17:E19)</f>
        <v>-5.8049329999999992</v>
      </c>
      <c r="F20" s="19">
        <f t="shared" si="3"/>
        <v>-29.428000000000033</v>
      </c>
      <c r="G20" s="78">
        <f t="shared" si="3"/>
        <v>-113.08135799999994</v>
      </c>
      <c r="H20" s="20">
        <f t="shared" si="3"/>
        <v>-197.03500000000014</v>
      </c>
      <c r="I20" s="20">
        <f t="shared" si="3"/>
        <v>-79.526999999999916</v>
      </c>
      <c r="J20" s="20">
        <f t="shared" si="3"/>
        <v>-130.71200000000016</v>
      </c>
    </row>
    <row r="21" spans="1:10" ht="15" customHeight="1" x14ac:dyDescent="0.35">
      <c r="A21" s="99" t="s">
        <v>15</v>
      </c>
      <c r="B21" s="60"/>
      <c r="C21" s="60"/>
      <c r="D21" s="60"/>
      <c r="E21" s="79">
        <v>5.9582999999999997E-2</v>
      </c>
      <c r="F21" s="23">
        <v>0.69500000000000006</v>
      </c>
      <c r="G21" s="79">
        <v>-0.27700000000000014</v>
      </c>
      <c r="H21" s="23">
        <v>-3.1099999999999994</v>
      </c>
      <c r="I21" s="23">
        <v>-3.8419999999999996</v>
      </c>
      <c r="J21" s="23">
        <v>-0.4709999999999992</v>
      </c>
    </row>
    <row r="22" spans="1:10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0</v>
      </c>
      <c r="I22" s="27">
        <v>0</v>
      </c>
      <c r="J22" s="27">
        <v>0</v>
      </c>
    </row>
    <row r="23" spans="1:10" ht="15" customHeight="1" x14ac:dyDescent="0.35">
      <c r="A23" s="105" t="s">
        <v>98</v>
      </c>
      <c r="B23" s="106"/>
      <c r="C23" s="106"/>
      <c r="D23" s="106"/>
      <c r="E23" s="78">
        <f t="shared" ref="E23:J23" si="4">SUM(E20:E22)</f>
        <v>-5.7453499999999993</v>
      </c>
      <c r="F23" s="19">
        <f t="shared" si="4"/>
        <v>-28.733000000000033</v>
      </c>
      <c r="G23" s="78">
        <f t="shared" si="4"/>
        <v>-113.35835799999994</v>
      </c>
      <c r="H23" s="20">
        <f t="shared" si="4"/>
        <v>-200.14500000000015</v>
      </c>
      <c r="I23" s="20">
        <f t="shared" si="4"/>
        <v>-83.368999999999915</v>
      </c>
      <c r="J23" s="20">
        <f t="shared" si="4"/>
        <v>-131.18300000000016</v>
      </c>
    </row>
    <row r="24" spans="1:10" ht="15" customHeight="1" x14ac:dyDescent="0.35">
      <c r="A24" s="99" t="s">
        <v>113</v>
      </c>
      <c r="B24" s="60"/>
      <c r="C24" s="60"/>
      <c r="D24" s="60"/>
      <c r="E24" s="79">
        <v>-5.7453499999999948</v>
      </c>
      <c r="F24" s="23">
        <v>-28.733000000000011</v>
      </c>
      <c r="G24" s="79">
        <v>-113.35835800000002</v>
      </c>
      <c r="H24" s="23">
        <v>-200.1450000000001</v>
      </c>
      <c r="I24" s="23">
        <v>-83.368999999999886</v>
      </c>
      <c r="J24" s="23">
        <v>-131.18300000000013</v>
      </c>
    </row>
    <row r="25" spans="1:10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</row>
    <row r="26" spans="1:10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</row>
    <row r="27" spans="1:10" ht="15" customHeight="1" x14ac:dyDescent="0.35">
      <c r="A27" s="134" t="s">
        <v>64</v>
      </c>
      <c r="B27" s="60"/>
      <c r="C27" s="60"/>
      <c r="D27" s="60"/>
      <c r="E27" s="79">
        <v>-1.1779999999999999</v>
      </c>
      <c r="F27" s="23">
        <v>-1.3</v>
      </c>
      <c r="G27" s="79">
        <v>-5.82</v>
      </c>
      <c r="H27" s="23">
        <v>-4.3</v>
      </c>
      <c r="I27" s="23">
        <v>-6.5</v>
      </c>
      <c r="J27" s="23">
        <v>0</v>
      </c>
    </row>
    <row r="28" spans="1:10" ht="15" customHeight="1" x14ac:dyDescent="0.35">
      <c r="A28" s="135" t="s">
        <v>107</v>
      </c>
      <c r="B28" s="136"/>
      <c r="C28" s="136"/>
      <c r="D28" s="136"/>
      <c r="E28" s="149">
        <f t="shared" ref="E28:J28" si="5">E14-E27</f>
        <v>-9.3642899999999969</v>
      </c>
      <c r="F28" s="150">
        <f t="shared" si="5"/>
        <v>-12.320000000000032</v>
      </c>
      <c r="G28" s="149">
        <f t="shared" si="5"/>
        <v>5.3630100000000525</v>
      </c>
      <c r="H28" s="150">
        <f t="shared" si="5"/>
        <v>-15.92000000000014</v>
      </c>
      <c r="I28" s="150">
        <f t="shared" si="5"/>
        <v>-6.9459999999999127</v>
      </c>
      <c r="J28" s="150">
        <f t="shared" si="5"/>
        <v>-44.443000000000154</v>
      </c>
    </row>
    <row r="29" spans="1:10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</row>
    <row r="30" spans="1:10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</row>
    <row r="31" spans="1:10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</row>
    <row r="32" spans="1:10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</row>
    <row r="33" spans="1:12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</row>
    <row r="34" spans="1:12" ht="15" customHeight="1" x14ac:dyDescent="0.35">
      <c r="A34" s="99" t="s">
        <v>17</v>
      </c>
      <c r="B34" s="107"/>
      <c r="C34" s="107"/>
      <c r="D34" s="107"/>
      <c r="E34" s="79">
        <v>251.25299999999999</v>
      </c>
      <c r="F34" s="23">
        <v>320.72300000000001</v>
      </c>
      <c r="G34" s="79">
        <v>252.79</v>
      </c>
      <c r="H34" s="23">
        <v>323.16000000000003</v>
      </c>
      <c r="I34" s="23">
        <v>418.18799999999999</v>
      </c>
      <c r="J34" s="23">
        <v>410.19600000000003</v>
      </c>
    </row>
    <row r="35" spans="1:12" ht="15" customHeight="1" x14ac:dyDescent="0.35">
      <c r="A35" s="99" t="s">
        <v>18</v>
      </c>
      <c r="B35" s="100"/>
      <c r="C35" s="100"/>
      <c r="D35" s="100"/>
      <c r="E35" s="79">
        <v>217.33799999999999</v>
      </c>
      <c r="F35" s="23">
        <v>218.32300000000001</v>
      </c>
      <c r="G35" s="79">
        <v>218.04361699999998</v>
      </c>
      <c r="H35" s="23">
        <v>218.399</v>
      </c>
      <c r="I35" s="23">
        <v>214.10300000000001</v>
      </c>
      <c r="J35" s="23">
        <v>205.761</v>
      </c>
    </row>
    <row r="36" spans="1:12" ht="15" customHeight="1" x14ac:dyDescent="0.35">
      <c r="A36" s="99" t="s">
        <v>106</v>
      </c>
      <c r="B36" s="100"/>
      <c r="C36" s="100"/>
      <c r="D36" s="100"/>
      <c r="E36" s="79">
        <v>179.71900000000002</v>
      </c>
      <c r="F36" s="23">
        <v>185.89100000000002</v>
      </c>
      <c r="G36" s="79">
        <v>184.48780299999999</v>
      </c>
      <c r="H36" s="23">
        <v>189.047</v>
      </c>
      <c r="I36" s="23">
        <v>209.71799999999999</v>
      </c>
      <c r="J36" s="23">
        <v>227.697</v>
      </c>
    </row>
    <row r="37" spans="1:12" ht="15" customHeight="1" x14ac:dyDescent="0.35">
      <c r="A37" s="99" t="s">
        <v>19</v>
      </c>
      <c r="B37" s="100"/>
      <c r="C37" s="100"/>
      <c r="D37" s="100"/>
      <c r="E37" s="79">
        <v>17.129000000000001</v>
      </c>
      <c r="F37" s="23">
        <v>16.855</v>
      </c>
      <c r="G37" s="79">
        <v>0</v>
      </c>
      <c r="H37" s="23">
        <v>0</v>
      </c>
      <c r="I37" s="23">
        <v>0</v>
      </c>
      <c r="J37" s="23">
        <v>13.5</v>
      </c>
    </row>
    <row r="38" spans="1:12" ht="15" customHeight="1" x14ac:dyDescent="0.35">
      <c r="A38" s="101" t="s">
        <v>20</v>
      </c>
      <c r="B38" s="64"/>
      <c r="C38" s="64"/>
      <c r="D38" s="64"/>
      <c r="E38" s="80">
        <v>3.06</v>
      </c>
      <c r="F38" s="27">
        <v>3.6220000000000003</v>
      </c>
      <c r="G38" s="80">
        <v>20.524624000000003</v>
      </c>
      <c r="H38" s="27">
        <v>20.291</v>
      </c>
      <c r="I38" s="27">
        <v>18.917000000000002</v>
      </c>
      <c r="J38" s="27">
        <v>3.7229999999999999</v>
      </c>
    </row>
    <row r="39" spans="1:12" ht="15" customHeight="1" x14ac:dyDescent="0.35">
      <c r="A39" s="96" t="s">
        <v>21</v>
      </c>
      <c r="B39" s="102"/>
      <c r="C39" s="102"/>
      <c r="D39" s="102"/>
      <c r="E39" s="84">
        <f t="shared" ref="E39:J39" si="6">SUM(E34:E38)</f>
        <v>668.49900000000002</v>
      </c>
      <c r="F39" s="179">
        <f t="shared" si="6"/>
        <v>745.4140000000001</v>
      </c>
      <c r="G39" s="84">
        <f t="shared" si="6"/>
        <v>675.84604400000001</v>
      </c>
      <c r="H39" s="20">
        <f t="shared" si="6"/>
        <v>750.89700000000005</v>
      </c>
      <c r="I39" s="20">
        <f t="shared" si="6"/>
        <v>860.92599999999993</v>
      </c>
      <c r="J39" s="20">
        <f t="shared" si="6"/>
        <v>860.87699999999995</v>
      </c>
    </row>
    <row r="40" spans="1:12" ht="15" customHeight="1" x14ac:dyDescent="0.35">
      <c r="A40" s="99" t="s">
        <v>22</v>
      </c>
      <c r="B40" s="60"/>
      <c r="C40" s="60"/>
      <c r="D40" s="60"/>
      <c r="E40" s="79">
        <v>187.41</v>
      </c>
      <c r="F40" s="23">
        <v>183.62099999999998</v>
      </c>
      <c r="G40" s="79">
        <v>185.183198</v>
      </c>
      <c r="H40" s="23">
        <v>178.95099999999999</v>
      </c>
      <c r="I40" s="23">
        <v>173.815</v>
      </c>
      <c r="J40" s="23">
        <v>158.03299999999999</v>
      </c>
    </row>
    <row r="41" spans="1:12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</row>
    <row r="42" spans="1:12" ht="15" customHeight="1" x14ac:dyDescent="0.35">
      <c r="A42" s="99" t="s">
        <v>24</v>
      </c>
      <c r="B42" s="60"/>
      <c r="C42" s="60"/>
      <c r="D42" s="60"/>
      <c r="E42" s="79">
        <v>97.536000000000001</v>
      </c>
      <c r="F42" s="23">
        <v>102.943</v>
      </c>
      <c r="G42" s="79">
        <v>100.80694400000002</v>
      </c>
      <c r="H42" s="23">
        <v>105.64099999999999</v>
      </c>
      <c r="I42" s="23">
        <v>113.992</v>
      </c>
      <c r="J42" s="23">
        <v>108.55499999999999</v>
      </c>
    </row>
    <row r="43" spans="1:12" ht="15" customHeight="1" x14ac:dyDescent="0.35">
      <c r="A43" s="99" t="s">
        <v>25</v>
      </c>
      <c r="B43" s="60"/>
      <c r="C43" s="60"/>
      <c r="D43" s="60"/>
      <c r="E43" s="79">
        <v>4.492</v>
      </c>
      <c r="F43" s="23">
        <v>4.9690000000000003</v>
      </c>
      <c r="G43" s="79">
        <v>6.1890000000000001</v>
      </c>
      <c r="H43" s="23">
        <v>7.8479999999999999</v>
      </c>
      <c r="I43" s="23">
        <v>7.5380000000000003</v>
      </c>
      <c r="J43" s="23">
        <v>0</v>
      </c>
    </row>
    <row r="44" spans="1:12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</row>
    <row r="45" spans="1:12" ht="15" customHeight="1" x14ac:dyDescent="0.35">
      <c r="A45" s="108" t="s">
        <v>27</v>
      </c>
      <c r="B45" s="75"/>
      <c r="C45" s="75"/>
      <c r="D45" s="75"/>
      <c r="E45" s="85">
        <f t="shared" ref="E45:J45" si="7">SUM(E40:E44)</f>
        <v>289.43800000000005</v>
      </c>
      <c r="F45" s="38">
        <f t="shared" si="7"/>
        <v>291.53299999999996</v>
      </c>
      <c r="G45" s="85">
        <f t="shared" si="7"/>
        <v>292.17914200000001</v>
      </c>
      <c r="H45" s="39">
        <f t="shared" si="7"/>
        <v>292.44</v>
      </c>
      <c r="I45" s="39">
        <f t="shared" si="7"/>
        <v>295.34500000000003</v>
      </c>
      <c r="J45" s="39">
        <f t="shared" si="7"/>
        <v>266.58799999999997</v>
      </c>
    </row>
    <row r="46" spans="1:12" ht="15" customHeight="1" x14ac:dyDescent="0.35">
      <c r="A46" s="96" t="s">
        <v>96</v>
      </c>
      <c r="B46" s="76"/>
      <c r="C46" s="76"/>
      <c r="D46" s="76"/>
      <c r="E46" s="84">
        <f t="shared" ref="E46:J46" si="8">E39+E45</f>
        <v>957.93700000000013</v>
      </c>
      <c r="F46" s="179">
        <f t="shared" si="8"/>
        <v>1036.9470000000001</v>
      </c>
      <c r="G46" s="84">
        <f t="shared" si="8"/>
        <v>968.02518600000008</v>
      </c>
      <c r="H46" s="20">
        <f t="shared" si="8"/>
        <v>1043.337</v>
      </c>
      <c r="I46" s="20">
        <f t="shared" si="8"/>
        <v>1156.271</v>
      </c>
      <c r="J46" s="20">
        <f t="shared" si="8"/>
        <v>1127.4649999999999</v>
      </c>
    </row>
    <row r="47" spans="1:12" ht="15" customHeight="1" x14ac:dyDescent="0.35">
      <c r="A47" s="99" t="s">
        <v>114</v>
      </c>
      <c r="B47" s="60"/>
      <c r="C47" s="60"/>
      <c r="D47" s="60" t="s">
        <v>55</v>
      </c>
      <c r="E47" s="79">
        <v>257.58767899999998</v>
      </c>
      <c r="F47" s="23">
        <v>288.108</v>
      </c>
      <c r="G47" s="79">
        <v>269.00864200000001</v>
      </c>
      <c r="H47" s="23">
        <v>284.24900000000002</v>
      </c>
      <c r="I47" s="23">
        <v>394.28399999999999</v>
      </c>
      <c r="J47" s="23">
        <v>426.851</v>
      </c>
      <c r="L47" s="144"/>
    </row>
    <row r="48" spans="1:12" ht="15" customHeight="1" x14ac:dyDescent="0.35">
      <c r="A48" s="99" t="s">
        <v>109</v>
      </c>
      <c r="B48" s="60"/>
      <c r="C48" s="60"/>
      <c r="D48" s="60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</row>
    <row r="49" spans="1:10" ht="15" customHeight="1" x14ac:dyDescent="0.35">
      <c r="A49" s="99" t="s">
        <v>28</v>
      </c>
      <c r="B49" s="60"/>
      <c r="C49" s="60"/>
      <c r="D49" s="60"/>
      <c r="E49" s="79">
        <v>0</v>
      </c>
      <c r="F49" s="23">
        <v>0</v>
      </c>
      <c r="G49" s="79">
        <v>0</v>
      </c>
      <c r="H49" s="23">
        <v>0</v>
      </c>
      <c r="I49" s="23">
        <v>6.0860000000000003</v>
      </c>
      <c r="J49" s="23">
        <v>10.241</v>
      </c>
    </row>
    <row r="50" spans="1:10" ht="15" customHeight="1" x14ac:dyDescent="0.35">
      <c r="A50" s="99" t="s">
        <v>29</v>
      </c>
      <c r="B50" s="60"/>
      <c r="C50" s="60"/>
      <c r="D50" s="60"/>
      <c r="E50" s="79">
        <v>51.627000000000002</v>
      </c>
      <c r="F50" s="23">
        <v>58.971999999999994</v>
      </c>
      <c r="G50" s="79">
        <v>53.513306999999998</v>
      </c>
      <c r="H50" s="23">
        <v>60.058</v>
      </c>
      <c r="I50" s="23">
        <v>62.981999999999999</v>
      </c>
      <c r="J50" s="23">
        <v>65.626999999999995</v>
      </c>
    </row>
    <row r="51" spans="1:10" ht="15" customHeight="1" x14ac:dyDescent="0.35">
      <c r="A51" s="99" t="s">
        <v>30</v>
      </c>
      <c r="B51" s="60"/>
      <c r="C51" s="60"/>
      <c r="D51" s="60"/>
      <c r="E51" s="79">
        <v>522.83686599999999</v>
      </c>
      <c r="F51" s="23">
        <v>544.43399999999997</v>
      </c>
      <c r="G51" s="79">
        <v>504.45248600000002</v>
      </c>
      <c r="H51" s="23">
        <v>544.93499999999995</v>
      </c>
      <c r="I51" s="23">
        <v>528.26900000000001</v>
      </c>
      <c r="J51" s="23">
        <v>502.49299999999999</v>
      </c>
    </row>
    <row r="52" spans="1:10" ht="15" customHeight="1" x14ac:dyDescent="0.35">
      <c r="A52" s="99" t="s">
        <v>31</v>
      </c>
      <c r="B52" s="60"/>
      <c r="C52" s="60"/>
      <c r="D52" s="60"/>
      <c r="E52" s="79">
        <v>125.252</v>
      </c>
      <c r="F52" s="23">
        <v>144.79900000000001</v>
      </c>
      <c r="G52" s="79">
        <v>140.41673200000002</v>
      </c>
      <c r="H52" s="23">
        <v>153.46099999999998</v>
      </c>
      <c r="I52" s="23">
        <v>164.01600000000002</v>
      </c>
      <c r="J52" s="23">
        <v>121.61899999999999</v>
      </c>
    </row>
    <row r="53" spans="1:10" ht="15" customHeight="1" x14ac:dyDescent="0.35">
      <c r="A53" s="99" t="s">
        <v>32</v>
      </c>
      <c r="B53" s="60"/>
      <c r="C53" s="60"/>
      <c r="D53" s="60"/>
      <c r="E53" s="79">
        <v>0.63300000000000001</v>
      </c>
      <c r="F53" s="23">
        <v>0.63400000000000001</v>
      </c>
      <c r="G53" s="79">
        <v>0.63370399999999993</v>
      </c>
      <c r="H53" s="23">
        <v>0.63400000000000001</v>
      </c>
      <c r="I53" s="23">
        <v>0.63400000000000001</v>
      </c>
      <c r="J53" s="23">
        <v>0.63400000000000001</v>
      </c>
    </row>
    <row r="54" spans="1:10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</row>
    <row r="55" spans="1:10" ht="15" customHeight="1" x14ac:dyDescent="0.35">
      <c r="A55" s="96" t="s">
        <v>97</v>
      </c>
      <c r="B55" s="76"/>
      <c r="C55" s="76"/>
      <c r="D55" s="76"/>
      <c r="E55" s="84">
        <f t="shared" ref="E55:J55" si="9">SUM(E47:E54)</f>
        <v>957.93654500000002</v>
      </c>
      <c r="F55" s="18">
        <f t="shared" si="9"/>
        <v>1036.9469999999999</v>
      </c>
      <c r="G55" s="84">
        <f t="shared" si="9"/>
        <v>968.02487100000008</v>
      </c>
      <c r="H55" s="20">
        <f t="shared" si="9"/>
        <v>1043.337</v>
      </c>
      <c r="I55" s="20">
        <f t="shared" si="9"/>
        <v>1156.271</v>
      </c>
      <c r="J55" s="20">
        <f t="shared" si="9"/>
        <v>1127.4649999999999</v>
      </c>
    </row>
    <row r="56" spans="1:10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</row>
    <row r="57" spans="1:10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</row>
    <row r="58" spans="1:10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</row>
    <row r="59" spans="1:10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</row>
    <row r="60" spans="1:10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</row>
    <row r="61" spans="1:10" ht="34.9" customHeight="1" x14ac:dyDescent="0.35">
      <c r="A61" s="109" t="s">
        <v>33</v>
      </c>
      <c r="B61" s="109"/>
      <c r="C61" s="109"/>
      <c r="D61" s="109"/>
      <c r="E61" s="79">
        <v>-1.5831800000000289</v>
      </c>
      <c r="F61" s="23">
        <v>-11.683000000000012</v>
      </c>
      <c r="G61" s="79">
        <v>36.541119000000108</v>
      </c>
      <c r="H61" s="23">
        <v>-6.0510000000001014</v>
      </c>
      <c r="I61" s="23">
        <v>-7.9709999999998891</v>
      </c>
      <c r="J61" s="23">
        <v>-42.33100000000023</v>
      </c>
    </row>
    <row r="62" spans="1:10" ht="15" customHeight="1" x14ac:dyDescent="0.35">
      <c r="A62" s="110" t="s">
        <v>34</v>
      </c>
      <c r="B62" s="110"/>
      <c r="C62" s="111"/>
      <c r="D62" s="111"/>
      <c r="E62" s="80">
        <v>-13.854000000000001</v>
      </c>
      <c r="F62" s="27">
        <v>-6.056</v>
      </c>
      <c r="G62" s="80">
        <v>-7.4029999999999996</v>
      </c>
      <c r="H62" s="27">
        <v>-9.3979999999999997</v>
      </c>
      <c r="I62" s="27">
        <v>22.28</v>
      </c>
      <c r="J62" s="27">
        <v>30.973000000000003</v>
      </c>
    </row>
    <row r="63" spans="1:10" ht="15" customHeight="1" x14ac:dyDescent="0.35">
      <c r="A63" s="164" t="s">
        <v>35</v>
      </c>
      <c r="B63" s="112"/>
      <c r="C63" s="113"/>
      <c r="D63" s="113"/>
      <c r="E63" s="78">
        <f t="shared" ref="E63:J63" si="10">SUM(E61:E62)</f>
        <v>-15.43718000000003</v>
      </c>
      <c r="F63" s="19">
        <f t="shared" si="10"/>
        <v>-17.739000000000011</v>
      </c>
      <c r="G63" s="78">
        <f t="shared" si="10"/>
        <v>29.13811900000011</v>
      </c>
      <c r="H63" s="20">
        <f t="shared" si="10"/>
        <v>-15.449000000000101</v>
      </c>
      <c r="I63" s="20">
        <f t="shared" si="10"/>
        <v>14.309000000000111</v>
      </c>
      <c r="J63" s="20">
        <f t="shared" si="10"/>
        <v>-11.358000000000228</v>
      </c>
    </row>
    <row r="64" spans="1:10" ht="15" customHeight="1" x14ac:dyDescent="0.35">
      <c r="A64" s="109" t="s">
        <v>104</v>
      </c>
      <c r="B64" s="109"/>
      <c r="C64" s="60"/>
      <c r="D64" s="60"/>
      <c r="E64" s="79">
        <v>-9.2639999999999993</v>
      </c>
      <c r="F64" s="23">
        <v>-10.135999999999999</v>
      </c>
      <c r="G64" s="79">
        <v>-42.509</v>
      </c>
      <c r="H64" s="23">
        <v>-32.285000000000004</v>
      </c>
      <c r="I64" s="23">
        <v>-35.075000000000003</v>
      </c>
      <c r="J64" s="23">
        <v>-58.378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</v>
      </c>
      <c r="F65" s="27">
        <v>-1.8180000000000001</v>
      </c>
      <c r="G65" s="80">
        <v>-5.3490000000000002</v>
      </c>
      <c r="H65" s="27">
        <v>0</v>
      </c>
      <c r="I65" s="27">
        <v>0</v>
      </c>
      <c r="J65" s="27">
        <v>7.0000000000000001E-3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 t="shared" ref="E66:J66" si="11">SUM(E63:E65)</f>
        <v>-24.701180000000029</v>
      </c>
      <c r="F66" s="19">
        <f t="shared" si="11"/>
        <v>-29.693000000000012</v>
      </c>
      <c r="G66" s="78">
        <f t="shared" si="11"/>
        <v>-18.719880999999891</v>
      </c>
      <c r="H66" s="20">
        <f t="shared" si="11"/>
        <v>-47.734000000000108</v>
      </c>
      <c r="I66" s="20">
        <f t="shared" si="11"/>
        <v>-20.765999999999892</v>
      </c>
      <c r="J66" s="20">
        <f t="shared" si="11"/>
        <v>-69.729000000000227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80">
        <v>0</v>
      </c>
      <c r="H67" s="27">
        <v>0</v>
      </c>
      <c r="I67" s="27">
        <v>0</v>
      </c>
      <c r="J67" s="2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78">
        <f t="shared" ref="E68:J68" si="12">SUM(E66:E67)</f>
        <v>-24.701180000000029</v>
      </c>
      <c r="F68" s="19">
        <f t="shared" si="12"/>
        <v>-29.693000000000012</v>
      </c>
      <c r="G68" s="78">
        <f t="shared" si="12"/>
        <v>-18.719880999999891</v>
      </c>
      <c r="H68" s="20">
        <f t="shared" si="12"/>
        <v>-47.734000000000108</v>
      </c>
      <c r="I68" s="20">
        <f t="shared" si="12"/>
        <v>-20.765999999999892</v>
      </c>
      <c r="J68" s="20">
        <f t="shared" si="12"/>
        <v>-69.729000000000227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23.004000000000001</v>
      </c>
      <c r="F69" s="23">
        <v>-8.1869999999999994</v>
      </c>
      <c r="G69" s="79">
        <v>-68.298999999999978</v>
      </c>
      <c r="H69" s="23">
        <v>-67.62</v>
      </c>
      <c r="I69" s="23">
        <v>-6.6960000000000015</v>
      </c>
      <c r="J69" s="23">
        <v>-20.271000000000001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115.664</v>
      </c>
      <c r="I70" s="23">
        <v>0</v>
      </c>
      <c r="J70" s="23">
        <v>90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0</v>
      </c>
      <c r="F71" s="23">
        <v>0</v>
      </c>
      <c r="G71" s="79">
        <v>0</v>
      </c>
      <c r="H71" s="23">
        <v>0</v>
      </c>
      <c r="I71" s="23">
        <v>0</v>
      </c>
      <c r="J71" s="23">
        <v>0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0</v>
      </c>
      <c r="F72" s="27">
        <v>35</v>
      </c>
      <c r="G72" s="80">
        <v>85.36</v>
      </c>
      <c r="H72" s="27">
        <v>0</v>
      </c>
      <c r="I72" s="27">
        <v>35</v>
      </c>
      <c r="J72" s="27">
        <v>0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 t="shared" ref="E73:J73" si="13">SUM(E69:E72)</f>
        <v>23.004000000000001</v>
      </c>
      <c r="F73" s="38">
        <f t="shared" si="13"/>
        <v>26.813000000000002</v>
      </c>
      <c r="G73" s="87">
        <f t="shared" si="13"/>
        <v>17.061000000000021</v>
      </c>
      <c r="H73" s="154">
        <f t="shared" si="13"/>
        <v>48.043999999999997</v>
      </c>
      <c r="I73" s="154">
        <f t="shared" si="13"/>
        <v>28.303999999999998</v>
      </c>
      <c r="J73" s="154">
        <f t="shared" si="13"/>
        <v>69.728999999999999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 t="shared" ref="E74:J74" si="14">SUM(E73+E68)</f>
        <v>-1.6971800000000279</v>
      </c>
      <c r="F74" s="19">
        <f t="shared" si="14"/>
        <v>-2.8800000000000097</v>
      </c>
      <c r="G74" s="78">
        <f t="shared" si="14"/>
        <v>-1.6588809999998695</v>
      </c>
      <c r="H74" s="20">
        <f t="shared" si="14"/>
        <v>0.30999999999988859</v>
      </c>
      <c r="I74" s="20">
        <f t="shared" si="14"/>
        <v>7.5380000000001068</v>
      </c>
      <c r="J74" s="20">
        <f t="shared" si="14"/>
        <v>-2.2737367544323206E-13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0</v>
      </c>
      <c r="I75" s="27">
        <v>0</v>
      </c>
      <c r="J75" s="27">
        <v>0</v>
      </c>
      <c r="K75" s="158"/>
    </row>
    <row r="76" spans="1:11" ht="15" customHeight="1" x14ac:dyDescent="0.35">
      <c r="A76" s="164" t="s">
        <v>83</v>
      </c>
      <c r="B76" s="115"/>
      <c r="C76" s="76"/>
      <c r="D76" s="76"/>
      <c r="E76" s="78">
        <f t="shared" ref="E76:J76" si="15">SUM(E74:E75)</f>
        <v>-1.6971800000000279</v>
      </c>
      <c r="F76" s="19">
        <f t="shared" si="15"/>
        <v>-2.8800000000000097</v>
      </c>
      <c r="G76" s="78">
        <f t="shared" si="15"/>
        <v>-1.6588809999998695</v>
      </c>
      <c r="H76" s="20">
        <f t="shared" si="15"/>
        <v>0.30999999999988859</v>
      </c>
      <c r="I76" s="20">
        <f t="shared" si="15"/>
        <v>7.5380000000001068</v>
      </c>
      <c r="J76" s="20">
        <f t="shared" si="15"/>
        <v>-2.2737367544323206E-13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</row>
    <row r="81" spans="1:10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</row>
    <row r="82" spans="1:10" ht="15" customHeight="1" x14ac:dyDescent="0.35">
      <c r="A82" s="134" t="s">
        <v>44</v>
      </c>
      <c r="B82" s="109"/>
      <c r="C82" s="100"/>
      <c r="D82" s="100"/>
      <c r="E82" s="82">
        <v>-5.1850876593847524</v>
      </c>
      <c r="F82" s="56">
        <v>-7.0142189857707011</v>
      </c>
      <c r="G82" s="82">
        <v>-5.1450785317560199E-2</v>
      </c>
      <c r="H82" s="56">
        <v>-2.3943104930479837</v>
      </c>
      <c r="I82" s="56">
        <v>-1.6047778123892318</v>
      </c>
      <c r="J82" s="56">
        <v>-5.6666177904997515</v>
      </c>
    </row>
    <row r="83" spans="1:10" ht="15" customHeight="1" x14ac:dyDescent="0.35">
      <c r="A83" s="99" t="s">
        <v>80</v>
      </c>
      <c r="B83" s="109"/>
      <c r="C83" s="100"/>
      <c r="D83" s="100"/>
      <c r="E83" s="82">
        <v>-4.6057037434845798</v>
      </c>
      <c r="F83" s="56">
        <v>-6.344726718406382</v>
      </c>
      <c r="G83" s="82">
        <v>0.6038011251141433</v>
      </c>
      <c r="H83" s="56">
        <v>-1.8851346710842758</v>
      </c>
      <c r="I83" s="56">
        <v>-0.82900391825491793</v>
      </c>
      <c r="J83" s="56">
        <v>-5.6666177904997515</v>
      </c>
    </row>
    <row r="84" spans="1:10" ht="15" customHeight="1" x14ac:dyDescent="0.35">
      <c r="A84" s="99" t="s">
        <v>45</v>
      </c>
      <c r="B84" s="109"/>
      <c r="C84" s="100"/>
      <c r="D84" s="100"/>
      <c r="E84" s="82">
        <v>-2.8550804864839834</v>
      </c>
      <c r="F84" s="56">
        <v>-15.155244956920749</v>
      </c>
      <c r="G84" s="82">
        <v>-12.731404787579159</v>
      </c>
      <c r="H84" s="56">
        <v>-23.331501879214027</v>
      </c>
      <c r="I84" s="56">
        <v>-9.4915339198183908</v>
      </c>
      <c r="J84" s="56">
        <v>-16.666177904997493</v>
      </c>
    </row>
    <row r="85" spans="1:10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-40.978505995946129</v>
      </c>
      <c r="H85" s="56">
        <v>-58.993446155161266</v>
      </c>
      <c r="I85" s="56">
        <v>-20.305796245440742</v>
      </c>
      <c r="J85" s="56">
        <v>-29.10246526718619</v>
      </c>
    </row>
    <row r="86" spans="1:10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-8.9336743049706495</v>
      </c>
      <c r="H86" s="56">
        <v>-13.586237067099487</v>
      </c>
      <c r="I86" s="56">
        <v>-1.3388116200198723</v>
      </c>
      <c r="J86" s="56">
        <v>-9.6299309910725999</v>
      </c>
    </row>
    <row r="87" spans="1:10" ht="15" customHeight="1" x14ac:dyDescent="0.35">
      <c r="A87" s="99" t="s">
        <v>48</v>
      </c>
      <c r="B87" s="109"/>
      <c r="C87" s="100"/>
      <c r="D87" s="100"/>
      <c r="E87" s="79">
        <v>26.889847803019141</v>
      </c>
      <c r="F87" s="23">
        <v>27.7842551258647</v>
      </c>
      <c r="G87" s="79">
        <v>27.789434967936909</v>
      </c>
      <c r="H87" s="23">
        <v>27.244217352590777</v>
      </c>
      <c r="I87" s="23">
        <v>34.099618515036667</v>
      </c>
      <c r="J87" s="23">
        <v>37.8593570532123</v>
      </c>
    </row>
    <row r="88" spans="1:10" ht="15" customHeight="1" x14ac:dyDescent="0.35">
      <c r="A88" s="99" t="s">
        <v>49</v>
      </c>
      <c r="B88" s="109"/>
      <c r="C88" s="100"/>
      <c r="D88" s="100"/>
      <c r="E88" s="79">
        <v>501.21586600000001</v>
      </c>
      <c r="F88" s="23">
        <v>522.6099999999999</v>
      </c>
      <c r="G88" s="79">
        <v>498.263486</v>
      </c>
      <c r="H88" s="23">
        <v>537.08699999999999</v>
      </c>
      <c r="I88" s="23">
        <v>526.81700000000001</v>
      </c>
      <c r="J88" s="23">
        <v>499.23399999999998</v>
      </c>
    </row>
    <row r="89" spans="1:10" ht="15" customHeight="1" x14ac:dyDescent="0.35">
      <c r="A89" s="99" t="s">
        <v>50</v>
      </c>
      <c r="B89" s="109"/>
      <c r="C89" s="60"/>
      <c r="D89" s="60"/>
      <c r="E89" s="82">
        <v>2.0297433015031747</v>
      </c>
      <c r="F89" s="56">
        <v>1.8896872006330958</v>
      </c>
      <c r="G89" s="82">
        <v>1.8752278077371225</v>
      </c>
      <c r="H89" s="56">
        <v>1.9171043697603163</v>
      </c>
      <c r="I89" s="56">
        <v>1.3552540808148448</v>
      </c>
      <c r="J89" s="56">
        <v>1.2012013559766759</v>
      </c>
    </row>
    <row r="90" spans="1:10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595</v>
      </c>
      <c r="H90" s="23">
        <v>627</v>
      </c>
      <c r="I90" s="23">
        <v>635</v>
      </c>
      <c r="J90" s="23">
        <v>683</v>
      </c>
    </row>
    <row r="91" spans="1:10" ht="16.5" x14ac:dyDescent="0.35">
      <c r="A91" s="103" t="s">
        <v>94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ht="16.5" x14ac:dyDescent="0.35">
      <c r="A92" s="103" t="s">
        <v>137</v>
      </c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6.5" x14ac:dyDescent="0.35">
      <c r="A93" s="103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6.5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ht="16.5" x14ac:dyDescent="0.35">
      <c r="A95" s="120"/>
      <c r="B95" s="120"/>
      <c r="C95" s="120"/>
      <c r="D95" s="120"/>
      <c r="E95" s="120"/>
      <c r="F95" s="120"/>
      <c r="G95" s="120"/>
      <c r="H95" s="120"/>
      <c r="I95" s="120"/>
      <c r="J95" s="120"/>
    </row>
    <row r="96" spans="1:10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</row>
    <row r="97" spans="1:10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</row>
    <row r="98" spans="1:10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</row>
    <row r="99" spans="1:10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</row>
    <row r="100" spans="1:10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</row>
    <row r="101" spans="1:10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</row>
    <row r="102" spans="1:10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</row>
    <row r="103" spans="1:10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10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</row>
    <row r="105" spans="1:10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</sheetData>
  <mergeCells count="2">
    <mergeCell ref="A1:J1"/>
    <mergeCell ref="A73:B73"/>
  </mergeCells>
  <pageMargins left="0.7" right="0.7" top="0.75" bottom="0.75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Zeros="0" zoomScaleNormal="100" workbookViewId="0">
      <selection sqref="A1:J1"/>
    </sheetView>
  </sheetViews>
  <sheetFormatPr defaultColWidth="9.140625" defaultRowHeight="15" outlineLevelRow="1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69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/>
      <c r="I5" s="70"/>
      <c r="J5" s="70"/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78">
        <v>77.911000000000001</v>
      </c>
      <c r="F7" s="19">
        <v>75.858000000000004</v>
      </c>
      <c r="G7" s="78">
        <v>317.14299999999997</v>
      </c>
      <c r="H7" s="19">
        <v>315.41199999999998</v>
      </c>
      <c r="I7" s="19">
        <v>296.55700000000002</v>
      </c>
      <c r="J7" s="19">
        <v>287.35599999999999</v>
      </c>
    </row>
    <row r="8" spans="1:10" ht="15" customHeight="1" x14ac:dyDescent="0.35">
      <c r="A8" s="99" t="s">
        <v>3</v>
      </c>
      <c r="B8" s="60"/>
      <c r="C8" s="60"/>
      <c r="D8" s="60"/>
      <c r="E8" s="79">
        <v>-68.186000000000007</v>
      </c>
      <c r="F8" s="23">
        <v>-66.86099999999999</v>
      </c>
      <c r="G8" s="79">
        <v>-283.84899999999999</v>
      </c>
      <c r="H8" s="23">
        <v>-274.16699999999997</v>
      </c>
      <c r="I8" s="23">
        <v>-256.49199999999996</v>
      </c>
      <c r="J8" s="23">
        <v>-242.97500000000002</v>
      </c>
    </row>
    <row r="9" spans="1:10" ht="15" customHeight="1" x14ac:dyDescent="0.35">
      <c r="A9" s="99" t="s">
        <v>4</v>
      </c>
      <c r="B9" s="60"/>
      <c r="C9" s="60"/>
      <c r="D9" s="60"/>
      <c r="E9" s="79">
        <v>-0.30500000000000005</v>
      </c>
      <c r="F9" s="23">
        <v>0.14100000000000001</v>
      </c>
      <c r="G9" s="79">
        <v>0.752</v>
      </c>
      <c r="H9" s="23">
        <v>6.2869999999999999</v>
      </c>
      <c r="I9" s="23">
        <v>6.3710000000000004</v>
      </c>
      <c r="J9" s="23">
        <v>1.2809999999999999</v>
      </c>
    </row>
    <row r="10" spans="1:10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</row>
    <row r="11" spans="1:10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>
        <v>0</v>
      </c>
      <c r="I11" s="27">
        <v>0</v>
      </c>
      <c r="J11" s="27">
        <v>-4.0000000000000036E-3</v>
      </c>
    </row>
    <row r="12" spans="1:10" ht="15" customHeight="1" x14ac:dyDescent="0.25">
      <c r="A12" s="102" t="s">
        <v>7</v>
      </c>
      <c r="B12" s="102"/>
      <c r="C12" s="102"/>
      <c r="D12" s="102"/>
      <c r="E12" s="78">
        <f t="shared" ref="E12:J12" si="0">SUM(E7:E11)</f>
        <v>9.4199999999999946</v>
      </c>
      <c r="F12" s="19">
        <f t="shared" si="0"/>
        <v>9.1380000000000141</v>
      </c>
      <c r="G12" s="78">
        <f t="shared" si="0"/>
        <v>34.045999999999985</v>
      </c>
      <c r="H12" s="20">
        <f t="shared" si="0"/>
        <v>47.532000000000004</v>
      </c>
      <c r="I12" s="20">
        <f t="shared" si="0"/>
        <v>46.436000000000057</v>
      </c>
      <c r="J12" s="20">
        <f t="shared" si="0"/>
        <v>45.657999999999973</v>
      </c>
    </row>
    <row r="13" spans="1:10" ht="15" customHeight="1" x14ac:dyDescent="0.35">
      <c r="A13" s="101" t="s">
        <v>62</v>
      </c>
      <c r="B13" s="64"/>
      <c r="C13" s="64"/>
      <c r="D13" s="64"/>
      <c r="E13" s="80">
        <v>-3.9849999999999994</v>
      </c>
      <c r="F13" s="27">
        <v>-0.97499999999999998</v>
      </c>
      <c r="G13" s="80">
        <v>-4.6909999999999998</v>
      </c>
      <c r="H13" s="27">
        <v>-3.327</v>
      </c>
      <c r="I13" s="27">
        <v>-2.4289999999999998</v>
      </c>
      <c r="J13" s="27">
        <v>-4.2439999999999998</v>
      </c>
    </row>
    <row r="14" spans="1:10" ht="15" customHeight="1" x14ac:dyDescent="0.25">
      <c r="A14" s="102" t="s">
        <v>8</v>
      </c>
      <c r="B14" s="102"/>
      <c r="C14" s="102"/>
      <c r="D14" s="102"/>
      <c r="E14" s="78">
        <f t="shared" ref="E14:J14" si="1">SUM(E12:E13)</f>
        <v>5.4349999999999952</v>
      </c>
      <c r="F14" s="19">
        <f t="shared" si="1"/>
        <v>8.1630000000000145</v>
      </c>
      <c r="G14" s="78">
        <f t="shared" si="1"/>
        <v>29.354999999999986</v>
      </c>
      <c r="H14" s="20">
        <f t="shared" si="1"/>
        <v>44.205000000000005</v>
      </c>
      <c r="I14" s="20">
        <f t="shared" si="1"/>
        <v>44.007000000000055</v>
      </c>
      <c r="J14" s="20">
        <f t="shared" si="1"/>
        <v>41.413999999999973</v>
      </c>
    </row>
    <row r="15" spans="1:10" ht="15" customHeight="1" x14ac:dyDescent="0.35">
      <c r="A15" s="99" t="s">
        <v>9</v>
      </c>
      <c r="B15" s="103"/>
      <c r="C15" s="103"/>
      <c r="D15" s="103"/>
      <c r="E15" s="79">
        <v>0</v>
      </c>
      <c r="F15" s="23">
        <v>0</v>
      </c>
      <c r="G15" s="79">
        <v>0</v>
      </c>
      <c r="H15" s="23">
        <v>0</v>
      </c>
      <c r="I15" s="23">
        <v>0</v>
      </c>
      <c r="J15" s="23">
        <v>0</v>
      </c>
    </row>
    <row r="16" spans="1:10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</row>
    <row r="17" spans="1:10" ht="15" customHeight="1" x14ac:dyDescent="0.25">
      <c r="A17" s="102" t="s">
        <v>11</v>
      </c>
      <c r="B17" s="102"/>
      <c r="C17" s="102"/>
      <c r="D17" s="102"/>
      <c r="E17" s="78">
        <f t="shared" ref="E17:J17" si="2">SUM(E14:E16)</f>
        <v>5.4349999999999952</v>
      </c>
      <c r="F17" s="19">
        <f t="shared" si="2"/>
        <v>8.1630000000000145</v>
      </c>
      <c r="G17" s="78">
        <f t="shared" si="2"/>
        <v>29.354999999999986</v>
      </c>
      <c r="H17" s="20">
        <f t="shared" si="2"/>
        <v>44.205000000000005</v>
      </c>
      <c r="I17" s="20">
        <f t="shared" si="2"/>
        <v>44.007000000000055</v>
      </c>
      <c r="J17" s="20">
        <f t="shared" si="2"/>
        <v>41.413999999999973</v>
      </c>
    </row>
    <row r="18" spans="1:10" ht="15" customHeight="1" x14ac:dyDescent="0.35">
      <c r="A18" s="99" t="s">
        <v>12</v>
      </c>
      <c r="B18" s="60"/>
      <c r="C18" s="60"/>
      <c r="D18" s="60"/>
      <c r="E18" s="79">
        <v>2.1999999999999999E-2</v>
      </c>
      <c r="F18" s="23">
        <v>4.0000000000000001E-3</v>
      </c>
      <c r="G18" s="79">
        <v>2.8000000000000001E-2</v>
      </c>
      <c r="H18" s="23">
        <v>0.20800000000000002</v>
      </c>
      <c r="I18" s="23">
        <v>0.46899999999999997</v>
      </c>
      <c r="J18" s="23">
        <v>1.014</v>
      </c>
    </row>
    <row r="19" spans="1:10" ht="15" customHeight="1" x14ac:dyDescent="0.35">
      <c r="A19" s="101" t="s">
        <v>13</v>
      </c>
      <c r="B19" s="64"/>
      <c r="C19" s="64"/>
      <c r="D19" s="64"/>
      <c r="E19" s="80">
        <v>-1.633</v>
      </c>
      <c r="F19" s="27">
        <v>-2.1459999999999999</v>
      </c>
      <c r="G19" s="80">
        <v>-8.0239999999999991</v>
      </c>
      <c r="H19" s="27">
        <v>-10.965999999999999</v>
      </c>
      <c r="I19" s="27">
        <v>-15.292</v>
      </c>
      <c r="J19" s="27">
        <v>-17.283000000000001</v>
      </c>
    </row>
    <row r="20" spans="1:10" ht="15" customHeight="1" x14ac:dyDescent="0.25">
      <c r="A20" s="102" t="s">
        <v>14</v>
      </c>
      <c r="B20" s="102"/>
      <c r="C20" s="102"/>
      <c r="D20" s="102"/>
      <c r="E20" s="78">
        <f t="shared" ref="E20:J20" si="3">SUM(E17:E19)</f>
        <v>3.8239999999999954</v>
      </c>
      <c r="F20" s="19">
        <f t="shared" si="3"/>
        <v>6.0210000000000141</v>
      </c>
      <c r="G20" s="78">
        <f t="shared" si="3"/>
        <v>21.358999999999988</v>
      </c>
      <c r="H20" s="20">
        <f t="shared" si="3"/>
        <v>33.447000000000003</v>
      </c>
      <c r="I20" s="20">
        <f t="shared" si="3"/>
        <v>29.184000000000054</v>
      </c>
      <c r="J20" s="20">
        <f t="shared" si="3"/>
        <v>25.144999999999975</v>
      </c>
    </row>
    <row r="21" spans="1:10" ht="15" customHeight="1" x14ac:dyDescent="0.35">
      <c r="A21" s="99" t="s">
        <v>15</v>
      </c>
      <c r="B21" s="60"/>
      <c r="C21" s="60"/>
      <c r="D21" s="60"/>
      <c r="E21" s="79">
        <v>-1.5709999999999997</v>
      </c>
      <c r="F21" s="23">
        <v>-2.044</v>
      </c>
      <c r="G21" s="79">
        <v>-7.3819999999999997</v>
      </c>
      <c r="H21" s="23">
        <v>-8.3879999999999999</v>
      </c>
      <c r="I21" s="23">
        <v>-6.73</v>
      </c>
      <c r="J21" s="23">
        <v>-9.2379999999999995</v>
      </c>
    </row>
    <row r="22" spans="1:10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0</v>
      </c>
      <c r="I22" s="27">
        <v>0</v>
      </c>
      <c r="J22" s="27">
        <v>0</v>
      </c>
    </row>
    <row r="23" spans="1:10" ht="15" customHeight="1" x14ac:dyDescent="0.35">
      <c r="A23" s="105" t="s">
        <v>98</v>
      </c>
      <c r="B23" s="106"/>
      <c r="C23" s="106"/>
      <c r="D23" s="106"/>
      <c r="E23" s="78">
        <f t="shared" ref="E23:J23" si="4">SUM(E20:E22)</f>
        <v>2.2529999999999957</v>
      </c>
      <c r="F23" s="19">
        <f t="shared" si="4"/>
        <v>3.9770000000000141</v>
      </c>
      <c r="G23" s="78">
        <f t="shared" si="4"/>
        <v>13.976999999999988</v>
      </c>
      <c r="H23" s="20">
        <f t="shared" si="4"/>
        <v>25.059000000000005</v>
      </c>
      <c r="I23" s="20">
        <f t="shared" si="4"/>
        <v>22.454000000000054</v>
      </c>
      <c r="J23" s="20">
        <f t="shared" si="4"/>
        <v>15.906999999999975</v>
      </c>
    </row>
    <row r="24" spans="1:10" ht="15" customHeight="1" x14ac:dyDescent="0.35">
      <c r="A24" s="99" t="s">
        <v>113</v>
      </c>
      <c r="B24" s="60"/>
      <c r="C24" s="60"/>
      <c r="D24" s="60"/>
      <c r="E24" s="79">
        <v>2.2529999999999983</v>
      </c>
      <c r="F24" s="23">
        <v>3.9770000000000083</v>
      </c>
      <c r="G24" s="79">
        <v>13.976999999999975</v>
      </c>
      <c r="H24" s="23">
        <v>25.059000000000026</v>
      </c>
      <c r="I24" s="23">
        <v>22.453999999999983</v>
      </c>
      <c r="J24" s="23">
        <v>15.907000000000043</v>
      </c>
    </row>
    <row r="25" spans="1:10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</row>
    <row r="26" spans="1:10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</row>
    <row r="27" spans="1:10" ht="15" customHeight="1" x14ac:dyDescent="0.35">
      <c r="A27" s="134" t="s">
        <v>64</v>
      </c>
      <c r="B27" s="60"/>
      <c r="C27" s="60"/>
      <c r="D27" s="60"/>
      <c r="E27" s="79">
        <v>-3.8579999999999997</v>
      </c>
      <c r="F27" s="23">
        <v>-1.3129999999999999</v>
      </c>
      <c r="G27" s="79">
        <v>-8.2579999999999991</v>
      </c>
      <c r="H27" s="23">
        <v>-6.2249999999999996</v>
      </c>
      <c r="I27" s="23">
        <v>0</v>
      </c>
      <c r="J27" s="23">
        <v>-2.4</v>
      </c>
    </row>
    <row r="28" spans="1:10" ht="15" customHeight="1" x14ac:dyDescent="0.35">
      <c r="A28" s="135" t="s">
        <v>107</v>
      </c>
      <c r="B28" s="136"/>
      <c r="C28" s="136"/>
      <c r="D28" s="136"/>
      <c r="E28" s="149">
        <f t="shared" ref="E28:J28" si="5">E14-E27</f>
        <v>9.2929999999999957</v>
      </c>
      <c r="F28" s="150">
        <f t="shared" si="5"/>
        <v>9.4760000000000151</v>
      </c>
      <c r="G28" s="149">
        <f t="shared" si="5"/>
        <v>37.612999999999985</v>
      </c>
      <c r="H28" s="150">
        <f t="shared" si="5"/>
        <v>50.430000000000007</v>
      </c>
      <c r="I28" s="150">
        <f t="shared" si="5"/>
        <v>44.007000000000055</v>
      </c>
      <c r="J28" s="150">
        <f t="shared" si="5"/>
        <v>43.813999999999972</v>
      </c>
    </row>
    <row r="29" spans="1:10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</row>
    <row r="30" spans="1:10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</row>
    <row r="31" spans="1:10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</row>
    <row r="32" spans="1:10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</row>
    <row r="33" spans="1:10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</row>
    <row r="34" spans="1:10" ht="15" customHeight="1" x14ac:dyDescent="0.35">
      <c r="A34" s="99" t="s">
        <v>17</v>
      </c>
      <c r="B34" s="107"/>
      <c r="C34" s="107"/>
      <c r="D34" s="107"/>
      <c r="E34" s="79">
        <v>510.69299999999998</v>
      </c>
      <c r="F34" s="23">
        <v>510.69299999999998</v>
      </c>
      <c r="G34" s="79">
        <v>510.69299999999998</v>
      </c>
      <c r="H34" s="23">
        <v>510.69299999999998</v>
      </c>
      <c r="I34" s="23">
        <v>510.69299999999998</v>
      </c>
      <c r="J34" s="23">
        <v>510.69299999999998</v>
      </c>
    </row>
    <row r="35" spans="1:10" ht="15" customHeight="1" x14ac:dyDescent="0.35">
      <c r="A35" s="99" t="s">
        <v>18</v>
      </c>
      <c r="B35" s="100"/>
      <c r="C35" s="100"/>
      <c r="D35" s="100"/>
      <c r="E35" s="79">
        <v>12.135</v>
      </c>
      <c r="F35" s="23">
        <v>12.702</v>
      </c>
      <c r="G35" s="79">
        <v>15.205</v>
      </c>
      <c r="H35" s="23">
        <v>9.673</v>
      </c>
      <c r="I35" s="23">
        <v>4.234</v>
      </c>
      <c r="J35" s="23">
        <v>0</v>
      </c>
    </row>
    <row r="36" spans="1:10" ht="15" customHeight="1" x14ac:dyDescent="0.35">
      <c r="A36" s="99" t="s">
        <v>106</v>
      </c>
      <c r="B36" s="100"/>
      <c r="C36" s="100"/>
      <c r="D36" s="100"/>
      <c r="E36" s="79">
        <v>5.7290000000000001</v>
      </c>
      <c r="F36" s="23">
        <v>6.6560000000000006</v>
      </c>
      <c r="G36" s="79">
        <v>5.3069999999999995</v>
      </c>
      <c r="H36" s="23">
        <v>6.4779999999999998</v>
      </c>
      <c r="I36" s="23">
        <v>6.7740000000000009</v>
      </c>
      <c r="J36" s="23">
        <v>7.7410000000000005</v>
      </c>
    </row>
    <row r="37" spans="1:10" ht="15" customHeight="1" x14ac:dyDescent="0.35">
      <c r="A37" s="99" t="s">
        <v>19</v>
      </c>
      <c r="B37" s="100"/>
      <c r="C37" s="100"/>
      <c r="D37" s="100"/>
      <c r="E37" s="79">
        <v>0</v>
      </c>
      <c r="F37" s="23">
        <v>0</v>
      </c>
      <c r="G37" s="79">
        <v>0</v>
      </c>
      <c r="H37" s="23">
        <v>0</v>
      </c>
      <c r="I37" s="23">
        <v>0</v>
      </c>
      <c r="J37" s="23">
        <v>0</v>
      </c>
    </row>
    <row r="38" spans="1:10" ht="15" customHeight="1" x14ac:dyDescent="0.35">
      <c r="A38" s="101" t="s">
        <v>20</v>
      </c>
      <c r="B38" s="64"/>
      <c r="C38" s="64"/>
      <c r="D38" s="64"/>
      <c r="E38" s="80">
        <v>5.7480000000000002</v>
      </c>
      <c r="F38" s="27">
        <v>6.2629999999999999</v>
      </c>
      <c r="G38" s="80">
        <v>5.6040000000000001</v>
      </c>
      <c r="H38" s="27">
        <v>6.1669999999999998</v>
      </c>
      <c r="I38" s="27">
        <v>5.0350000000000001</v>
      </c>
      <c r="J38" s="27">
        <v>0</v>
      </c>
    </row>
    <row r="39" spans="1:10" ht="15" customHeight="1" x14ac:dyDescent="0.35">
      <c r="A39" s="96" t="s">
        <v>21</v>
      </c>
      <c r="B39" s="102"/>
      <c r="C39" s="102"/>
      <c r="D39" s="102"/>
      <c r="E39" s="84">
        <f t="shared" ref="E39:J39" si="6">SUM(E34:E38)</f>
        <v>534.30500000000006</v>
      </c>
      <c r="F39" s="179">
        <f t="shared" si="6"/>
        <v>536.31399999999996</v>
      </c>
      <c r="G39" s="84">
        <f t="shared" si="6"/>
        <v>536.80900000000008</v>
      </c>
      <c r="H39" s="20">
        <f t="shared" si="6"/>
        <v>533.01099999999997</v>
      </c>
      <c r="I39" s="20">
        <f t="shared" si="6"/>
        <v>526.73599999999999</v>
      </c>
      <c r="J39" s="20">
        <f t="shared" si="6"/>
        <v>518.43399999999997</v>
      </c>
    </row>
    <row r="40" spans="1:10" ht="15" customHeight="1" x14ac:dyDescent="0.35">
      <c r="A40" s="99" t="s">
        <v>22</v>
      </c>
      <c r="B40" s="60"/>
      <c r="C40" s="60"/>
      <c r="D40" s="60"/>
      <c r="E40" s="79">
        <v>6.1550000000000002</v>
      </c>
      <c r="F40" s="23">
        <v>5.4880000000000004</v>
      </c>
      <c r="G40" s="79">
        <v>6.4719999999999995</v>
      </c>
      <c r="H40" s="23">
        <v>4.8839999999999995</v>
      </c>
      <c r="I40" s="23">
        <v>4.8099999999999996</v>
      </c>
      <c r="J40" s="23">
        <v>6.5069999999999997</v>
      </c>
    </row>
    <row r="41" spans="1:10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</row>
    <row r="42" spans="1:10" ht="15" customHeight="1" x14ac:dyDescent="0.35">
      <c r="A42" s="99" t="s">
        <v>24</v>
      </c>
      <c r="B42" s="60"/>
      <c r="C42" s="60"/>
      <c r="D42" s="60"/>
      <c r="E42" s="79">
        <v>52.948</v>
      </c>
      <c r="F42" s="23">
        <v>49.976000000000006</v>
      </c>
      <c r="G42" s="79">
        <v>79.867999999999995</v>
      </c>
      <c r="H42" s="23">
        <v>67.322999999999993</v>
      </c>
      <c r="I42" s="23">
        <v>78.552999999999997</v>
      </c>
      <c r="J42" s="23">
        <v>65.628999999999991</v>
      </c>
    </row>
    <row r="43" spans="1:10" ht="15" customHeight="1" x14ac:dyDescent="0.35">
      <c r="A43" s="99" t="s">
        <v>25</v>
      </c>
      <c r="B43" s="60"/>
      <c r="C43" s="60"/>
      <c r="D43" s="60"/>
      <c r="E43" s="79">
        <v>4.2619999999999996</v>
      </c>
      <c r="F43" s="23">
        <v>4.5490000000000004</v>
      </c>
      <c r="G43" s="79">
        <v>5.1310000000000002</v>
      </c>
      <c r="H43" s="23">
        <v>8.8030000000000008</v>
      </c>
      <c r="I43" s="23">
        <v>5.3719999999999999</v>
      </c>
      <c r="J43" s="23">
        <v>14.103999999999999</v>
      </c>
    </row>
    <row r="44" spans="1:10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</row>
    <row r="45" spans="1:10" ht="15" customHeight="1" x14ac:dyDescent="0.35">
      <c r="A45" s="108" t="s">
        <v>27</v>
      </c>
      <c r="B45" s="75"/>
      <c r="C45" s="75"/>
      <c r="D45" s="75"/>
      <c r="E45" s="85">
        <f t="shared" ref="E45:J45" si="7">SUM(E40:E44)</f>
        <v>63.365000000000002</v>
      </c>
      <c r="F45" s="38">
        <f t="shared" si="7"/>
        <v>60.013000000000005</v>
      </c>
      <c r="G45" s="85">
        <f t="shared" si="7"/>
        <v>91.470999999999989</v>
      </c>
      <c r="H45" s="39">
        <f t="shared" si="7"/>
        <v>81.009999999999991</v>
      </c>
      <c r="I45" s="39">
        <f t="shared" si="7"/>
        <v>88.734999999999999</v>
      </c>
      <c r="J45" s="39">
        <f t="shared" si="7"/>
        <v>86.24</v>
      </c>
    </row>
    <row r="46" spans="1:10" ht="15" customHeight="1" x14ac:dyDescent="0.35">
      <c r="A46" s="96" t="s">
        <v>96</v>
      </c>
      <c r="B46" s="76"/>
      <c r="C46" s="76"/>
      <c r="D46" s="76"/>
      <c r="E46" s="84">
        <f t="shared" ref="E46:J46" si="8">E39+E45</f>
        <v>597.67000000000007</v>
      </c>
      <c r="F46" s="179">
        <f t="shared" si="8"/>
        <v>596.327</v>
      </c>
      <c r="G46" s="84">
        <f t="shared" si="8"/>
        <v>628.28000000000009</v>
      </c>
      <c r="H46" s="20">
        <f t="shared" si="8"/>
        <v>614.02099999999996</v>
      </c>
      <c r="I46" s="20">
        <f t="shared" si="8"/>
        <v>615.471</v>
      </c>
      <c r="J46" s="20">
        <f t="shared" si="8"/>
        <v>604.67399999999998</v>
      </c>
    </row>
    <row r="47" spans="1:10" ht="15" customHeight="1" x14ac:dyDescent="0.35">
      <c r="A47" s="99" t="s">
        <v>114</v>
      </c>
      <c r="B47" s="60"/>
      <c r="C47" s="60"/>
      <c r="D47" s="60"/>
      <c r="E47" s="79">
        <v>317.16500000000008</v>
      </c>
      <c r="F47" s="23">
        <v>305.17599999999999</v>
      </c>
      <c r="G47" s="79">
        <v>316.24700000000013</v>
      </c>
      <c r="H47" s="23">
        <v>302.50900000000001</v>
      </c>
      <c r="I47" s="23">
        <v>276.13799999999998</v>
      </c>
      <c r="J47" s="23">
        <v>254.59200000000001</v>
      </c>
    </row>
    <row r="48" spans="1:10" ht="15" customHeight="1" x14ac:dyDescent="0.35">
      <c r="A48" s="99" t="s">
        <v>109</v>
      </c>
      <c r="B48" s="60"/>
      <c r="C48" s="60"/>
      <c r="D48" s="60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</row>
    <row r="49" spans="1:10" ht="15" customHeight="1" x14ac:dyDescent="0.35">
      <c r="A49" s="99" t="s">
        <v>28</v>
      </c>
      <c r="B49" s="60"/>
      <c r="C49" s="60"/>
      <c r="D49" s="60"/>
      <c r="E49" s="79">
        <v>0</v>
      </c>
      <c r="F49" s="23">
        <v>0</v>
      </c>
      <c r="G49" s="79">
        <v>0</v>
      </c>
      <c r="H49" s="23">
        <v>0</v>
      </c>
      <c r="I49" s="23">
        <v>0</v>
      </c>
      <c r="J49" s="23">
        <v>0</v>
      </c>
    </row>
    <row r="50" spans="1:10" ht="15" customHeight="1" x14ac:dyDescent="0.35">
      <c r="A50" s="99" t="s">
        <v>29</v>
      </c>
      <c r="B50" s="60"/>
      <c r="C50" s="60"/>
      <c r="D50" s="60"/>
      <c r="E50" s="79">
        <v>7.5570000000000004</v>
      </c>
      <c r="F50" s="23">
        <v>8.0419999999999998</v>
      </c>
      <c r="G50" s="79">
        <v>8.2289999999999992</v>
      </c>
      <c r="H50" s="23">
        <v>7.3879999999999999</v>
      </c>
      <c r="I50" s="23">
        <v>3.585</v>
      </c>
      <c r="J50" s="23">
        <v>0.97899999999999998</v>
      </c>
    </row>
    <row r="51" spans="1:10" ht="15" customHeight="1" x14ac:dyDescent="0.35">
      <c r="A51" s="99" t="s">
        <v>30</v>
      </c>
      <c r="B51" s="60"/>
      <c r="C51" s="60"/>
      <c r="D51" s="60"/>
      <c r="E51" s="79">
        <v>162.52699999999999</v>
      </c>
      <c r="F51" s="23">
        <v>183.97</v>
      </c>
      <c r="G51" s="79">
        <v>164.25900000000001</v>
      </c>
      <c r="H51" s="23">
        <v>185.04300000000001</v>
      </c>
      <c r="I51" s="23">
        <v>208.79000000000002</v>
      </c>
      <c r="J51" s="23">
        <v>233.702</v>
      </c>
    </row>
    <row r="52" spans="1:10" ht="15" customHeight="1" x14ac:dyDescent="0.35">
      <c r="A52" s="99" t="s">
        <v>31</v>
      </c>
      <c r="B52" s="60"/>
      <c r="C52" s="60"/>
      <c r="D52" s="60"/>
      <c r="E52" s="79">
        <v>97.242000000000019</v>
      </c>
      <c r="F52" s="23">
        <v>83.256</v>
      </c>
      <c r="G52" s="79">
        <v>125.127</v>
      </c>
      <c r="H52" s="23">
        <v>103.19800000000001</v>
      </c>
      <c r="I52" s="23">
        <v>107.48599999999999</v>
      </c>
      <c r="J52" s="23">
        <v>98.552999999999997</v>
      </c>
    </row>
    <row r="53" spans="1:10" ht="15" customHeight="1" x14ac:dyDescent="0.35">
      <c r="A53" s="99" t="s">
        <v>32</v>
      </c>
      <c r="B53" s="60"/>
      <c r="C53" s="60"/>
      <c r="D53" s="60"/>
      <c r="E53" s="79">
        <v>13.178999999999998</v>
      </c>
      <c r="F53" s="23">
        <v>15.882999999999999</v>
      </c>
      <c r="G53" s="79">
        <v>14.417999999999999</v>
      </c>
      <c r="H53" s="23">
        <v>15.882999999999999</v>
      </c>
      <c r="I53" s="23">
        <v>19.472000000000001</v>
      </c>
      <c r="J53" s="23">
        <v>16.847999999999999</v>
      </c>
    </row>
    <row r="54" spans="1:10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</row>
    <row r="55" spans="1:10" ht="15" customHeight="1" x14ac:dyDescent="0.35">
      <c r="A55" s="96" t="s">
        <v>97</v>
      </c>
      <c r="B55" s="76"/>
      <c r="C55" s="76"/>
      <c r="D55" s="76"/>
      <c r="E55" s="84">
        <f t="shared" ref="E55:J55" si="9">SUM(E47:E54)</f>
        <v>597.67000000000007</v>
      </c>
      <c r="F55" s="18">
        <f t="shared" si="9"/>
        <v>596.327</v>
      </c>
      <c r="G55" s="84">
        <f t="shared" si="9"/>
        <v>628.28000000000009</v>
      </c>
      <c r="H55" s="20">
        <f t="shared" si="9"/>
        <v>614.02100000000007</v>
      </c>
      <c r="I55" s="20">
        <f t="shared" si="9"/>
        <v>615.471</v>
      </c>
      <c r="J55" s="20">
        <f t="shared" si="9"/>
        <v>604.67399999999998</v>
      </c>
    </row>
    <row r="56" spans="1:10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</row>
    <row r="57" spans="1:10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</row>
    <row r="58" spans="1:10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</row>
    <row r="59" spans="1:10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</row>
    <row r="60" spans="1:10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</row>
    <row r="61" spans="1:10" ht="34.9" customHeight="1" x14ac:dyDescent="0.35">
      <c r="A61" s="109" t="s">
        <v>33</v>
      </c>
      <c r="B61" s="109"/>
      <c r="C61" s="109"/>
      <c r="D61" s="109"/>
      <c r="E61" s="79">
        <v>11.564999999999998</v>
      </c>
      <c r="F61" s="23">
        <v>1.180000000000003</v>
      </c>
      <c r="G61" s="79">
        <v>15.867999999999986</v>
      </c>
      <c r="H61" s="23">
        <v>29.297000000000025</v>
      </c>
      <c r="I61" s="23">
        <v>25.266999999999996</v>
      </c>
      <c r="J61" s="23">
        <v>25.663000000000043</v>
      </c>
    </row>
    <row r="62" spans="1:10" ht="15" customHeight="1" x14ac:dyDescent="0.35">
      <c r="A62" s="110" t="s">
        <v>34</v>
      </c>
      <c r="B62" s="110"/>
      <c r="C62" s="111"/>
      <c r="D62" s="111"/>
      <c r="E62" s="80">
        <v>-2.2640000000000002</v>
      </c>
      <c r="F62" s="27">
        <v>-1.0359999999999996</v>
      </c>
      <c r="G62" s="80">
        <v>10.699</v>
      </c>
      <c r="H62" s="27">
        <v>10.038999999999998</v>
      </c>
      <c r="I62" s="27">
        <v>-3.0379999999999994</v>
      </c>
      <c r="J62" s="27">
        <v>0.43800000000000061</v>
      </c>
    </row>
    <row r="63" spans="1:10" ht="15" customHeight="1" x14ac:dyDescent="0.35">
      <c r="A63" s="164" t="s">
        <v>35</v>
      </c>
      <c r="B63" s="112"/>
      <c r="C63" s="113"/>
      <c r="D63" s="113"/>
      <c r="E63" s="78">
        <f t="shared" ref="E63:J63" si="10">SUM(E61:E62)</f>
        <v>9.3009999999999984</v>
      </c>
      <c r="F63" s="19">
        <f t="shared" si="10"/>
        <v>0.14400000000000346</v>
      </c>
      <c r="G63" s="78">
        <f t="shared" si="10"/>
        <v>26.566999999999986</v>
      </c>
      <c r="H63" s="20">
        <f t="shared" si="10"/>
        <v>39.336000000000027</v>
      </c>
      <c r="I63" s="20">
        <f t="shared" si="10"/>
        <v>22.228999999999996</v>
      </c>
      <c r="J63" s="20">
        <f t="shared" si="10"/>
        <v>26.101000000000042</v>
      </c>
    </row>
    <row r="64" spans="1:10" ht="15" customHeight="1" x14ac:dyDescent="0.35">
      <c r="A64" s="109" t="s">
        <v>104</v>
      </c>
      <c r="B64" s="109"/>
      <c r="C64" s="60"/>
      <c r="D64" s="60"/>
      <c r="E64" s="79">
        <v>-1.1800000000000002</v>
      </c>
      <c r="F64" s="23">
        <v>-4.28</v>
      </c>
      <c r="G64" s="79">
        <v>-9.2149999999999999</v>
      </c>
      <c r="H64" s="23">
        <v>-7.2979999999999992</v>
      </c>
      <c r="I64" s="23">
        <v>-7.2419999999999991</v>
      </c>
      <c r="J64" s="23">
        <v>-3.4769999999999999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5.8000000000000003E-2</v>
      </c>
      <c r="F65" s="27">
        <v>0.09</v>
      </c>
      <c r="G65" s="80">
        <v>0.90700000000000003</v>
      </c>
      <c r="H65" s="27">
        <v>0.20699999999999999</v>
      </c>
      <c r="I65" s="27">
        <v>3.379</v>
      </c>
      <c r="J65" s="27">
        <v>26.488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 t="shared" ref="E66:J66" si="11">SUM(E63:E65)</f>
        <v>8.1789999999999985</v>
      </c>
      <c r="F66" s="19">
        <f t="shared" si="11"/>
        <v>-4.0459999999999967</v>
      </c>
      <c r="G66" s="78">
        <f t="shared" si="11"/>
        <v>18.258999999999986</v>
      </c>
      <c r="H66" s="20">
        <f t="shared" si="11"/>
        <v>32.245000000000026</v>
      </c>
      <c r="I66" s="20">
        <f t="shared" si="11"/>
        <v>18.365999999999996</v>
      </c>
      <c r="J66" s="20">
        <f t="shared" si="11"/>
        <v>49.112000000000037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80">
        <v>0</v>
      </c>
      <c r="H67" s="27">
        <v>0</v>
      </c>
      <c r="I67" s="27">
        <v>0</v>
      </c>
      <c r="J67" s="27">
        <v>27.382000000000001</v>
      </c>
    </row>
    <row r="68" spans="1:11" ht="15" customHeight="1" x14ac:dyDescent="0.35">
      <c r="A68" s="164" t="s">
        <v>37</v>
      </c>
      <c r="B68" s="112"/>
      <c r="C68" s="76"/>
      <c r="D68" s="76"/>
      <c r="E68" s="78">
        <f t="shared" ref="E68:J68" si="12">SUM(E66:E67)</f>
        <v>8.1789999999999985</v>
      </c>
      <c r="F68" s="19">
        <f t="shared" si="12"/>
        <v>-4.0459999999999967</v>
      </c>
      <c r="G68" s="78">
        <f t="shared" si="12"/>
        <v>18.258999999999986</v>
      </c>
      <c r="H68" s="20">
        <f t="shared" si="12"/>
        <v>32.245000000000026</v>
      </c>
      <c r="I68" s="20">
        <f t="shared" si="12"/>
        <v>18.365999999999996</v>
      </c>
      <c r="J68" s="20">
        <f t="shared" si="12"/>
        <v>76.494000000000042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-2.411</v>
      </c>
      <c r="F69" s="23">
        <v>-0.68700000000000006</v>
      </c>
      <c r="G69" s="79">
        <v>-21.356999999999999</v>
      </c>
      <c r="H69" s="23">
        <v>-25.227</v>
      </c>
      <c r="I69" s="23">
        <v>-27.291</v>
      </c>
      <c r="J69" s="23">
        <v>71.066000000000003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0</v>
      </c>
      <c r="J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-1.395</v>
      </c>
      <c r="F71" s="23">
        <v>-1.3819999999999999</v>
      </c>
      <c r="G71" s="79">
        <v>-1.3819999999999999</v>
      </c>
      <c r="H71" s="23">
        <v>0</v>
      </c>
      <c r="I71" s="23">
        <v>0</v>
      </c>
      <c r="J71" s="23">
        <v>-153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-5.5990000000000002</v>
      </c>
      <c r="F72" s="27">
        <v>1.9219999999999999</v>
      </c>
      <c r="G72" s="80">
        <v>0.47700000000000009</v>
      </c>
      <c r="H72" s="27">
        <v>-3.5889999999999995</v>
      </c>
      <c r="I72" s="27">
        <v>0.70900000000000007</v>
      </c>
      <c r="J72" s="27">
        <v>1.196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 t="shared" ref="E73:J73" si="13">SUM(E69:E72)</f>
        <v>-9.4050000000000011</v>
      </c>
      <c r="F73" s="38">
        <f t="shared" si="13"/>
        <v>-0.14700000000000002</v>
      </c>
      <c r="G73" s="87">
        <f t="shared" si="13"/>
        <v>-22.262</v>
      </c>
      <c r="H73" s="154">
        <f t="shared" si="13"/>
        <v>-28.815999999999999</v>
      </c>
      <c r="I73" s="154">
        <f t="shared" si="13"/>
        <v>-26.582000000000001</v>
      </c>
      <c r="J73" s="154">
        <f t="shared" si="13"/>
        <v>-80.738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 t="shared" ref="E74:J74" si="14">SUM(E73+E68)</f>
        <v>-1.2260000000000026</v>
      </c>
      <c r="F74" s="19">
        <f t="shared" si="14"/>
        <v>-4.192999999999997</v>
      </c>
      <c r="G74" s="78">
        <f t="shared" si="14"/>
        <v>-4.0030000000000143</v>
      </c>
      <c r="H74" s="20">
        <f t="shared" si="14"/>
        <v>3.4290000000000269</v>
      </c>
      <c r="I74" s="20">
        <f t="shared" si="14"/>
        <v>-8.2160000000000046</v>
      </c>
      <c r="J74" s="20">
        <f t="shared" si="14"/>
        <v>-4.2439999999999571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0</v>
      </c>
      <c r="I75" s="27">
        <v>0</v>
      </c>
      <c r="J75" s="27">
        <v>0</v>
      </c>
      <c r="K75" s="158"/>
    </row>
    <row r="76" spans="1:11" ht="15" customHeight="1" x14ac:dyDescent="0.35">
      <c r="A76" s="164" t="s">
        <v>83</v>
      </c>
      <c r="B76" s="115"/>
      <c r="C76" s="76"/>
      <c r="D76" s="76"/>
      <c r="E76" s="78">
        <f t="shared" ref="E76:J76" si="15">SUM(E74:E75)</f>
        <v>-1.2260000000000026</v>
      </c>
      <c r="F76" s="19">
        <f t="shared" si="15"/>
        <v>-4.192999999999997</v>
      </c>
      <c r="G76" s="78">
        <f t="shared" si="15"/>
        <v>-4.0030000000000143</v>
      </c>
      <c r="H76" s="20">
        <f t="shared" si="15"/>
        <v>3.4290000000000269</v>
      </c>
      <c r="I76" s="20">
        <f t="shared" si="15"/>
        <v>-8.2160000000000046</v>
      </c>
      <c r="J76" s="20">
        <f t="shared" si="15"/>
        <v>-4.2439999999999571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</row>
    <row r="81" spans="1:10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</row>
    <row r="82" spans="1:10" ht="15" customHeight="1" x14ac:dyDescent="0.35">
      <c r="A82" s="134" t="s">
        <v>44</v>
      </c>
      <c r="B82" s="109"/>
      <c r="C82" s="100"/>
      <c r="D82" s="100"/>
      <c r="E82" s="82">
        <v>6.9759084083120451</v>
      </c>
      <c r="F82" s="56">
        <v>10.760895357114618</v>
      </c>
      <c r="G82" s="82">
        <v>9.2560769116770611</v>
      </c>
      <c r="H82" s="56">
        <v>14.015002599774256</v>
      </c>
      <c r="I82" s="56">
        <v>14.839305765839281</v>
      </c>
      <c r="J82" s="56">
        <v>14.412088141538728</v>
      </c>
    </row>
    <row r="83" spans="1:10" ht="15" customHeight="1" x14ac:dyDescent="0.35">
      <c r="A83" s="99" t="s">
        <v>80</v>
      </c>
      <c r="B83" s="109"/>
      <c r="C83" s="100"/>
      <c r="D83" s="100"/>
      <c r="E83" s="82">
        <v>11.927712389778081</v>
      </c>
      <c r="F83" s="56">
        <v>12.491760921722177</v>
      </c>
      <c r="G83" s="82">
        <v>11.859949612635317</v>
      </c>
      <c r="H83" s="56">
        <v>15.988611720543283</v>
      </c>
      <c r="I83" s="56">
        <v>14.839305765839281</v>
      </c>
      <c r="J83" s="56">
        <v>15.247289076963769</v>
      </c>
    </row>
    <row r="84" spans="1:10" ht="15" customHeight="1" x14ac:dyDescent="0.35">
      <c r="A84" s="99" t="s">
        <v>45</v>
      </c>
      <c r="B84" s="109"/>
      <c r="C84" s="100"/>
      <c r="D84" s="100"/>
      <c r="E84" s="82">
        <v>4.90816444404512</v>
      </c>
      <c r="F84" s="56">
        <v>7.937198449735047</v>
      </c>
      <c r="G84" s="82">
        <v>6.7348167861185599</v>
      </c>
      <c r="H84" s="56">
        <v>10.604225584315136</v>
      </c>
      <c r="I84" s="56">
        <v>9.8409412018600086</v>
      </c>
      <c r="J84" s="56">
        <v>8.7504698005261901</v>
      </c>
    </row>
    <row r="85" spans="1:10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4.5177743730969802</v>
      </c>
      <c r="H85" s="56">
        <v>8.6612390628483436</v>
      </c>
      <c r="I85" s="56">
        <v>8.4615529553633593</v>
      </c>
      <c r="J85" s="56">
        <v>4.9228550516749818</v>
      </c>
    </row>
    <row r="86" spans="1:10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6.0705040400471875</v>
      </c>
      <c r="H86" s="56">
        <v>9.1339667653833452</v>
      </c>
      <c r="I86" s="56">
        <v>9.139949569574064</v>
      </c>
      <c r="J86" s="56">
        <v>8.1389694309071032</v>
      </c>
    </row>
    <row r="87" spans="1:10" ht="15" customHeight="1" x14ac:dyDescent="0.35">
      <c r="A87" s="99" t="s">
        <v>48</v>
      </c>
      <c r="B87" s="109"/>
      <c r="C87" s="100"/>
      <c r="D87" s="100"/>
      <c r="E87" s="79">
        <v>53.066909833185541</v>
      </c>
      <c r="F87" s="23">
        <v>51.175948766364755</v>
      </c>
      <c r="G87" s="79">
        <v>50.33536003055962</v>
      </c>
      <c r="H87" s="23">
        <v>49.266881751601325</v>
      </c>
      <c r="I87" s="23">
        <v>44.866126917433959</v>
      </c>
      <c r="J87" s="23">
        <v>42.104009763938926</v>
      </c>
    </row>
    <row r="88" spans="1:10" ht="15" customHeight="1" x14ac:dyDescent="0.35">
      <c r="A88" s="99" t="s">
        <v>49</v>
      </c>
      <c r="B88" s="109"/>
      <c r="C88" s="100"/>
      <c r="D88" s="100"/>
      <c r="E88" s="79">
        <v>158.26499999999999</v>
      </c>
      <c r="F88" s="23">
        <v>179.42099999999999</v>
      </c>
      <c r="G88" s="79">
        <v>159.12800000000001</v>
      </c>
      <c r="H88" s="23">
        <v>176.24</v>
      </c>
      <c r="I88" s="23">
        <v>203.41800000000003</v>
      </c>
      <c r="J88" s="23">
        <v>219.59800000000001</v>
      </c>
    </row>
    <row r="89" spans="1:10" ht="15" customHeight="1" x14ac:dyDescent="0.35">
      <c r="A89" s="99" t="s">
        <v>50</v>
      </c>
      <c r="B89" s="109"/>
      <c r="C89" s="60"/>
      <c r="D89" s="60"/>
      <c r="E89" s="82">
        <v>0.51243674428136754</v>
      </c>
      <c r="F89" s="56">
        <v>0.6028324638896897</v>
      </c>
      <c r="G89" s="82">
        <v>0.51940097455469936</v>
      </c>
      <c r="H89" s="56">
        <v>0.61169419752800747</v>
      </c>
      <c r="I89" s="56">
        <v>0.75610745351961695</v>
      </c>
      <c r="J89" s="56">
        <v>0.91794714680744072</v>
      </c>
    </row>
    <row r="90" spans="1:10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0</v>
      </c>
      <c r="H90" s="23">
        <v>176</v>
      </c>
      <c r="I90" s="23">
        <v>186</v>
      </c>
      <c r="J90" s="23">
        <v>184</v>
      </c>
    </row>
    <row r="91" spans="1:10" ht="16.5" x14ac:dyDescent="0.35">
      <c r="A91" s="103">
        <v>0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ht="16.5" x14ac:dyDescent="0.35">
      <c r="A92" s="103">
        <v>0</v>
      </c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6.5" x14ac:dyDescent="0.35">
      <c r="A93" s="103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6.5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outlineLevel="1" x14ac:dyDescent="0.25">
      <c r="A95"/>
      <c r="B95"/>
      <c r="C95" s="2"/>
      <c r="D95"/>
      <c r="E95" s="95"/>
      <c r="F95" s="95"/>
      <c r="G95" s="95"/>
      <c r="H95" s="95"/>
      <c r="I95" s="95"/>
      <c r="J95" s="95"/>
    </row>
    <row r="96" spans="1:10" outlineLevel="1" x14ac:dyDescent="0.25">
      <c r="A96"/>
      <c r="B96"/>
      <c r="C96" s="3"/>
      <c r="D96"/>
      <c r="E96" s="95"/>
      <c r="F96" s="95"/>
      <c r="G96" s="95"/>
      <c r="H96" s="95"/>
      <c r="I96" s="95"/>
      <c r="J96" s="95"/>
    </row>
    <row r="97" spans="1:10" ht="16.5" outlineLevel="1" x14ac:dyDescent="0.35">
      <c r="A97" s="120"/>
      <c r="B97" s="120"/>
      <c r="C97" s="120"/>
      <c r="D97" s="120"/>
      <c r="E97" s="120"/>
      <c r="F97" s="120"/>
      <c r="G97" s="120"/>
      <c r="H97" s="120"/>
      <c r="I97" s="120"/>
      <c r="J97" s="120"/>
    </row>
    <row r="98" spans="1:10" ht="16.5" outlineLevel="1" x14ac:dyDescent="0.35">
      <c r="A98" s="120"/>
      <c r="B98" s="120"/>
      <c r="C98" s="120"/>
      <c r="D98" s="120"/>
      <c r="E98" s="120"/>
      <c r="F98" s="120"/>
      <c r="G98" s="120"/>
      <c r="H98" s="120"/>
      <c r="I98" s="120"/>
      <c r="J98" s="120"/>
    </row>
    <row r="99" spans="1:10" ht="16.5" x14ac:dyDescent="0.35">
      <c r="A99" s="120"/>
      <c r="B99" s="120"/>
      <c r="C99" s="120"/>
      <c r="D99" s="120"/>
      <c r="E99" s="120"/>
      <c r="F99" s="120"/>
      <c r="G99" s="120"/>
      <c r="H99" s="120"/>
      <c r="I99" s="120"/>
      <c r="J99" s="120"/>
    </row>
    <row r="100" spans="1:10" ht="16.5" x14ac:dyDescent="0.35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</row>
    <row r="101" spans="1:10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</row>
    <row r="102" spans="1:10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</row>
    <row r="103" spans="1:10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</row>
    <row r="104" spans="1:10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</row>
    <row r="105" spans="1:10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  <row r="114" spans="1:10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</row>
    <row r="115" spans="1:10" x14ac:dyDescent="0.25">
      <c r="A115" s="95"/>
      <c r="B115" s="95"/>
      <c r="C115" s="95"/>
      <c r="D115" s="95"/>
      <c r="E115" s="95"/>
      <c r="F115" s="95"/>
      <c r="G115" s="95"/>
      <c r="H115" s="95"/>
      <c r="I115" s="95"/>
      <c r="J115" s="95"/>
    </row>
    <row r="116" spans="1:10" x14ac:dyDescent="0.25">
      <c r="A116" s="95"/>
      <c r="B116" s="95"/>
      <c r="C116" s="95"/>
      <c r="D116" s="95"/>
      <c r="E116" s="95"/>
      <c r="F116" s="95"/>
      <c r="G116" s="95"/>
      <c r="H116" s="95"/>
      <c r="I116" s="95"/>
      <c r="J116" s="95"/>
    </row>
    <row r="117" spans="1:10" x14ac:dyDescent="0.25">
      <c r="A117" s="95"/>
      <c r="B117" s="95"/>
      <c r="C117" s="95"/>
      <c r="D117" s="95"/>
      <c r="E117" s="95"/>
      <c r="F117" s="95"/>
      <c r="G117" s="95"/>
      <c r="H117" s="95"/>
      <c r="I117" s="95"/>
      <c r="J117" s="95"/>
    </row>
    <row r="118" spans="1:10" x14ac:dyDescent="0.25">
      <c r="A118" s="95"/>
      <c r="B118" s="95"/>
      <c r="C118" s="95"/>
      <c r="D118" s="95"/>
      <c r="E118" s="95"/>
      <c r="F118" s="95"/>
      <c r="G118" s="95"/>
      <c r="H118" s="95"/>
      <c r="I118" s="95"/>
      <c r="J118" s="95"/>
    </row>
  </sheetData>
  <mergeCells count="2">
    <mergeCell ref="A1:J1"/>
    <mergeCell ref="A73:B73"/>
  </mergeCells>
  <pageMargins left="0.7" right="0.7" top="0.75" bottom="0.75" header="0.3" footer="0.3"/>
  <pageSetup paperSize="9" scale="55" orientation="portrait" r:id="rId1"/>
  <rowBreaks count="1" manualBreakCount="1">
    <brk id="9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79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58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153" t="s">
        <v>81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 t="s">
        <v>53</v>
      </c>
      <c r="I5" s="70" t="s">
        <v>53</v>
      </c>
      <c r="J5" s="70" t="s">
        <v>55</v>
      </c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81">
        <v>9.3168810000000004</v>
      </c>
      <c r="F7" s="55">
        <v>7.4540000000000006</v>
      </c>
      <c r="G7" s="81">
        <v>31.747800000000002</v>
      </c>
      <c r="H7" s="55">
        <v>26.751000000000001</v>
      </c>
      <c r="I7" s="55">
        <v>19.719000000000001</v>
      </c>
      <c r="J7" s="55">
        <v>18.241999999999997</v>
      </c>
    </row>
    <row r="8" spans="1:10" ht="15" customHeight="1" x14ac:dyDescent="0.35">
      <c r="A8" s="99" t="s">
        <v>3</v>
      </c>
      <c r="B8" s="60"/>
      <c r="C8" s="60"/>
      <c r="D8" s="60"/>
      <c r="E8" s="82">
        <v>-6.2564341000000008</v>
      </c>
      <c r="F8" s="56">
        <v>-4.4279999999999999</v>
      </c>
      <c r="G8" s="82">
        <v>-21.593077699999995</v>
      </c>
      <c r="H8" s="56">
        <v>-20.081</v>
      </c>
      <c r="I8" s="56">
        <v>-14.321999999999999</v>
      </c>
      <c r="J8" s="56">
        <v>-13.434000000000001</v>
      </c>
    </row>
    <row r="9" spans="1:10" ht="15" customHeight="1" x14ac:dyDescent="0.35">
      <c r="A9" s="99" t="s">
        <v>4</v>
      </c>
      <c r="B9" s="60"/>
      <c r="C9" s="60"/>
      <c r="D9" s="60"/>
      <c r="E9" s="82">
        <v>-6.3826899999999992E-2</v>
      </c>
      <c r="F9" s="56">
        <v>-0.58899999999999997</v>
      </c>
      <c r="G9" s="82">
        <v>0.12866330000000001</v>
      </c>
      <c r="H9" s="56">
        <v>0.193</v>
      </c>
      <c r="I9" s="56">
        <v>-7.3000000000000009E-2</v>
      </c>
      <c r="J9" s="56">
        <v>-2.6999999999999996E-2</v>
      </c>
    </row>
    <row r="10" spans="1:10" ht="15" customHeight="1" x14ac:dyDescent="0.35">
      <c r="A10" s="99" t="s">
        <v>5</v>
      </c>
      <c r="B10" s="60"/>
      <c r="C10" s="60"/>
      <c r="D10" s="60"/>
      <c r="E10" s="82">
        <v>0</v>
      </c>
      <c r="F10" s="56">
        <v>0</v>
      </c>
      <c r="G10" s="82">
        <v>0</v>
      </c>
      <c r="H10" s="56">
        <v>0</v>
      </c>
      <c r="I10" s="56">
        <v>0</v>
      </c>
      <c r="J10" s="56">
        <v>0</v>
      </c>
    </row>
    <row r="11" spans="1:10" ht="15" customHeight="1" x14ac:dyDescent="0.35">
      <c r="A11" s="101" t="s">
        <v>6</v>
      </c>
      <c r="B11" s="64"/>
      <c r="C11" s="64"/>
      <c r="D11" s="64"/>
      <c r="E11" s="83">
        <v>0</v>
      </c>
      <c r="F11" s="57">
        <v>0</v>
      </c>
      <c r="G11" s="83">
        <v>0</v>
      </c>
      <c r="H11" s="57">
        <v>0</v>
      </c>
      <c r="I11" s="57">
        <v>0</v>
      </c>
      <c r="J11" s="57">
        <v>0</v>
      </c>
    </row>
    <row r="12" spans="1:10" ht="15" customHeight="1" x14ac:dyDescent="0.25">
      <c r="A12" s="102" t="s">
        <v>7</v>
      </c>
      <c r="B12" s="102"/>
      <c r="C12" s="102"/>
      <c r="D12" s="102"/>
      <c r="E12" s="81">
        <f t="shared" ref="E12:J12" si="0">SUM(E7:E11)</f>
        <v>2.9966199999999996</v>
      </c>
      <c r="F12" s="55">
        <f t="shared" si="0"/>
        <v>2.4370000000000007</v>
      </c>
      <c r="G12" s="81">
        <f t="shared" si="0"/>
        <v>10.283385600000006</v>
      </c>
      <c r="H12" s="59">
        <f t="shared" si="0"/>
        <v>6.8630000000000013</v>
      </c>
      <c r="I12" s="59">
        <f t="shared" si="0"/>
        <v>5.3240000000000016</v>
      </c>
      <c r="J12" s="59">
        <f t="shared" si="0"/>
        <v>4.7809999999999961</v>
      </c>
    </row>
    <row r="13" spans="1:10" ht="15" customHeight="1" x14ac:dyDescent="0.35">
      <c r="A13" s="101" t="s">
        <v>62</v>
      </c>
      <c r="B13" s="64"/>
      <c r="C13" s="64"/>
      <c r="D13" s="64"/>
      <c r="E13" s="83">
        <v>-2.1722999999999999E-2</v>
      </c>
      <c r="F13" s="57">
        <v>-2.4E-2</v>
      </c>
      <c r="G13" s="83">
        <v>-9.8344999999999988E-2</v>
      </c>
      <c r="H13" s="57">
        <v>-0.10300000000000001</v>
      </c>
      <c r="I13" s="57">
        <v>-0.104</v>
      </c>
      <c r="J13" s="57">
        <v>-9.9000000000000005E-2</v>
      </c>
    </row>
    <row r="14" spans="1:10" ht="15" customHeight="1" x14ac:dyDescent="0.25">
      <c r="A14" s="102" t="s">
        <v>8</v>
      </c>
      <c r="B14" s="102"/>
      <c r="C14" s="102"/>
      <c r="D14" s="102"/>
      <c r="E14" s="81">
        <f t="shared" ref="E14:J14" si="1">SUM(E12:E13)</f>
        <v>2.9748969999999995</v>
      </c>
      <c r="F14" s="55">
        <f t="shared" si="1"/>
        <v>2.4130000000000007</v>
      </c>
      <c r="G14" s="81">
        <f t="shared" si="1"/>
        <v>10.185040600000006</v>
      </c>
      <c r="H14" s="59">
        <f t="shared" si="1"/>
        <v>6.7600000000000016</v>
      </c>
      <c r="I14" s="59">
        <f t="shared" si="1"/>
        <v>5.2200000000000015</v>
      </c>
      <c r="J14" s="59">
        <f t="shared" si="1"/>
        <v>4.6819999999999959</v>
      </c>
    </row>
    <row r="15" spans="1:10" ht="15" customHeight="1" x14ac:dyDescent="0.35">
      <c r="A15" s="99" t="s">
        <v>9</v>
      </c>
      <c r="B15" s="103"/>
      <c r="C15" s="103"/>
      <c r="D15" s="103"/>
      <c r="E15" s="82">
        <v>0</v>
      </c>
      <c r="F15" s="56">
        <v>0</v>
      </c>
      <c r="G15" s="82">
        <v>0</v>
      </c>
      <c r="H15" s="56">
        <v>0</v>
      </c>
      <c r="I15" s="56">
        <v>0</v>
      </c>
      <c r="J15" s="56">
        <v>0</v>
      </c>
    </row>
    <row r="16" spans="1:10" ht="15" customHeight="1" x14ac:dyDescent="0.35">
      <c r="A16" s="101" t="s">
        <v>10</v>
      </c>
      <c r="B16" s="64"/>
      <c r="C16" s="64"/>
      <c r="D16" s="64"/>
      <c r="E16" s="83">
        <v>0</v>
      </c>
      <c r="F16" s="57">
        <v>0</v>
      </c>
      <c r="G16" s="83">
        <v>0</v>
      </c>
      <c r="H16" s="57">
        <v>0</v>
      </c>
      <c r="I16" s="57">
        <v>0</v>
      </c>
      <c r="J16" s="57">
        <v>0</v>
      </c>
    </row>
    <row r="17" spans="1:10" ht="15" customHeight="1" x14ac:dyDescent="0.25">
      <c r="A17" s="102" t="s">
        <v>11</v>
      </c>
      <c r="B17" s="102"/>
      <c r="C17" s="102"/>
      <c r="D17" s="102"/>
      <c r="E17" s="81">
        <f t="shared" ref="E17:J17" si="2">SUM(E14:E16)</f>
        <v>2.9748969999999995</v>
      </c>
      <c r="F17" s="55">
        <f t="shared" si="2"/>
        <v>2.4130000000000007</v>
      </c>
      <c r="G17" s="81">
        <f t="shared" si="2"/>
        <v>10.185040600000006</v>
      </c>
      <c r="H17" s="59">
        <f t="shared" si="2"/>
        <v>6.7600000000000016</v>
      </c>
      <c r="I17" s="59">
        <f t="shared" si="2"/>
        <v>5.2200000000000015</v>
      </c>
      <c r="J17" s="59">
        <f t="shared" si="2"/>
        <v>4.6819999999999959</v>
      </c>
    </row>
    <row r="18" spans="1:10" ht="15" customHeight="1" x14ac:dyDescent="0.35">
      <c r="A18" s="99" t="s">
        <v>12</v>
      </c>
      <c r="B18" s="60"/>
      <c r="C18" s="60"/>
      <c r="D18" s="60"/>
      <c r="E18" s="82">
        <v>0.34583659999999999</v>
      </c>
      <c r="F18" s="56">
        <v>5.9000000000000004E-2</v>
      </c>
      <c r="G18" s="82">
        <v>2.3121999999999999E-3</v>
      </c>
      <c r="H18" s="56">
        <v>0.107</v>
      </c>
      <c r="I18" s="56">
        <v>6.5000000000000002E-2</v>
      </c>
      <c r="J18" s="56">
        <v>6.6000000000000003E-2</v>
      </c>
    </row>
    <row r="19" spans="1:10" ht="15" customHeight="1" x14ac:dyDescent="0.35">
      <c r="A19" s="101" t="s">
        <v>13</v>
      </c>
      <c r="B19" s="64"/>
      <c r="C19" s="64"/>
      <c r="D19" s="64"/>
      <c r="E19" s="83">
        <v>-0.27904400000000001</v>
      </c>
      <c r="F19" s="57">
        <v>-1.6390000000000002</v>
      </c>
      <c r="G19" s="83">
        <v>-2.1934225999999999</v>
      </c>
      <c r="H19" s="57">
        <v>-1.2970000000000002</v>
      </c>
      <c r="I19" s="57">
        <v>-1.3850000000000002</v>
      </c>
      <c r="J19" s="57">
        <v>-6.2E-2</v>
      </c>
    </row>
    <row r="20" spans="1:10" ht="15" customHeight="1" x14ac:dyDescent="0.25">
      <c r="A20" s="102" t="s">
        <v>14</v>
      </c>
      <c r="B20" s="102"/>
      <c r="C20" s="102"/>
      <c r="D20" s="102"/>
      <c r="E20" s="81">
        <f t="shared" ref="E20:J20" si="3">SUM(E17:E19)</f>
        <v>3.0416895999999998</v>
      </c>
      <c r="F20" s="55">
        <f t="shared" si="3"/>
        <v>0.83300000000000063</v>
      </c>
      <c r="G20" s="81">
        <f t="shared" si="3"/>
        <v>7.9939302000000065</v>
      </c>
      <c r="H20" s="59">
        <f t="shared" si="3"/>
        <v>5.5700000000000021</v>
      </c>
      <c r="I20" s="59">
        <f t="shared" si="3"/>
        <v>3.9000000000000017</v>
      </c>
      <c r="J20" s="59">
        <f t="shared" si="3"/>
        <v>4.6859999999999955</v>
      </c>
    </row>
    <row r="21" spans="1:10" ht="15" customHeight="1" x14ac:dyDescent="0.35">
      <c r="A21" s="99" t="s">
        <v>15</v>
      </c>
      <c r="B21" s="60"/>
      <c r="C21" s="60"/>
      <c r="D21" s="60"/>
      <c r="E21" s="82">
        <v>-0.5713355</v>
      </c>
      <c r="F21" s="56">
        <v>-0.498</v>
      </c>
      <c r="G21" s="82">
        <v>-2.0396980999999998</v>
      </c>
      <c r="H21" s="56">
        <v>-1.583</v>
      </c>
      <c r="I21" s="56">
        <v>-1.2030000000000001</v>
      </c>
      <c r="J21" s="56">
        <v>-1.0449999999999999</v>
      </c>
    </row>
    <row r="22" spans="1:10" ht="15" customHeight="1" x14ac:dyDescent="0.35">
      <c r="A22" s="101" t="s">
        <v>16</v>
      </c>
      <c r="B22" s="104"/>
      <c r="C22" s="104"/>
      <c r="D22" s="104"/>
      <c r="E22" s="83">
        <v>0</v>
      </c>
      <c r="F22" s="57">
        <v>0</v>
      </c>
      <c r="G22" s="83">
        <v>0</v>
      </c>
      <c r="H22" s="57">
        <v>0</v>
      </c>
      <c r="I22" s="57">
        <v>0</v>
      </c>
      <c r="J22" s="57">
        <v>0</v>
      </c>
    </row>
    <row r="23" spans="1:10" ht="15" customHeight="1" x14ac:dyDescent="0.35">
      <c r="A23" s="105" t="s">
        <v>98</v>
      </c>
      <c r="B23" s="106"/>
      <c r="C23" s="106"/>
      <c r="D23" s="106"/>
      <c r="E23" s="81">
        <f t="shared" ref="E23:J23" si="4">SUM(E20:E22)</f>
        <v>2.4703540999999998</v>
      </c>
      <c r="F23" s="55">
        <f t="shared" si="4"/>
        <v>0.33500000000000063</v>
      </c>
      <c r="G23" s="81">
        <f t="shared" si="4"/>
        <v>5.9542321000000067</v>
      </c>
      <c r="H23" s="59">
        <f t="shared" si="4"/>
        <v>3.9870000000000019</v>
      </c>
      <c r="I23" s="59">
        <f t="shared" si="4"/>
        <v>2.6970000000000018</v>
      </c>
      <c r="J23" s="59">
        <f t="shared" si="4"/>
        <v>3.6409999999999956</v>
      </c>
    </row>
    <row r="24" spans="1:10" ht="15" customHeight="1" x14ac:dyDescent="0.35">
      <c r="A24" s="99" t="s">
        <v>113</v>
      </c>
      <c r="B24" s="60"/>
      <c r="C24" s="60"/>
      <c r="D24" s="60"/>
      <c r="E24" s="82">
        <v>2.4703540999999989</v>
      </c>
      <c r="F24" s="56">
        <v>0.33500000000000046</v>
      </c>
      <c r="G24" s="82">
        <v>5.9542321000000058</v>
      </c>
      <c r="H24" s="56">
        <v>3.9870000000000019</v>
      </c>
      <c r="I24" s="56">
        <v>2.6969999999999983</v>
      </c>
      <c r="J24" s="56">
        <v>3.6409999999999987</v>
      </c>
    </row>
    <row r="25" spans="1:10" ht="15" customHeight="1" x14ac:dyDescent="0.35">
      <c r="A25" s="99" t="s">
        <v>108</v>
      </c>
      <c r="B25" s="60"/>
      <c r="C25" s="60"/>
      <c r="D25" s="60"/>
      <c r="E25" s="82">
        <v>0</v>
      </c>
      <c r="F25" s="56">
        <v>0</v>
      </c>
      <c r="G25" s="82">
        <v>0</v>
      </c>
      <c r="H25" s="56">
        <v>0</v>
      </c>
      <c r="I25" s="56">
        <v>0</v>
      </c>
      <c r="J25" s="56">
        <v>0</v>
      </c>
    </row>
    <row r="26" spans="1:10" ht="15" customHeight="1" x14ac:dyDescent="0.35">
      <c r="A26" s="136"/>
      <c r="B26" s="136"/>
      <c r="C26" s="136"/>
      <c r="D26" s="136"/>
      <c r="E26" s="170"/>
      <c r="F26" s="171"/>
      <c r="G26" s="170"/>
      <c r="H26" s="171"/>
      <c r="I26" s="171"/>
      <c r="J26" s="171"/>
    </row>
    <row r="27" spans="1:10" ht="15" customHeight="1" x14ac:dyDescent="0.35">
      <c r="A27" s="134" t="s">
        <v>64</v>
      </c>
      <c r="B27" s="60"/>
      <c r="C27" s="60"/>
      <c r="D27" s="60"/>
      <c r="E27" s="82">
        <v>0</v>
      </c>
      <c r="F27" s="56">
        <v>0</v>
      </c>
      <c r="G27" s="82">
        <v>0</v>
      </c>
      <c r="H27" s="56">
        <v>-1.405</v>
      </c>
      <c r="I27" s="56">
        <v>0</v>
      </c>
      <c r="J27" s="56">
        <v>0</v>
      </c>
    </row>
    <row r="28" spans="1:10" ht="15" customHeight="1" x14ac:dyDescent="0.35">
      <c r="A28" s="135" t="s">
        <v>107</v>
      </c>
      <c r="B28" s="136"/>
      <c r="C28" s="136"/>
      <c r="D28" s="136"/>
      <c r="E28" s="168">
        <f t="shared" ref="E28:J28" si="5">E14-E27</f>
        <v>2.9748969999999995</v>
      </c>
      <c r="F28" s="169">
        <f t="shared" si="5"/>
        <v>2.4130000000000007</v>
      </c>
      <c r="G28" s="168">
        <f t="shared" si="5"/>
        <v>10.185040600000006</v>
      </c>
      <c r="H28" s="169">
        <f t="shared" si="5"/>
        <v>8.1650000000000009</v>
      </c>
      <c r="I28" s="169">
        <f t="shared" si="5"/>
        <v>5.2200000000000015</v>
      </c>
      <c r="J28" s="169">
        <f t="shared" si="5"/>
        <v>4.6819999999999959</v>
      </c>
    </row>
    <row r="29" spans="1:10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</row>
    <row r="30" spans="1:10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153" t="s">
        <v>81</v>
      </c>
    </row>
    <row r="31" spans="1:10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</row>
    <row r="32" spans="1:10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</row>
    <row r="33" spans="1:10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</row>
    <row r="34" spans="1:10" ht="15" customHeight="1" x14ac:dyDescent="0.35">
      <c r="A34" s="99" t="s">
        <v>17</v>
      </c>
      <c r="B34" s="107"/>
      <c r="C34" s="107"/>
      <c r="D34" s="107"/>
      <c r="E34" s="82">
        <v>95.34618309999999</v>
      </c>
      <c r="F34" s="56">
        <v>95.346000000000004</v>
      </c>
      <c r="G34" s="82">
        <v>95.346000000000004</v>
      </c>
      <c r="H34" s="56">
        <v>94.427000000000007</v>
      </c>
      <c r="I34" s="56">
        <v>0</v>
      </c>
      <c r="J34" s="56">
        <v>0</v>
      </c>
    </row>
    <row r="35" spans="1:10" ht="15" customHeight="1" x14ac:dyDescent="0.35">
      <c r="A35" s="99" t="s">
        <v>18</v>
      </c>
      <c r="B35" s="100"/>
      <c r="C35" s="100"/>
      <c r="D35" s="100"/>
      <c r="E35" s="82">
        <v>1.8220699999999999E-2</v>
      </c>
      <c r="F35" s="56">
        <v>7.400000000000001E-2</v>
      </c>
      <c r="G35" s="82">
        <v>2.9918299999999998E-2</v>
      </c>
      <c r="H35" s="56">
        <v>8.2000000000000003E-2</v>
      </c>
      <c r="I35" s="56">
        <v>0</v>
      </c>
      <c r="J35" s="56">
        <v>7.4999999999999997E-2</v>
      </c>
    </row>
    <row r="36" spans="1:10" ht="15" customHeight="1" x14ac:dyDescent="0.35">
      <c r="A36" s="99" t="s">
        <v>106</v>
      </c>
      <c r="B36" s="100"/>
      <c r="C36" s="100"/>
      <c r="D36" s="100"/>
      <c r="E36" s="82">
        <v>0.1216474</v>
      </c>
      <c r="F36" s="56">
        <v>0.129</v>
      </c>
      <c r="G36" s="82">
        <v>0.11894550000000001</v>
      </c>
      <c r="H36" s="56">
        <v>0.13500000000000001</v>
      </c>
      <c r="I36" s="56">
        <v>0</v>
      </c>
      <c r="J36" s="56">
        <v>0.129</v>
      </c>
    </row>
    <row r="37" spans="1:10" ht="15" customHeight="1" x14ac:dyDescent="0.35">
      <c r="A37" s="99" t="s">
        <v>19</v>
      </c>
      <c r="B37" s="100"/>
      <c r="C37" s="100"/>
      <c r="D37" s="100"/>
      <c r="E37" s="82">
        <v>0</v>
      </c>
      <c r="F37" s="56">
        <v>0</v>
      </c>
      <c r="G37" s="82">
        <v>0</v>
      </c>
      <c r="H37" s="56">
        <v>0</v>
      </c>
      <c r="I37" s="56">
        <v>0</v>
      </c>
      <c r="J37" s="56">
        <v>0</v>
      </c>
    </row>
    <row r="38" spans="1:10" ht="15" customHeight="1" x14ac:dyDescent="0.35">
      <c r="A38" s="101" t="s">
        <v>20</v>
      </c>
      <c r="B38" s="64"/>
      <c r="C38" s="64"/>
      <c r="D38" s="64"/>
      <c r="E38" s="83">
        <v>1.4999999999999999E-4</v>
      </c>
      <c r="F38" s="57">
        <v>0</v>
      </c>
      <c r="G38" s="83">
        <v>1.4999999999999999E-4</v>
      </c>
      <c r="H38" s="57">
        <v>0</v>
      </c>
      <c r="I38" s="57">
        <v>0</v>
      </c>
      <c r="J38" s="57">
        <v>0</v>
      </c>
    </row>
    <row r="39" spans="1:10" ht="15" customHeight="1" x14ac:dyDescent="0.35">
      <c r="A39" s="96" t="s">
        <v>21</v>
      </c>
      <c r="B39" s="102"/>
      <c r="C39" s="102"/>
      <c r="D39" s="102"/>
      <c r="E39" s="81">
        <f>SUM(E34:E38)</f>
        <v>95.486201199999996</v>
      </c>
      <c r="F39" s="55">
        <f>SUM(F34:F38)</f>
        <v>95.549000000000007</v>
      </c>
      <c r="G39" s="81">
        <f>SUM(G34:G38)</f>
        <v>95.495013800000009</v>
      </c>
      <c r="H39" s="55">
        <f>SUM(H34:H38)</f>
        <v>94.644000000000005</v>
      </c>
      <c r="I39" s="59" t="s">
        <v>54</v>
      </c>
      <c r="J39" s="59">
        <f>SUM(J34:J38)</f>
        <v>0.20400000000000001</v>
      </c>
    </row>
    <row r="40" spans="1:10" ht="15" customHeight="1" x14ac:dyDescent="0.35">
      <c r="A40" s="99" t="s">
        <v>22</v>
      </c>
      <c r="B40" s="60"/>
      <c r="C40" s="60"/>
      <c r="D40" s="60"/>
      <c r="E40" s="82">
        <v>1.4759171</v>
      </c>
      <c r="F40" s="56">
        <v>1.034</v>
      </c>
      <c r="G40" s="82">
        <v>1.4217417000000001</v>
      </c>
      <c r="H40" s="56">
        <v>1.3480000000000001</v>
      </c>
      <c r="I40" s="56">
        <v>0</v>
      </c>
      <c r="J40" s="56">
        <v>0.94399999999999995</v>
      </c>
    </row>
    <row r="41" spans="1:10" ht="15" customHeight="1" x14ac:dyDescent="0.35">
      <c r="A41" s="99" t="s">
        <v>23</v>
      </c>
      <c r="B41" s="60"/>
      <c r="C41" s="60"/>
      <c r="D41" s="60"/>
      <c r="E41" s="82">
        <v>0.14855260000000001</v>
      </c>
      <c r="F41" s="56">
        <v>0</v>
      </c>
      <c r="G41" s="82">
        <v>3.3013100000000004E-2</v>
      </c>
      <c r="H41" s="56">
        <v>8.5000000000000006E-2</v>
      </c>
      <c r="I41" s="56">
        <v>0</v>
      </c>
      <c r="J41" s="56">
        <v>0</v>
      </c>
    </row>
    <row r="42" spans="1:10" ht="15" customHeight="1" x14ac:dyDescent="0.35">
      <c r="A42" s="99" t="s">
        <v>24</v>
      </c>
      <c r="B42" s="60"/>
      <c r="C42" s="60"/>
      <c r="D42" s="60"/>
      <c r="E42" s="82">
        <v>4.0025928999999998</v>
      </c>
      <c r="F42" s="56">
        <v>2.9609999999999999</v>
      </c>
      <c r="G42" s="82">
        <v>3.1443063999999996</v>
      </c>
      <c r="H42" s="56">
        <v>2.855</v>
      </c>
      <c r="I42" s="56">
        <v>0</v>
      </c>
      <c r="J42" s="56">
        <v>2.415</v>
      </c>
    </row>
    <row r="43" spans="1:10" ht="15" customHeight="1" x14ac:dyDescent="0.35">
      <c r="A43" s="99" t="s">
        <v>25</v>
      </c>
      <c r="B43" s="60"/>
      <c r="C43" s="60"/>
      <c r="D43" s="60"/>
      <c r="E43" s="82">
        <v>8.4941106999999985</v>
      </c>
      <c r="F43" s="56">
        <v>5.5229999999999997</v>
      </c>
      <c r="G43" s="82">
        <v>6.9232079999999998</v>
      </c>
      <c r="H43" s="56">
        <v>7.3639999999999999</v>
      </c>
      <c r="I43" s="56">
        <v>0</v>
      </c>
      <c r="J43" s="56">
        <v>2.7429999999999999</v>
      </c>
    </row>
    <row r="44" spans="1:10" ht="15" customHeight="1" x14ac:dyDescent="0.35">
      <c r="A44" s="101" t="s">
        <v>26</v>
      </c>
      <c r="B44" s="64"/>
      <c r="C44" s="64"/>
      <c r="D44" s="64"/>
      <c r="E44" s="83">
        <v>0</v>
      </c>
      <c r="F44" s="57">
        <v>0</v>
      </c>
      <c r="G44" s="83">
        <v>0</v>
      </c>
      <c r="H44" s="57">
        <v>0</v>
      </c>
      <c r="I44" s="57">
        <v>0</v>
      </c>
      <c r="J44" s="57">
        <v>0</v>
      </c>
    </row>
    <row r="45" spans="1:10" ht="15" customHeight="1" x14ac:dyDescent="0.35">
      <c r="A45" s="108" t="s">
        <v>27</v>
      </c>
      <c r="B45" s="75"/>
      <c r="C45" s="75"/>
      <c r="D45" s="75"/>
      <c r="E45" s="88">
        <f>SUM(E40:E44)</f>
        <v>14.121173299999999</v>
      </c>
      <c r="F45" s="175">
        <f>SUM(F40:F44)</f>
        <v>9.5180000000000007</v>
      </c>
      <c r="G45" s="88">
        <f>SUM(G40:G44)</f>
        <v>11.5222692</v>
      </c>
      <c r="H45" s="175">
        <f>SUM(H40:H44)</f>
        <v>11.652000000000001</v>
      </c>
      <c r="I45" s="127" t="s">
        <v>54</v>
      </c>
      <c r="J45" s="127">
        <f>SUM(J40:J44)</f>
        <v>6.1020000000000003</v>
      </c>
    </row>
    <row r="46" spans="1:10" ht="15" customHeight="1" x14ac:dyDescent="0.35">
      <c r="A46" s="96" t="s">
        <v>96</v>
      </c>
      <c r="B46" s="76"/>
      <c r="C46" s="76"/>
      <c r="D46" s="76"/>
      <c r="E46" s="81">
        <f>E39+E45</f>
        <v>109.60737449999999</v>
      </c>
      <c r="F46" s="55">
        <f>F39+F45</f>
        <v>105.06700000000001</v>
      </c>
      <c r="G46" s="81">
        <f>G39+G45</f>
        <v>107.01728300000001</v>
      </c>
      <c r="H46" s="55">
        <f>H39+H45</f>
        <v>106.29600000000001</v>
      </c>
      <c r="I46" s="59" t="s">
        <v>54</v>
      </c>
      <c r="J46" s="59">
        <f>J39+J45</f>
        <v>6.306</v>
      </c>
    </row>
    <row r="47" spans="1:10" ht="15" customHeight="1" x14ac:dyDescent="0.35">
      <c r="A47" s="99" t="s">
        <v>114</v>
      </c>
      <c r="B47" s="60"/>
      <c r="C47" s="60"/>
      <c r="D47" s="60"/>
      <c r="E47" s="82">
        <v>78.449473500000011</v>
      </c>
      <c r="F47" s="56">
        <v>73.042000000000002</v>
      </c>
      <c r="G47" s="82">
        <v>75.979232100000004</v>
      </c>
      <c r="H47" s="56">
        <v>72.706999999999994</v>
      </c>
      <c r="I47" s="56">
        <v>0</v>
      </c>
      <c r="J47" s="56">
        <v>3.8650000000000002</v>
      </c>
    </row>
    <row r="48" spans="1:10" ht="15" customHeight="1" x14ac:dyDescent="0.35">
      <c r="A48" s="99" t="s">
        <v>109</v>
      </c>
      <c r="B48" s="60"/>
      <c r="C48" s="60"/>
      <c r="D48" s="60"/>
      <c r="E48" s="82">
        <v>0</v>
      </c>
      <c r="F48" s="56">
        <v>0</v>
      </c>
      <c r="G48" s="82">
        <v>0</v>
      </c>
      <c r="H48" s="56">
        <v>0</v>
      </c>
      <c r="I48" s="56">
        <v>0</v>
      </c>
      <c r="J48" s="56">
        <v>0</v>
      </c>
    </row>
    <row r="49" spans="1:10" ht="15" customHeight="1" x14ac:dyDescent="0.35">
      <c r="A49" s="99" t="s">
        <v>28</v>
      </c>
      <c r="B49" s="60"/>
      <c r="C49" s="60"/>
      <c r="D49" s="60"/>
      <c r="E49" s="82">
        <v>0</v>
      </c>
      <c r="F49" s="56">
        <v>0</v>
      </c>
      <c r="G49" s="82">
        <v>0</v>
      </c>
      <c r="H49" s="56">
        <v>0</v>
      </c>
      <c r="I49" s="56">
        <v>0</v>
      </c>
      <c r="J49" s="56">
        <v>0</v>
      </c>
    </row>
    <row r="50" spans="1:10" ht="15" customHeight="1" x14ac:dyDescent="0.35">
      <c r="A50" s="99" t="s">
        <v>29</v>
      </c>
      <c r="B50" s="60"/>
      <c r="C50" s="60"/>
      <c r="D50" s="60"/>
      <c r="E50" s="82">
        <v>9.2726799999999998E-2</v>
      </c>
      <c r="F50" s="56">
        <v>0.12</v>
      </c>
      <c r="G50" s="82">
        <v>9.9511799999999997E-2</v>
      </c>
      <c r="H50" s="56">
        <v>0.127</v>
      </c>
      <c r="I50" s="56">
        <v>0</v>
      </c>
      <c r="J50" s="56">
        <v>0</v>
      </c>
    </row>
    <row r="51" spans="1:10" ht="15" customHeight="1" x14ac:dyDescent="0.35">
      <c r="A51" s="99" t="s">
        <v>30</v>
      </c>
      <c r="B51" s="60"/>
      <c r="C51" s="60"/>
      <c r="D51" s="60"/>
      <c r="E51" s="82">
        <v>26.3633764</v>
      </c>
      <c r="F51" s="56">
        <v>28.693000000000001</v>
      </c>
      <c r="G51" s="82">
        <v>26.824909399999999</v>
      </c>
      <c r="H51" s="56">
        <v>27.367000000000001</v>
      </c>
      <c r="I51" s="56">
        <v>0</v>
      </c>
      <c r="J51" s="56">
        <v>0</v>
      </c>
    </row>
    <row r="52" spans="1:10" ht="15" customHeight="1" x14ac:dyDescent="0.35">
      <c r="A52" s="99" t="s">
        <v>31</v>
      </c>
      <c r="B52" s="60"/>
      <c r="C52" s="60"/>
      <c r="D52" s="60"/>
      <c r="E52" s="82">
        <v>4.7016552999999996</v>
      </c>
      <c r="F52" s="56">
        <v>3.2119999999999997</v>
      </c>
      <c r="G52" s="82">
        <v>4.1141224000000003</v>
      </c>
      <c r="H52" s="56">
        <v>6.0949999999999998</v>
      </c>
      <c r="I52" s="56">
        <v>0</v>
      </c>
      <c r="J52" s="56">
        <v>2.4409999999999998</v>
      </c>
    </row>
    <row r="53" spans="1:10" ht="15" customHeight="1" x14ac:dyDescent="0.35">
      <c r="A53" s="99" t="s">
        <v>32</v>
      </c>
      <c r="B53" s="60"/>
      <c r="C53" s="60"/>
      <c r="D53" s="60"/>
      <c r="E53" s="82">
        <v>0</v>
      </c>
      <c r="F53" s="56">
        <v>0</v>
      </c>
      <c r="G53" s="82">
        <v>0</v>
      </c>
      <c r="H53" s="56">
        <v>0</v>
      </c>
      <c r="I53" s="56">
        <v>0</v>
      </c>
      <c r="J53" s="56">
        <v>0</v>
      </c>
    </row>
    <row r="54" spans="1:10" ht="15" customHeight="1" x14ac:dyDescent="0.35">
      <c r="A54" s="101" t="s">
        <v>112</v>
      </c>
      <c r="B54" s="64"/>
      <c r="C54" s="64"/>
      <c r="D54" s="64"/>
      <c r="E54" s="83">
        <v>0</v>
      </c>
      <c r="F54" s="57">
        <v>0</v>
      </c>
      <c r="G54" s="83">
        <v>0</v>
      </c>
      <c r="H54" s="57">
        <v>0</v>
      </c>
      <c r="I54" s="57">
        <v>0</v>
      </c>
      <c r="J54" s="57">
        <v>0</v>
      </c>
    </row>
    <row r="55" spans="1:10" ht="15" customHeight="1" x14ac:dyDescent="0.35">
      <c r="A55" s="96" t="s">
        <v>97</v>
      </c>
      <c r="B55" s="76"/>
      <c r="C55" s="76"/>
      <c r="D55" s="76"/>
      <c r="E55" s="81">
        <f>SUM(E47:E54)</f>
        <v>109.60723200000001</v>
      </c>
      <c r="F55" s="55">
        <f>SUM(F47:F54)</f>
        <v>105.06700000000001</v>
      </c>
      <c r="G55" s="81">
        <f>SUM(G47:G54)</f>
        <v>107.0177757</v>
      </c>
      <c r="H55" s="55">
        <f>SUM(H47:H54)</f>
        <v>106.29599999999999</v>
      </c>
      <c r="I55" s="59" t="s">
        <v>54</v>
      </c>
      <c r="J55" s="59">
        <f>SUM(J47:J54)</f>
        <v>6.306</v>
      </c>
    </row>
    <row r="56" spans="1:10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</row>
    <row r="57" spans="1:10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153" t="s">
        <v>81</v>
      </c>
    </row>
    <row r="58" spans="1:10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</row>
    <row r="59" spans="1:10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</row>
    <row r="60" spans="1:10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</row>
    <row r="61" spans="1:10" ht="34.9" customHeight="1" x14ac:dyDescent="0.35">
      <c r="A61" s="109" t="s">
        <v>33</v>
      </c>
      <c r="B61" s="109"/>
      <c r="C61" s="109"/>
      <c r="D61" s="109"/>
      <c r="E61" s="82">
        <v>2.2656294999999993</v>
      </c>
      <c r="F61" s="56">
        <v>1.9720000000000002</v>
      </c>
      <c r="G61" s="82">
        <v>7.9681846000000016</v>
      </c>
      <c r="H61" s="56"/>
      <c r="I61" s="56"/>
      <c r="J61" s="56">
        <v>3.8669999999999987</v>
      </c>
    </row>
    <row r="62" spans="1:10" ht="15" customHeight="1" x14ac:dyDescent="0.35">
      <c r="A62" s="110" t="s">
        <v>34</v>
      </c>
      <c r="B62" s="110"/>
      <c r="C62" s="111"/>
      <c r="D62" s="111"/>
      <c r="E62" s="83">
        <v>-0.68233909999999998</v>
      </c>
      <c r="F62" s="57">
        <v>-2.8930000000000002</v>
      </c>
      <c r="G62" s="83">
        <v>-3.0229036000000002</v>
      </c>
      <c r="H62" s="57">
        <v>0</v>
      </c>
      <c r="I62" s="57">
        <v>0</v>
      </c>
      <c r="J62" s="57">
        <v>-1.119</v>
      </c>
    </row>
    <row r="63" spans="1:10" ht="15" customHeight="1" x14ac:dyDescent="0.35">
      <c r="A63" s="164" t="s">
        <v>35</v>
      </c>
      <c r="B63" s="112"/>
      <c r="C63" s="113"/>
      <c r="D63" s="113"/>
      <c r="E63" s="128">
        <f>SUM(E61:E62)</f>
        <v>1.5832903999999992</v>
      </c>
      <c r="F63" s="59">
        <f>SUM(F61:F62)</f>
        <v>-0.92100000000000004</v>
      </c>
      <c r="G63" s="128">
        <f>SUM(G61:G62)</f>
        <v>4.9452810000000014</v>
      </c>
      <c r="H63" s="59" t="s">
        <v>54</v>
      </c>
      <c r="I63" s="59" t="s">
        <v>54</v>
      </c>
      <c r="J63" s="59">
        <f>SUM(J61:J62)</f>
        <v>2.7479999999999984</v>
      </c>
    </row>
    <row r="64" spans="1:10" ht="15" customHeight="1" x14ac:dyDescent="0.35">
      <c r="A64" s="109" t="s">
        <v>104</v>
      </c>
      <c r="B64" s="109"/>
      <c r="C64" s="60"/>
      <c r="D64" s="60"/>
      <c r="E64" s="82">
        <v>-1.2529999999999999E-2</v>
      </c>
      <c r="F64" s="56">
        <v>-8.0000000000000002E-3</v>
      </c>
      <c r="G64" s="82">
        <v>-4.1500999999999996E-2</v>
      </c>
      <c r="H64" s="56">
        <v>0</v>
      </c>
      <c r="I64" s="56">
        <v>0</v>
      </c>
      <c r="J64" s="56">
        <v>-5.7999999999999996E-2</v>
      </c>
    </row>
    <row r="65" spans="1:11" ht="15" customHeight="1" x14ac:dyDescent="0.35">
      <c r="A65" s="110" t="s">
        <v>105</v>
      </c>
      <c r="B65" s="110"/>
      <c r="C65" s="64"/>
      <c r="D65" s="64"/>
      <c r="E65" s="83">
        <v>0</v>
      </c>
      <c r="F65" s="57">
        <v>0.02</v>
      </c>
      <c r="G65" s="83">
        <v>1.9577600000000001E-2</v>
      </c>
      <c r="H65" s="57">
        <v>0</v>
      </c>
      <c r="I65" s="57">
        <v>0</v>
      </c>
      <c r="J65" s="57">
        <v>0.25</v>
      </c>
    </row>
    <row r="66" spans="1:11" ht="15" customHeight="1" x14ac:dyDescent="0.35">
      <c r="A66" s="114" t="s">
        <v>110</v>
      </c>
      <c r="B66" s="114"/>
      <c r="C66" s="115"/>
      <c r="D66" s="115"/>
      <c r="E66" s="128">
        <f>SUM(E63:E65)</f>
        <v>1.5707603999999993</v>
      </c>
      <c r="F66" s="59">
        <f>SUM(F63:F65)</f>
        <v>-0.90900000000000003</v>
      </c>
      <c r="G66" s="128">
        <f>SUM(G63:G65)</f>
        <v>4.923357600000001</v>
      </c>
      <c r="H66" s="59" t="s">
        <v>54</v>
      </c>
      <c r="I66" s="59" t="s">
        <v>54</v>
      </c>
      <c r="J66" s="59">
        <f>SUM(J63:J65)</f>
        <v>2.9399999999999986</v>
      </c>
    </row>
    <row r="67" spans="1:11" ht="15" customHeight="1" x14ac:dyDescent="0.35">
      <c r="A67" s="110" t="s">
        <v>36</v>
      </c>
      <c r="B67" s="110"/>
      <c r="C67" s="116"/>
      <c r="D67" s="116"/>
      <c r="E67" s="83">
        <v>0</v>
      </c>
      <c r="F67" s="57">
        <v>-0.91900000000000004</v>
      </c>
      <c r="G67" s="83">
        <v>-0.91900000000000004</v>
      </c>
      <c r="H67" s="57">
        <v>0</v>
      </c>
      <c r="I67" s="57">
        <v>0</v>
      </c>
      <c r="J67" s="5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128">
        <f>SUM(E66:E67)</f>
        <v>1.5707603999999993</v>
      </c>
      <c r="F68" s="59">
        <f>SUM(F66:F67)</f>
        <v>-1.8280000000000001</v>
      </c>
      <c r="G68" s="128">
        <f>SUM(G66:G67)</f>
        <v>4.0043576000000005</v>
      </c>
      <c r="H68" s="59" t="s">
        <v>54</v>
      </c>
      <c r="I68" s="59" t="s">
        <v>54</v>
      </c>
      <c r="J68" s="59">
        <f>SUM(J66:J67)</f>
        <v>2.9399999999999986</v>
      </c>
    </row>
    <row r="69" spans="1:11" ht="15" customHeight="1" x14ac:dyDescent="0.35">
      <c r="A69" s="109" t="s">
        <v>38</v>
      </c>
      <c r="B69" s="109"/>
      <c r="C69" s="60"/>
      <c r="D69" s="60"/>
      <c r="E69" s="82">
        <v>0</v>
      </c>
      <c r="F69" s="56">
        <v>0</v>
      </c>
      <c r="G69" s="82">
        <v>-1.7629980000000001</v>
      </c>
      <c r="H69" s="56">
        <v>0</v>
      </c>
      <c r="I69" s="56">
        <v>0</v>
      </c>
      <c r="J69" s="56">
        <v>0</v>
      </c>
    </row>
    <row r="70" spans="1:11" ht="15" customHeight="1" x14ac:dyDescent="0.35">
      <c r="A70" s="109" t="s">
        <v>39</v>
      </c>
      <c r="B70" s="109"/>
      <c r="C70" s="60"/>
      <c r="D70" s="60"/>
      <c r="E70" s="82">
        <v>0</v>
      </c>
      <c r="F70" s="56">
        <v>0</v>
      </c>
      <c r="G70" s="82">
        <v>0.17998210000000001</v>
      </c>
      <c r="H70" s="56">
        <v>0</v>
      </c>
      <c r="I70" s="56">
        <v>0</v>
      </c>
      <c r="J70" s="56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82">
        <v>0</v>
      </c>
      <c r="F71" s="56">
        <v>0</v>
      </c>
      <c r="G71" s="82">
        <v>0</v>
      </c>
      <c r="H71" s="56">
        <v>0</v>
      </c>
      <c r="I71" s="56">
        <v>0</v>
      </c>
      <c r="J71" s="56">
        <v>-2.8039999999999998</v>
      </c>
    </row>
    <row r="72" spans="1:11" ht="15" customHeight="1" x14ac:dyDescent="0.35">
      <c r="A72" s="110" t="s">
        <v>41</v>
      </c>
      <c r="B72" s="110"/>
      <c r="C72" s="64"/>
      <c r="D72" s="64"/>
      <c r="E72" s="83">
        <v>0</v>
      </c>
      <c r="F72" s="57">
        <v>0</v>
      </c>
      <c r="G72" s="83">
        <v>-2.8620000000000001</v>
      </c>
      <c r="H72" s="57">
        <v>0</v>
      </c>
      <c r="I72" s="57">
        <v>0</v>
      </c>
      <c r="J72" s="57">
        <v>0</v>
      </c>
    </row>
    <row r="73" spans="1:11" ht="15" customHeight="1" x14ac:dyDescent="0.35">
      <c r="A73" s="190" t="s">
        <v>42</v>
      </c>
      <c r="B73" s="189"/>
      <c r="C73" s="118"/>
      <c r="D73" s="118"/>
      <c r="E73" s="183">
        <f>SUM(E69:E72)</f>
        <v>0</v>
      </c>
      <c r="F73" s="155">
        <f>SUM(F69:F72)</f>
        <v>0</v>
      </c>
      <c r="G73" s="183">
        <f>SUM(G69:G72)</f>
        <v>-4.4450159000000005</v>
      </c>
      <c r="H73" s="155" t="s">
        <v>54</v>
      </c>
      <c r="I73" s="155" t="s">
        <v>54</v>
      </c>
      <c r="J73" s="155">
        <f>SUM(J69:J72)</f>
        <v>-2.8039999999999998</v>
      </c>
    </row>
    <row r="74" spans="1:11" ht="15" customHeight="1" x14ac:dyDescent="0.35">
      <c r="A74" s="112" t="s">
        <v>43</v>
      </c>
      <c r="B74" s="112"/>
      <c r="C74" s="76"/>
      <c r="D74" s="76"/>
      <c r="E74" s="128">
        <f>SUM(E73+E68)</f>
        <v>1.5707603999999993</v>
      </c>
      <c r="F74" s="59">
        <f>SUM(F73+F68)</f>
        <v>-1.8280000000000001</v>
      </c>
      <c r="G74" s="128">
        <f>SUM(G73+G68)</f>
        <v>-0.44065829999999995</v>
      </c>
      <c r="H74" s="59" t="s">
        <v>54</v>
      </c>
      <c r="I74" s="59" t="s">
        <v>54</v>
      </c>
      <c r="J74" s="59">
        <f>SUM(J73+J68)</f>
        <v>0.13599999999999879</v>
      </c>
    </row>
    <row r="75" spans="1:11" ht="15" customHeight="1" x14ac:dyDescent="0.35">
      <c r="A75" s="110" t="s">
        <v>82</v>
      </c>
      <c r="B75" s="110"/>
      <c r="C75" s="64"/>
      <c r="D75" s="64"/>
      <c r="E75" s="83">
        <v>0</v>
      </c>
      <c r="F75" s="57">
        <v>0</v>
      </c>
      <c r="G75" s="83">
        <v>0</v>
      </c>
      <c r="H75" s="57">
        <v>0</v>
      </c>
      <c r="I75" s="57">
        <v>0</v>
      </c>
      <c r="J75" s="57">
        <v>0</v>
      </c>
      <c r="K75" s="158"/>
    </row>
    <row r="76" spans="1:11" ht="15" customHeight="1" x14ac:dyDescent="0.35">
      <c r="A76" s="164" t="s">
        <v>83</v>
      </c>
      <c r="B76" s="115"/>
      <c r="C76" s="76"/>
      <c r="D76" s="76"/>
      <c r="E76" s="128">
        <f>SUM(E74:E75)</f>
        <v>1.5707603999999993</v>
      </c>
      <c r="F76" s="59">
        <f>SUM(F74:F75)</f>
        <v>-1.8280000000000001</v>
      </c>
      <c r="G76" s="128">
        <f>SUM(G74:G75)</f>
        <v>-0.44065829999999995</v>
      </c>
      <c r="H76" s="59" t="s">
        <v>54</v>
      </c>
      <c r="I76" s="59" t="s">
        <v>54</v>
      </c>
      <c r="J76" s="59">
        <f>SUM(J74:J75)</f>
        <v>0.13599999999999879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153" t="s">
        <v>81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</row>
    <row r="81" spans="1:10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</row>
    <row r="82" spans="1:10" ht="15" customHeight="1" x14ac:dyDescent="0.35">
      <c r="A82" s="134" t="s">
        <v>44</v>
      </c>
      <c r="B82" s="109"/>
      <c r="C82" s="100"/>
      <c r="D82" s="100"/>
      <c r="E82" s="82">
        <v>31.930181355756293</v>
      </c>
      <c r="F82" s="56">
        <v>32.371880869331896</v>
      </c>
      <c r="G82" s="82">
        <v>32.081090973232783</v>
      </c>
      <c r="H82" s="56">
        <v>25.270083361369664</v>
      </c>
      <c r="I82" s="56">
        <v>26.47193062528525</v>
      </c>
      <c r="J82" s="56">
        <v>25.666045389759901</v>
      </c>
    </row>
    <row r="83" spans="1:10" ht="15" customHeight="1" x14ac:dyDescent="0.35">
      <c r="A83" s="99" t="s">
        <v>80</v>
      </c>
      <c r="B83" s="109"/>
      <c r="C83" s="100"/>
      <c r="D83" s="100"/>
      <c r="E83" s="82">
        <v>31.930181355756293</v>
      </c>
      <c r="F83" s="56">
        <v>32.371880869331896</v>
      </c>
      <c r="G83" s="82">
        <v>32.081090973232783</v>
      </c>
      <c r="H83" s="56">
        <v>30.522223468281563</v>
      </c>
      <c r="I83" s="56">
        <v>26.47193062528525</v>
      </c>
      <c r="J83" s="56">
        <v>25.666045389759901</v>
      </c>
    </row>
    <row r="84" spans="1:10" ht="15" customHeight="1" x14ac:dyDescent="0.35">
      <c r="A84" s="99" t="s">
        <v>45</v>
      </c>
      <c r="B84" s="109"/>
      <c r="C84" s="100"/>
      <c r="D84" s="100"/>
      <c r="E84" s="82">
        <v>32.647080068962978</v>
      </c>
      <c r="F84" s="56">
        <v>11.175207942044544</v>
      </c>
      <c r="G84" s="82">
        <v>25.179477633095843</v>
      </c>
      <c r="H84" s="56">
        <v>20.821651527045727</v>
      </c>
      <c r="I84" s="56">
        <v>19.777879202799323</v>
      </c>
      <c r="J84" s="56">
        <v>25.687972809998904</v>
      </c>
    </row>
    <row r="85" spans="1:10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8.0091236638446031</v>
      </c>
      <c r="H85" s="56">
        <v>10.967307136864404</v>
      </c>
      <c r="I85" s="56" t="s">
        <v>54</v>
      </c>
      <c r="J85" s="56">
        <v>105.64340635427246</v>
      </c>
    </row>
    <row r="86" spans="1:10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10.042829379921146</v>
      </c>
      <c r="H86" s="56">
        <v>13.723844355177164</v>
      </c>
      <c r="I86" s="56" t="s">
        <v>54</v>
      </c>
      <c r="J86" s="56">
        <v>137.7629479181779</v>
      </c>
    </row>
    <row r="87" spans="1:10" ht="15" customHeight="1" x14ac:dyDescent="0.35">
      <c r="A87" s="99" t="s">
        <v>48</v>
      </c>
      <c r="B87" s="109"/>
      <c r="C87" s="100"/>
      <c r="D87" s="100"/>
      <c r="E87" s="79">
        <v>71.573263979515517</v>
      </c>
      <c r="F87" s="23">
        <v>69.519449494132303</v>
      </c>
      <c r="G87" s="79">
        <v>70.996833566220346</v>
      </c>
      <c r="H87" s="23">
        <v>68.400504252276647</v>
      </c>
      <c r="I87" s="23" t="s">
        <v>54</v>
      </c>
      <c r="J87" s="23">
        <v>61.290834126228965</v>
      </c>
    </row>
    <row r="88" spans="1:10" ht="15" customHeight="1" x14ac:dyDescent="0.35">
      <c r="A88" s="99" t="s">
        <v>49</v>
      </c>
      <c r="B88" s="109"/>
      <c r="C88" s="100"/>
      <c r="D88" s="100"/>
      <c r="E88" s="82">
        <v>17.720713100000005</v>
      </c>
      <c r="F88" s="56">
        <v>23.17</v>
      </c>
      <c r="G88" s="82">
        <v>19.868688299999999</v>
      </c>
      <c r="H88" s="56">
        <v>19.917999999999999</v>
      </c>
      <c r="I88" s="56" t="s">
        <v>54</v>
      </c>
      <c r="J88" s="56">
        <v>-2.7429999999999999</v>
      </c>
    </row>
    <row r="89" spans="1:10" ht="15" customHeight="1" x14ac:dyDescent="0.35">
      <c r="A89" s="99" t="s">
        <v>50</v>
      </c>
      <c r="B89" s="109"/>
      <c r="C89" s="60"/>
      <c r="D89" s="60"/>
      <c r="E89" s="82">
        <v>0.33605549181920252</v>
      </c>
      <c r="F89" s="56">
        <v>0.39282878343966487</v>
      </c>
      <c r="G89" s="82">
        <v>0.35305581089177657</v>
      </c>
      <c r="H89" s="56">
        <v>0.37640117182664667</v>
      </c>
      <c r="I89" s="166" t="s">
        <v>54</v>
      </c>
      <c r="J89" s="166" t="s">
        <v>85</v>
      </c>
    </row>
    <row r="90" spans="1:10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74</v>
      </c>
      <c r="H90" s="23">
        <v>70</v>
      </c>
      <c r="I90" s="23" t="s">
        <v>54</v>
      </c>
      <c r="J90" s="23">
        <v>52</v>
      </c>
    </row>
    <row r="91" spans="1:10" ht="16.5" x14ac:dyDescent="0.35">
      <c r="A91" s="103" t="s">
        <v>86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ht="16.5" x14ac:dyDescent="0.35">
      <c r="A92" s="103" t="s">
        <v>124</v>
      </c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6.5" x14ac:dyDescent="0.35">
      <c r="A93" s="103" t="s">
        <v>101</v>
      </c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6.5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ht="16.5" x14ac:dyDescent="0.35">
      <c r="A95" s="120"/>
      <c r="B95" s="120"/>
      <c r="C95" s="120"/>
      <c r="D95" s="120"/>
      <c r="E95" s="95"/>
      <c r="F95" s="95"/>
      <c r="G95" s="95"/>
      <c r="H95" s="95"/>
      <c r="I95" s="120"/>
      <c r="J95" s="120"/>
    </row>
    <row r="96" spans="1:10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</row>
    <row r="97" spans="1:10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</row>
    <row r="98" spans="1:10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</row>
    <row r="99" spans="1:10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</row>
    <row r="100" spans="1:10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</row>
    <row r="101" spans="1:10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</row>
    <row r="102" spans="1:10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</row>
    <row r="103" spans="1:10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10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</row>
    <row r="105" spans="1:10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</sheetData>
  <mergeCells count="2">
    <mergeCell ref="A1:J1"/>
    <mergeCell ref="A73:B73"/>
  </mergeCells>
  <pageMargins left="0.7" right="0.7" top="0.75" bottom="0.75" header="0.3" footer="0.3"/>
  <pageSetup paperSize="9" scale="54" orientation="portrait" r:id="rId1"/>
  <rowBreaks count="1" manualBreakCount="1">
    <brk id="9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Zeros="0" zoomScaleNormal="100" workbookViewId="0">
      <selection sqref="A1:J1"/>
    </sheetView>
  </sheetViews>
  <sheetFormatPr defaultColWidth="9.140625" defaultRowHeight="15" outlineLevelRow="1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63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/>
      <c r="I5" s="70"/>
      <c r="J5" s="70"/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78">
        <v>320.642</v>
      </c>
      <c r="F7" s="19">
        <v>290.10500000000002</v>
      </c>
      <c r="G7" s="78">
        <v>1263.605</v>
      </c>
      <c r="H7" s="19">
        <v>1020.987</v>
      </c>
      <c r="I7" s="19">
        <v>978.399</v>
      </c>
      <c r="J7" s="19">
        <v>1250.3530000000001</v>
      </c>
    </row>
    <row r="8" spans="1:10" ht="15" customHeight="1" x14ac:dyDescent="0.35">
      <c r="A8" s="99" t="s">
        <v>3</v>
      </c>
      <c r="B8" s="60"/>
      <c r="C8" s="60"/>
      <c r="D8" s="60"/>
      <c r="E8" s="79">
        <v>-282.63</v>
      </c>
      <c r="F8" s="23">
        <v>-257.80700000000002</v>
      </c>
      <c r="G8" s="79">
        <v>-1099.3509999999999</v>
      </c>
      <c r="H8" s="23">
        <v>-902.46900000000005</v>
      </c>
      <c r="I8" s="23">
        <v>-868.24099999999999</v>
      </c>
      <c r="J8" s="23">
        <v>-1125.319</v>
      </c>
    </row>
    <row r="9" spans="1:10" ht="15" customHeight="1" x14ac:dyDescent="0.35">
      <c r="A9" s="99" t="s">
        <v>4</v>
      </c>
      <c r="B9" s="60"/>
      <c r="C9" s="60"/>
      <c r="D9" s="60"/>
      <c r="E9" s="79">
        <v>0.27300000000000002</v>
      </c>
      <c r="F9" s="23">
        <v>0.25600000000000001</v>
      </c>
      <c r="G9" s="79">
        <v>6.5000000000000002E-2</v>
      </c>
      <c r="H9" s="23">
        <v>1.1819999999999999</v>
      </c>
      <c r="I9" s="23">
        <v>1.9910000000000001</v>
      </c>
      <c r="J9" s="23">
        <v>-1.1220000000000001</v>
      </c>
    </row>
    <row r="10" spans="1:10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</row>
    <row r="11" spans="1:10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>
        <v>0</v>
      </c>
      <c r="I11" s="27">
        <v>0</v>
      </c>
      <c r="J11" s="27">
        <v>0</v>
      </c>
    </row>
    <row r="12" spans="1:10" ht="15" customHeight="1" x14ac:dyDescent="0.25">
      <c r="A12" s="102" t="s">
        <v>7</v>
      </c>
      <c r="B12" s="102"/>
      <c r="C12" s="102"/>
      <c r="D12" s="102"/>
      <c r="E12" s="78">
        <f t="shared" ref="E12:J12" si="0">SUM(E7:E11)</f>
        <v>38.285000000000004</v>
      </c>
      <c r="F12" s="19">
        <f t="shared" si="0"/>
        <v>32.554000000000002</v>
      </c>
      <c r="G12" s="78">
        <f t="shared" si="0"/>
        <v>164.31900000000013</v>
      </c>
      <c r="H12" s="20">
        <f t="shared" si="0"/>
        <v>119.69999999999992</v>
      </c>
      <c r="I12" s="20">
        <f t="shared" si="0"/>
        <v>112.14900000000002</v>
      </c>
      <c r="J12" s="20">
        <f t="shared" si="0"/>
        <v>123.91200000000011</v>
      </c>
    </row>
    <row r="13" spans="1:10" ht="15" customHeight="1" x14ac:dyDescent="0.35">
      <c r="A13" s="101" t="s">
        <v>62</v>
      </c>
      <c r="B13" s="64"/>
      <c r="C13" s="64"/>
      <c r="D13" s="64"/>
      <c r="E13" s="80">
        <v>-3.3759999999999999</v>
      </c>
      <c r="F13" s="27">
        <v>-3.3010000000000002</v>
      </c>
      <c r="G13" s="80">
        <v>-12.597</v>
      </c>
      <c r="H13" s="27">
        <v>-13.466000000000001</v>
      </c>
      <c r="I13" s="27">
        <v>-15.276</v>
      </c>
      <c r="J13" s="27">
        <v>-16.257999999999999</v>
      </c>
    </row>
    <row r="14" spans="1:10" ht="15" customHeight="1" x14ac:dyDescent="0.25">
      <c r="A14" s="102" t="s">
        <v>8</v>
      </c>
      <c r="B14" s="102"/>
      <c r="C14" s="102"/>
      <c r="D14" s="102"/>
      <c r="E14" s="78">
        <f t="shared" ref="E14:J14" si="1">SUM(E12:E13)</f>
        <v>34.909000000000006</v>
      </c>
      <c r="F14" s="19">
        <f t="shared" si="1"/>
        <v>29.253</v>
      </c>
      <c r="G14" s="78">
        <f t="shared" si="1"/>
        <v>151.72200000000012</v>
      </c>
      <c r="H14" s="20">
        <f t="shared" si="1"/>
        <v>106.23399999999992</v>
      </c>
      <c r="I14" s="20">
        <f t="shared" si="1"/>
        <v>96.873000000000019</v>
      </c>
      <c r="J14" s="20">
        <f t="shared" si="1"/>
        <v>107.65400000000011</v>
      </c>
    </row>
    <row r="15" spans="1:10" ht="15" customHeight="1" x14ac:dyDescent="0.35">
      <c r="A15" s="99" t="s">
        <v>9</v>
      </c>
      <c r="B15" s="103"/>
      <c r="C15" s="103"/>
      <c r="D15" s="103"/>
      <c r="E15" s="79">
        <v>-0.48099999999999998</v>
      </c>
      <c r="F15" s="23">
        <v>-0.442</v>
      </c>
      <c r="G15" s="79">
        <v>-1.919</v>
      </c>
      <c r="H15" s="23">
        <v>-1.661</v>
      </c>
      <c r="I15" s="23">
        <v>-4.907</v>
      </c>
      <c r="J15" s="23">
        <v>-7.6920000000000002</v>
      </c>
    </row>
    <row r="16" spans="1:10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</row>
    <row r="17" spans="1:10" ht="15" customHeight="1" x14ac:dyDescent="0.25">
      <c r="A17" s="102" t="s">
        <v>11</v>
      </c>
      <c r="B17" s="102"/>
      <c r="C17" s="102"/>
      <c r="D17" s="102"/>
      <c r="E17" s="78">
        <f t="shared" ref="E17:J17" si="2">SUM(E14:E16)</f>
        <v>34.428000000000004</v>
      </c>
      <c r="F17" s="19">
        <f t="shared" si="2"/>
        <v>28.811</v>
      </c>
      <c r="G17" s="78">
        <f t="shared" si="2"/>
        <v>149.80300000000011</v>
      </c>
      <c r="H17" s="20">
        <f t="shared" si="2"/>
        <v>104.57299999999992</v>
      </c>
      <c r="I17" s="20">
        <f t="shared" si="2"/>
        <v>91.966000000000022</v>
      </c>
      <c r="J17" s="20">
        <f t="shared" si="2"/>
        <v>99.962000000000103</v>
      </c>
    </row>
    <row r="18" spans="1:10" ht="15" customHeight="1" x14ac:dyDescent="0.35">
      <c r="A18" s="99" t="s">
        <v>12</v>
      </c>
      <c r="B18" s="60"/>
      <c r="C18" s="60"/>
      <c r="D18" s="60"/>
      <c r="E18" s="79">
        <v>3.4000000000000002E-2</v>
      </c>
      <c r="F18" s="23">
        <v>2E-3</v>
      </c>
      <c r="G18" s="79">
        <v>0.20100000000000001</v>
      </c>
      <c r="H18" s="23">
        <v>0.61399999999999999</v>
      </c>
      <c r="I18" s="23">
        <v>8.125</v>
      </c>
      <c r="J18" s="23">
        <v>1.762</v>
      </c>
    </row>
    <row r="19" spans="1:10" ht="15" customHeight="1" x14ac:dyDescent="0.35">
      <c r="A19" s="101" t="s">
        <v>13</v>
      </c>
      <c r="B19" s="64"/>
      <c r="C19" s="64"/>
      <c r="D19" s="64"/>
      <c r="E19" s="80">
        <v>-2.08</v>
      </c>
      <c r="F19" s="27">
        <v>-23.667000000000002</v>
      </c>
      <c r="G19" s="80">
        <v>-41.520999999999994</v>
      </c>
      <c r="H19" s="27">
        <v>-58.402000000000001</v>
      </c>
      <c r="I19" s="27">
        <v>-31.757999999999999</v>
      </c>
      <c r="J19" s="27">
        <v>-34.792000000000002</v>
      </c>
    </row>
    <row r="20" spans="1:10" ht="15" customHeight="1" x14ac:dyDescent="0.25">
      <c r="A20" s="102" t="s">
        <v>14</v>
      </c>
      <c r="B20" s="102"/>
      <c r="C20" s="102"/>
      <c r="D20" s="102"/>
      <c r="E20" s="78">
        <f t="shared" ref="E20:J20" si="3">SUM(E17:E19)</f>
        <v>32.382000000000005</v>
      </c>
      <c r="F20" s="19">
        <f t="shared" si="3"/>
        <v>5.1459999999999972</v>
      </c>
      <c r="G20" s="78">
        <f t="shared" si="3"/>
        <v>108.48300000000012</v>
      </c>
      <c r="H20" s="20">
        <f t="shared" si="3"/>
        <v>46.784999999999926</v>
      </c>
      <c r="I20" s="20">
        <f t="shared" si="3"/>
        <v>68.333000000000027</v>
      </c>
      <c r="J20" s="20">
        <f t="shared" si="3"/>
        <v>66.932000000000102</v>
      </c>
    </row>
    <row r="21" spans="1:10" ht="15" customHeight="1" x14ac:dyDescent="0.35">
      <c r="A21" s="99" t="s">
        <v>15</v>
      </c>
      <c r="B21" s="60"/>
      <c r="C21" s="60"/>
      <c r="D21" s="60"/>
      <c r="E21" s="79">
        <v>-7.125</v>
      </c>
      <c r="F21" s="23">
        <v>-1.1369999999999996</v>
      </c>
      <c r="G21" s="79">
        <v>-33.439</v>
      </c>
      <c r="H21" s="23">
        <v>-7.0069999999999997</v>
      </c>
      <c r="I21" s="23">
        <v>-15.055999999999999</v>
      </c>
      <c r="J21" s="23">
        <v>-14.268999999999998</v>
      </c>
    </row>
    <row r="22" spans="1:10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0</v>
      </c>
      <c r="I22" s="27">
        <v>0</v>
      </c>
      <c r="J22" s="27">
        <v>0</v>
      </c>
    </row>
    <row r="23" spans="1:10" ht="15" customHeight="1" x14ac:dyDescent="0.35">
      <c r="A23" s="105" t="s">
        <v>98</v>
      </c>
      <c r="B23" s="106"/>
      <c r="C23" s="106"/>
      <c r="D23" s="106"/>
      <c r="E23" s="78">
        <f t="shared" ref="E23:J23" si="4">SUM(E20:E22)</f>
        <v>25.257000000000005</v>
      </c>
      <c r="F23" s="19">
        <f t="shared" si="4"/>
        <v>4.0089999999999977</v>
      </c>
      <c r="G23" s="78">
        <f t="shared" si="4"/>
        <v>75.044000000000125</v>
      </c>
      <c r="H23" s="20">
        <f t="shared" si="4"/>
        <v>39.777999999999928</v>
      </c>
      <c r="I23" s="20">
        <f t="shared" si="4"/>
        <v>53.277000000000029</v>
      </c>
      <c r="J23" s="20">
        <f t="shared" si="4"/>
        <v>52.663000000000103</v>
      </c>
    </row>
    <row r="24" spans="1:10" ht="15" customHeight="1" x14ac:dyDescent="0.35">
      <c r="A24" s="99" t="s">
        <v>113</v>
      </c>
      <c r="B24" s="60"/>
      <c r="C24" s="60"/>
      <c r="D24" s="60"/>
      <c r="E24" s="79">
        <v>25.257000000000055</v>
      </c>
      <c r="F24" s="23">
        <v>4.0090000000000146</v>
      </c>
      <c r="G24" s="79">
        <v>75.043999999999926</v>
      </c>
      <c r="H24" s="23">
        <v>39.778000000000077</v>
      </c>
      <c r="I24" s="23">
        <v>53.277000000000044</v>
      </c>
      <c r="J24" s="23">
        <v>52.663000000000196</v>
      </c>
    </row>
    <row r="25" spans="1:10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</row>
    <row r="26" spans="1:10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</row>
    <row r="27" spans="1:10" ht="15" customHeight="1" x14ac:dyDescent="0.35">
      <c r="A27" s="134" t="s">
        <v>64</v>
      </c>
      <c r="B27" s="60"/>
      <c r="C27" s="60"/>
      <c r="D27" s="60"/>
      <c r="E27" s="79">
        <v>0</v>
      </c>
      <c r="F27" s="23">
        <v>-0.82199999999999995</v>
      </c>
      <c r="G27" s="79">
        <v>-2.67</v>
      </c>
      <c r="H27" s="23">
        <v>-1.149</v>
      </c>
      <c r="I27" s="23">
        <v>-5.8159999999999998</v>
      </c>
      <c r="J27" s="23">
        <v>-3.3929999999999998</v>
      </c>
    </row>
    <row r="28" spans="1:10" ht="15" customHeight="1" x14ac:dyDescent="0.35">
      <c r="A28" s="135" t="s">
        <v>107</v>
      </c>
      <c r="B28" s="136"/>
      <c r="C28" s="136"/>
      <c r="D28" s="136"/>
      <c r="E28" s="149">
        <f t="shared" ref="E28:J28" si="5">E14-E27</f>
        <v>34.909000000000006</v>
      </c>
      <c r="F28" s="150">
        <f t="shared" si="5"/>
        <v>30.074999999999999</v>
      </c>
      <c r="G28" s="149">
        <f t="shared" si="5"/>
        <v>154.39200000000011</v>
      </c>
      <c r="H28" s="150">
        <f t="shared" si="5"/>
        <v>107.38299999999992</v>
      </c>
      <c r="I28" s="150">
        <f t="shared" si="5"/>
        <v>102.68900000000002</v>
      </c>
      <c r="J28" s="150">
        <f t="shared" si="5"/>
        <v>111.04700000000011</v>
      </c>
    </row>
    <row r="29" spans="1:10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</row>
    <row r="30" spans="1:10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</row>
    <row r="31" spans="1:10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</row>
    <row r="32" spans="1:10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</row>
    <row r="33" spans="1:10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</row>
    <row r="34" spans="1:10" ht="15" customHeight="1" x14ac:dyDescent="0.35">
      <c r="A34" s="99" t="s">
        <v>17</v>
      </c>
      <c r="B34" s="107"/>
      <c r="C34" s="107"/>
      <c r="D34" s="107"/>
      <c r="E34" s="79">
        <v>1165.8409999999999</v>
      </c>
      <c r="F34" s="23">
        <v>1184.643</v>
      </c>
      <c r="G34" s="79">
        <v>1173.9469999999999</v>
      </c>
      <c r="H34" s="23">
        <v>1152.5889999999999</v>
      </c>
      <c r="I34" s="23">
        <v>1101.1089999999999</v>
      </c>
      <c r="J34" s="23">
        <v>1101.393</v>
      </c>
    </row>
    <row r="35" spans="1:10" ht="15" customHeight="1" x14ac:dyDescent="0.35">
      <c r="A35" s="99" t="s">
        <v>18</v>
      </c>
      <c r="B35" s="100"/>
      <c r="C35" s="100"/>
      <c r="D35" s="100"/>
      <c r="E35" s="79">
        <v>3.3439999999999999</v>
      </c>
      <c r="F35" s="23">
        <v>4.8639999999999999</v>
      </c>
      <c r="G35" s="79">
        <v>3.496</v>
      </c>
      <c r="H35" s="23">
        <v>4.6530000000000005</v>
      </c>
      <c r="I35" s="23">
        <v>1.2040000000000002</v>
      </c>
      <c r="J35" s="23">
        <v>6.5789999999999997</v>
      </c>
    </row>
    <row r="36" spans="1:10" ht="15" customHeight="1" x14ac:dyDescent="0.35">
      <c r="A36" s="99" t="s">
        <v>106</v>
      </c>
      <c r="B36" s="100"/>
      <c r="C36" s="100"/>
      <c r="D36" s="100"/>
      <c r="E36" s="79">
        <v>100.363</v>
      </c>
      <c r="F36" s="23">
        <v>90.328000000000003</v>
      </c>
      <c r="G36" s="79">
        <v>99.746000000000009</v>
      </c>
      <c r="H36" s="23">
        <v>86.088999999999999</v>
      </c>
      <c r="I36" s="23">
        <v>88.843000000000004</v>
      </c>
      <c r="J36" s="23">
        <v>97.036000000000001</v>
      </c>
    </row>
    <row r="37" spans="1:10" ht="15" customHeight="1" x14ac:dyDescent="0.35">
      <c r="A37" s="99" t="s">
        <v>19</v>
      </c>
      <c r="B37" s="100"/>
      <c r="C37" s="100"/>
      <c r="D37" s="100"/>
      <c r="E37" s="79">
        <v>0</v>
      </c>
      <c r="F37" s="23">
        <v>0</v>
      </c>
      <c r="G37" s="79">
        <v>0</v>
      </c>
      <c r="H37" s="23">
        <v>0</v>
      </c>
      <c r="I37" s="23">
        <v>0</v>
      </c>
      <c r="J37" s="23">
        <v>0</v>
      </c>
    </row>
    <row r="38" spans="1:10" ht="15" customHeight="1" x14ac:dyDescent="0.35">
      <c r="A38" s="101" t="s">
        <v>20</v>
      </c>
      <c r="B38" s="64"/>
      <c r="C38" s="64"/>
      <c r="D38" s="64"/>
      <c r="E38" s="80">
        <v>40.683</v>
      </c>
      <c r="F38" s="27">
        <v>55.506</v>
      </c>
      <c r="G38" s="80">
        <v>41.175000000000004</v>
      </c>
      <c r="H38" s="27">
        <v>51.226999999999997</v>
      </c>
      <c r="I38" s="27">
        <v>24.583000000000002</v>
      </c>
      <c r="J38" s="27">
        <v>20.7</v>
      </c>
    </row>
    <row r="39" spans="1:10" ht="15" customHeight="1" x14ac:dyDescent="0.35">
      <c r="A39" s="96" t="s">
        <v>21</v>
      </c>
      <c r="B39" s="102"/>
      <c r="C39" s="102"/>
      <c r="D39" s="102"/>
      <c r="E39" s="84">
        <f t="shared" ref="E39:J39" si="6">SUM(E34:E38)</f>
        <v>1310.231</v>
      </c>
      <c r="F39" s="179">
        <f t="shared" si="6"/>
        <v>1335.3410000000001</v>
      </c>
      <c r="G39" s="84">
        <f t="shared" si="6"/>
        <v>1318.364</v>
      </c>
      <c r="H39" s="20">
        <f t="shared" si="6"/>
        <v>1294.558</v>
      </c>
      <c r="I39" s="20">
        <f t="shared" si="6"/>
        <v>1215.739</v>
      </c>
      <c r="J39" s="20">
        <f t="shared" si="6"/>
        <v>1225.7080000000001</v>
      </c>
    </row>
    <row r="40" spans="1:10" ht="15" customHeight="1" x14ac:dyDescent="0.35">
      <c r="A40" s="99" t="s">
        <v>22</v>
      </c>
      <c r="B40" s="60"/>
      <c r="C40" s="60"/>
      <c r="D40" s="60"/>
      <c r="E40" s="79">
        <v>204.995</v>
      </c>
      <c r="F40" s="23">
        <v>211.892</v>
      </c>
      <c r="G40" s="79">
        <v>188.994</v>
      </c>
      <c r="H40" s="23">
        <v>180.822</v>
      </c>
      <c r="I40" s="23">
        <v>155.697</v>
      </c>
      <c r="J40" s="23">
        <v>165.07399999999998</v>
      </c>
    </row>
    <row r="41" spans="1:10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</row>
    <row r="42" spans="1:10" ht="15" customHeight="1" x14ac:dyDescent="0.35">
      <c r="A42" s="99" t="s">
        <v>24</v>
      </c>
      <c r="B42" s="60"/>
      <c r="C42" s="60"/>
      <c r="D42" s="60"/>
      <c r="E42" s="79">
        <v>249.53600000000003</v>
      </c>
      <c r="F42" s="23">
        <v>223.41000000000003</v>
      </c>
      <c r="G42" s="79">
        <v>218.27200000000002</v>
      </c>
      <c r="H42" s="23">
        <v>212.774</v>
      </c>
      <c r="I42" s="23">
        <v>148.03100000000001</v>
      </c>
      <c r="J42" s="23">
        <v>197.33199999999999</v>
      </c>
    </row>
    <row r="43" spans="1:10" ht="15" customHeight="1" x14ac:dyDescent="0.35">
      <c r="A43" s="99" t="s">
        <v>25</v>
      </c>
      <c r="B43" s="60"/>
      <c r="C43" s="60"/>
      <c r="D43" s="60"/>
      <c r="E43" s="79">
        <v>98.316000000000003</v>
      </c>
      <c r="F43" s="23">
        <v>116.887</v>
      </c>
      <c r="G43" s="79">
        <v>117.208</v>
      </c>
      <c r="H43" s="23">
        <v>87.173000000000002</v>
      </c>
      <c r="I43" s="23">
        <v>63.081000000000003</v>
      </c>
      <c r="J43" s="23">
        <v>29.135000000000002</v>
      </c>
    </row>
    <row r="44" spans="1:10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</row>
    <row r="45" spans="1:10" ht="15" customHeight="1" x14ac:dyDescent="0.35">
      <c r="A45" s="108" t="s">
        <v>27</v>
      </c>
      <c r="B45" s="75"/>
      <c r="C45" s="75"/>
      <c r="D45" s="75"/>
      <c r="E45" s="85">
        <f t="shared" ref="E45:J45" si="7">SUM(E40:E44)</f>
        <v>552.84700000000009</v>
      </c>
      <c r="F45" s="38">
        <f t="shared" si="7"/>
        <v>552.18900000000008</v>
      </c>
      <c r="G45" s="85">
        <f t="shared" si="7"/>
        <v>524.47400000000005</v>
      </c>
      <c r="H45" s="39">
        <f t="shared" si="7"/>
        <v>480.76900000000001</v>
      </c>
      <c r="I45" s="39">
        <f t="shared" si="7"/>
        <v>366.80900000000003</v>
      </c>
      <c r="J45" s="39">
        <f t="shared" si="7"/>
        <v>391.54099999999994</v>
      </c>
    </row>
    <row r="46" spans="1:10" ht="15" customHeight="1" x14ac:dyDescent="0.35">
      <c r="A46" s="96" t="s">
        <v>96</v>
      </c>
      <c r="B46" s="76"/>
      <c r="C46" s="76"/>
      <c r="D46" s="76"/>
      <c r="E46" s="84">
        <f t="shared" ref="E46:J46" si="8">E39+E45</f>
        <v>1863.078</v>
      </c>
      <c r="F46" s="179">
        <f t="shared" si="8"/>
        <v>1887.5300000000002</v>
      </c>
      <c r="G46" s="84">
        <f t="shared" si="8"/>
        <v>1842.8380000000002</v>
      </c>
      <c r="H46" s="20">
        <f t="shared" si="8"/>
        <v>1775.327</v>
      </c>
      <c r="I46" s="20">
        <f t="shared" si="8"/>
        <v>1582.548</v>
      </c>
      <c r="J46" s="20">
        <f t="shared" si="8"/>
        <v>1617.249</v>
      </c>
    </row>
    <row r="47" spans="1:10" ht="15" customHeight="1" x14ac:dyDescent="0.35">
      <c r="A47" s="99" t="s">
        <v>114</v>
      </c>
      <c r="B47" s="60"/>
      <c r="C47" s="60"/>
      <c r="D47" s="60"/>
      <c r="E47" s="79">
        <v>1071.9840000000004</v>
      </c>
      <c r="F47" s="23">
        <v>1030.9740000000002</v>
      </c>
      <c r="G47" s="79">
        <v>1058.8690000000001</v>
      </c>
      <c r="H47" s="23">
        <v>1005.8080000000004</v>
      </c>
      <c r="I47" s="23">
        <v>890.04899999999998</v>
      </c>
      <c r="J47" s="23">
        <v>845.2600000000001</v>
      </c>
    </row>
    <row r="48" spans="1:10" ht="15" customHeight="1" x14ac:dyDescent="0.35">
      <c r="A48" s="99" t="s">
        <v>109</v>
      </c>
      <c r="B48" s="60"/>
      <c r="C48" s="60"/>
      <c r="D48" s="60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</row>
    <row r="49" spans="1:10" ht="15" customHeight="1" x14ac:dyDescent="0.35">
      <c r="A49" s="99" t="s">
        <v>28</v>
      </c>
      <c r="B49" s="60"/>
      <c r="C49" s="60"/>
      <c r="D49" s="60"/>
      <c r="E49" s="79">
        <v>0</v>
      </c>
      <c r="F49" s="23">
        <v>0</v>
      </c>
      <c r="G49" s="79">
        <v>0</v>
      </c>
      <c r="H49" s="23">
        <v>0</v>
      </c>
      <c r="I49" s="23">
        <v>0</v>
      </c>
      <c r="J49" s="23">
        <v>0</v>
      </c>
    </row>
    <row r="50" spans="1:10" ht="15" customHeight="1" x14ac:dyDescent="0.35">
      <c r="A50" s="99" t="s">
        <v>29</v>
      </c>
      <c r="B50" s="60"/>
      <c r="C50" s="60"/>
      <c r="D50" s="60"/>
      <c r="E50" s="79">
        <v>78.695999999999998</v>
      </c>
      <c r="F50" s="23">
        <v>84.527000000000001</v>
      </c>
      <c r="G50" s="79">
        <v>85.874000000000009</v>
      </c>
      <c r="H50" s="23">
        <v>65.344999999999999</v>
      </c>
      <c r="I50" s="23">
        <v>26.001000000000001</v>
      </c>
      <c r="J50" s="23">
        <v>25.626999999999999</v>
      </c>
    </row>
    <row r="51" spans="1:10" ht="15" customHeight="1" x14ac:dyDescent="0.35">
      <c r="A51" s="99" t="s">
        <v>30</v>
      </c>
      <c r="B51" s="60"/>
      <c r="C51" s="60"/>
      <c r="D51" s="60"/>
      <c r="E51" s="79">
        <v>527.26599999999996</v>
      </c>
      <c r="F51" s="23">
        <v>598.39299999999992</v>
      </c>
      <c r="G51" s="79">
        <v>537.71399999999994</v>
      </c>
      <c r="H51" s="23">
        <v>552.101</v>
      </c>
      <c r="I51" s="23">
        <v>526.98300000000006</v>
      </c>
      <c r="J51" s="23">
        <v>591.56299999999999</v>
      </c>
    </row>
    <row r="52" spans="1:10" ht="15" customHeight="1" x14ac:dyDescent="0.35">
      <c r="A52" s="99" t="s">
        <v>31</v>
      </c>
      <c r="B52" s="60"/>
      <c r="C52" s="60"/>
      <c r="D52" s="60"/>
      <c r="E52" s="79">
        <v>178.55399999999997</v>
      </c>
      <c r="F52" s="23">
        <v>173.24899999999997</v>
      </c>
      <c r="G52" s="79">
        <v>153.803</v>
      </c>
      <c r="H52" s="23">
        <v>151.68600000000001</v>
      </c>
      <c r="I52" s="23">
        <v>138.63300000000001</v>
      </c>
      <c r="J52" s="23">
        <v>153.19899999999998</v>
      </c>
    </row>
    <row r="53" spans="1:10" ht="15" customHeight="1" x14ac:dyDescent="0.35">
      <c r="A53" s="99" t="s">
        <v>32</v>
      </c>
      <c r="B53" s="60"/>
      <c r="C53" s="60"/>
      <c r="D53" s="60"/>
      <c r="E53" s="79">
        <v>6.5780000000000003</v>
      </c>
      <c r="F53" s="23">
        <v>0.38700000000000001</v>
      </c>
      <c r="G53" s="79">
        <v>6.5780000000000003</v>
      </c>
      <c r="H53" s="23">
        <v>0.38700000000000001</v>
      </c>
      <c r="I53" s="23">
        <v>0.88200000000000001</v>
      </c>
      <c r="J53" s="23">
        <v>1.6</v>
      </c>
    </row>
    <row r="54" spans="1:10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</row>
    <row r="55" spans="1:10" ht="15" customHeight="1" x14ac:dyDescent="0.35">
      <c r="A55" s="96" t="s">
        <v>97</v>
      </c>
      <c r="B55" s="76"/>
      <c r="C55" s="76"/>
      <c r="D55" s="76"/>
      <c r="E55" s="84">
        <f t="shared" ref="E55:J55" si="9">SUM(E47:E54)</f>
        <v>1863.0780000000004</v>
      </c>
      <c r="F55" s="18">
        <f t="shared" si="9"/>
        <v>1887.5300000000002</v>
      </c>
      <c r="G55" s="84">
        <f t="shared" si="9"/>
        <v>1842.8380000000002</v>
      </c>
      <c r="H55" s="20">
        <f t="shared" si="9"/>
        <v>1775.3270000000002</v>
      </c>
      <c r="I55" s="20">
        <f t="shared" si="9"/>
        <v>1582.548</v>
      </c>
      <c r="J55" s="20">
        <f t="shared" si="9"/>
        <v>1617.249</v>
      </c>
    </row>
    <row r="56" spans="1:10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</row>
    <row r="57" spans="1:10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</row>
    <row r="58" spans="1:10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</row>
    <row r="59" spans="1:10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</row>
    <row r="60" spans="1:10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</row>
    <row r="61" spans="1:10" ht="34.9" customHeight="1" x14ac:dyDescent="0.35">
      <c r="A61" s="109" t="s">
        <v>33</v>
      </c>
      <c r="B61" s="109"/>
      <c r="C61" s="109"/>
      <c r="D61" s="109"/>
      <c r="E61" s="79">
        <v>24.312999999999981</v>
      </c>
      <c r="F61" s="23">
        <v>20.004000000000019</v>
      </c>
      <c r="G61" s="79">
        <v>120.25900000000001</v>
      </c>
      <c r="H61" s="23">
        <v>65.382000000000005</v>
      </c>
      <c r="I61" s="23">
        <v>67.375999999999976</v>
      </c>
      <c r="J61" s="23">
        <v>56.812000000000424</v>
      </c>
    </row>
    <row r="62" spans="1:10" ht="15" customHeight="1" x14ac:dyDescent="0.35">
      <c r="A62" s="110" t="s">
        <v>34</v>
      </c>
      <c r="B62" s="110"/>
      <c r="C62" s="111"/>
      <c r="D62" s="111"/>
      <c r="E62" s="80">
        <v>-45.481999999999992</v>
      </c>
      <c r="F62" s="27">
        <v>-39.290000000000006</v>
      </c>
      <c r="G62" s="80">
        <v>-24.928000000000001</v>
      </c>
      <c r="H62" s="27">
        <v>5.1940000000000035</v>
      </c>
      <c r="I62" s="27">
        <v>32.470999999999997</v>
      </c>
      <c r="J62" s="27">
        <v>-47.384</v>
      </c>
    </row>
    <row r="63" spans="1:10" ht="15" customHeight="1" x14ac:dyDescent="0.35">
      <c r="A63" s="164" t="s">
        <v>35</v>
      </c>
      <c r="B63" s="112"/>
      <c r="C63" s="113"/>
      <c r="D63" s="113"/>
      <c r="E63" s="78">
        <f t="shared" ref="E63:J63" si="10">SUM(E61:E62)</f>
        <v>-21.169000000000011</v>
      </c>
      <c r="F63" s="19">
        <f t="shared" si="10"/>
        <v>-19.285999999999987</v>
      </c>
      <c r="G63" s="78">
        <f t="shared" si="10"/>
        <v>95.331000000000017</v>
      </c>
      <c r="H63" s="20">
        <f t="shared" si="10"/>
        <v>70.576000000000008</v>
      </c>
      <c r="I63" s="20">
        <f t="shared" si="10"/>
        <v>99.84699999999998</v>
      </c>
      <c r="J63" s="20">
        <f t="shared" si="10"/>
        <v>9.4280000000004236</v>
      </c>
    </row>
    <row r="64" spans="1:10" ht="15" customHeight="1" x14ac:dyDescent="0.35">
      <c r="A64" s="109" t="s">
        <v>104</v>
      </c>
      <c r="B64" s="109"/>
      <c r="C64" s="60"/>
      <c r="D64" s="60"/>
      <c r="E64" s="79">
        <v>-3.089</v>
      </c>
      <c r="F64" s="23">
        <v>-4.0999999999999996</v>
      </c>
      <c r="G64" s="79">
        <v>-30.175000000000001</v>
      </c>
      <c r="H64" s="23">
        <v>-9.2140000000000004</v>
      </c>
      <c r="I64" s="23">
        <v>-7.5709999999999997</v>
      </c>
      <c r="J64" s="23">
        <v>-7.306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</v>
      </c>
      <c r="F65" s="27">
        <v>0</v>
      </c>
      <c r="G65" s="80">
        <v>8.0999999999999989E-2</v>
      </c>
      <c r="H65" s="27">
        <v>0.86899999999999999</v>
      </c>
      <c r="I65" s="27">
        <v>0</v>
      </c>
      <c r="J65" s="27">
        <v>0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 t="shared" ref="E66:J66" si="11">SUM(E63:E65)</f>
        <v>-24.25800000000001</v>
      </c>
      <c r="F66" s="19">
        <f t="shared" si="11"/>
        <v>-23.385999999999989</v>
      </c>
      <c r="G66" s="78">
        <f t="shared" si="11"/>
        <v>65.237000000000023</v>
      </c>
      <c r="H66" s="20">
        <f t="shared" si="11"/>
        <v>62.231000000000009</v>
      </c>
      <c r="I66" s="20">
        <f t="shared" si="11"/>
        <v>92.275999999999982</v>
      </c>
      <c r="J66" s="20">
        <f t="shared" si="11"/>
        <v>2.1220000000004235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80">
        <v>0</v>
      </c>
      <c r="H67" s="27">
        <v>0</v>
      </c>
      <c r="I67" s="27">
        <v>0</v>
      </c>
      <c r="J67" s="2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78">
        <f t="shared" ref="E68:J68" si="12">SUM(E66:E67)</f>
        <v>-24.25800000000001</v>
      </c>
      <c r="F68" s="19">
        <f t="shared" si="12"/>
        <v>-23.385999999999989</v>
      </c>
      <c r="G68" s="78">
        <f t="shared" si="12"/>
        <v>65.237000000000023</v>
      </c>
      <c r="H68" s="20">
        <f t="shared" si="12"/>
        <v>62.231000000000009</v>
      </c>
      <c r="I68" s="20">
        <f t="shared" si="12"/>
        <v>92.275999999999982</v>
      </c>
      <c r="J68" s="20">
        <f t="shared" si="12"/>
        <v>2.1220000000004235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-0.39400000000000002</v>
      </c>
      <c r="F69" s="23">
        <v>0.28899999999999998</v>
      </c>
      <c r="G69" s="79">
        <v>-47.045000000000002</v>
      </c>
      <c r="H69" s="23">
        <v>-47.844999999999999</v>
      </c>
      <c r="I69" s="23">
        <v>-66.438000000000002</v>
      </c>
      <c r="J69" s="23">
        <v>-34.521000000000001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0</v>
      </c>
      <c r="J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-18.821000000000002</v>
      </c>
      <c r="F71" s="23">
        <v>0</v>
      </c>
      <c r="G71" s="79">
        <v>-35.411999999999999</v>
      </c>
      <c r="H71" s="23">
        <v>-2.5369999999999999</v>
      </c>
      <c r="I71" s="23">
        <v>-7.3129999999999997</v>
      </c>
      <c r="J71" s="23">
        <v>-22.863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24.131</v>
      </c>
      <c r="F72" s="27">
        <v>45.4</v>
      </c>
      <c r="G72" s="80">
        <v>47.882999999999996</v>
      </c>
      <c r="H72" s="27">
        <v>-1.748</v>
      </c>
      <c r="I72" s="27">
        <v>14.922000000000001</v>
      </c>
      <c r="J72" s="27">
        <v>6.5660000000000007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 t="shared" ref="E73:J73" si="13">SUM(E69:E72)</f>
        <v>4.9160000000000004</v>
      </c>
      <c r="F73" s="38">
        <f t="shared" si="13"/>
        <v>45.689</v>
      </c>
      <c r="G73" s="87">
        <f t="shared" si="13"/>
        <v>-34.573999999999998</v>
      </c>
      <c r="H73" s="154">
        <f t="shared" si="13"/>
        <v>-52.129999999999995</v>
      </c>
      <c r="I73" s="154">
        <f t="shared" si="13"/>
        <v>-58.829000000000008</v>
      </c>
      <c r="J73" s="154">
        <f t="shared" si="13"/>
        <v>-50.817999999999998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 t="shared" ref="E74:J74" si="14">SUM(E73+E68)</f>
        <v>-19.342000000000009</v>
      </c>
      <c r="F74" s="19">
        <f t="shared" si="14"/>
        <v>22.303000000000011</v>
      </c>
      <c r="G74" s="78">
        <f t="shared" si="14"/>
        <v>30.663000000000025</v>
      </c>
      <c r="H74" s="20">
        <f t="shared" si="14"/>
        <v>10.101000000000013</v>
      </c>
      <c r="I74" s="20">
        <f t="shared" si="14"/>
        <v>33.446999999999974</v>
      </c>
      <c r="J74" s="20">
        <f t="shared" si="14"/>
        <v>-48.695999999999572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0</v>
      </c>
      <c r="I75" s="27">
        <v>0</v>
      </c>
      <c r="J75" s="27">
        <v>0</v>
      </c>
      <c r="K75" s="158"/>
    </row>
    <row r="76" spans="1:11" ht="15" customHeight="1" x14ac:dyDescent="0.35">
      <c r="A76" s="164" t="s">
        <v>83</v>
      </c>
      <c r="B76" s="115"/>
      <c r="C76" s="76"/>
      <c r="D76" s="76"/>
      <c r="E76" s="78">
        <f t="shared" ref="E76:J76" si="15">SUM(E74:E75)</f>
        <v>-19.342000000000009</v>
      </c>
      <c r="F76" s="19">
        <f t="shared" si="15"/>
        <v>22.303000000000011</v>
      </c>
      <c r="G76" s="78">
        <f t="shared" si="15"/>
        <v>30.663000000000025</v>
      </c>
      <c r="H76" s="20">
        <f t="shared" si="15"/>
        <v>10.101000000000013</v>
      </c>
      <c r="I76" s="20">
        <f t="shared" si="15"/>
        <v>33.446999999999974</v>
      </c>
      <c r="J76" s="20">
        <f t="shared" si="15"/>
        <v>-48.695999999999572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</row>
    <row r="81" spans="1:10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</row>
    <row r="82" spans="1:10" ht="15" customHeight="1" x14ac:dyDescent="0.35">
      <c r="A82" s="134" t="s">
        <v>44</v>
      </c>
      <c r="B82" s="109"/>
      <c r="C82" s="100"/>
      <c r="D82" s="100"/>
      <c r="E82" s="82">
        <v>10.887220014845232</v>
      </c>
      <c r="F82" s="56">
        <v>10.083590424156766</v>
      </c>
      <c r="G82" s="82">
        <v>12.007074995746308</v>
      </c>
      <c r="H82" s="56">
        <v>10.405029642884781</v>
      </c>
      <c r="I82" s="56">
        <v>9.9011752873827721</v>
      </c>
      <c r="J82" s="56">
        <v>8.6098885674685519</v>
      </c>
    </row>
    <row r="83" spans="1:10" ht="15" customHeight="1" x14ac:dyDescent="0.35">
      <c r="A83" s="99" t="s">
        <v>80</v>
      </c>
      <c r="B83" s="109"/>
      <c r="C83" s="100"/>
      <c r="D83" s="100"/>
      <c r="E83" s="82">
        <v>10.887220014845232</v>
      </c>
      <c r="F83" s="56">
        <v>10.366936109339717</v>
      </c>
      <c r="G83" s="82">
        <v>12.21837520427667</v>
      </c>
      <c r="H83" s="56">
        <v>10.51756780448722</v>
      </c>
      <c r="I83" s="56">
        <v>10.495615796827288</v>
      </c>
      <c r="J83" s="56">
        <v>8.8812519344537169</v>
      </c>
    </row>
    <row r="84" spans="1:10" ht="15" customHeight="1" x14ac:dyDescent="0.35">
      <c r="A84" s="99" t="s">
        <v>45</v>
      </c>
      <c r="B84" s="109"/>
      <c r="C84" s="100"/>
      <c r="D84" s="100"/>
      <c r="E84" s="82">
        <v>10.09911365323322</v>
      </c>
      <c r="F84" s="56">
        <v>1.7738405060236666</v>
      </c>
      <c r="G84" s="82">
        <v>8.5851986973777237</v>
      </c>
      <c r="H84" s="56">
        <v>4.5823306271284583</v>
      </c>
      <c r="I84" s="56">
        <v>6.9841649470206004</v>
      </c>
      <c r="J84" s="56">
        <v>5.3530482991603421</v>
      </c>
    </row>
    <row r="85" spans="1:10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7.2693210608729535</v>
      </c>
      <c r="H85" s="56">
        <v>4.1963080548796743</v>
      </c>
      <c r="I85" s="56">
        <v>6.1403473387160492</v>
      </c>
      <c r="J85" s="56">
        <v>6.3728382019358474</v>
      </c>
    </row>
    <row r="86" spans="1:10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9.5105012154096542</v>
      </c>
      <c r="H86" s="56">
        <v>7.0715352001938845</v>
      </c>
      <c r="I86" s="56">
        <v>7.0144418689807377</v>
      </c>
      <c r="J86" s="56">
        <v>7.0279944576922482</v>
      </c>
    </row>
    <row r="87" spans="1:10" ht="15" customHeight="1" x14ac:dyDescent="0.35">
      <c r="A87" s="99" t="s">
        <v>48</v>
      </c>
      <c r="B87" s="109"/>
      <c r="C87" s="100"/>
      <c r="D87" s="100"/>
      <c r="E87" s="79">
        <v>57.538331728462275</v>
      </c>
      <c r="F87" s="23">
        <v>54.620270936091089</v>
      </c>
      <c r="G87" s="79">
        <v>57.458604608761064</v>
      </c>
      <c r="H87" s="23">
        <v>56.654802185738198</v>
      </c>
      <c r="I87" s="23">
        <v>56.241516844986684</v>
      </c>
      <c r="J87" s="23">
        <v>52.265297427916167</v>
      </c>
    </row>
    <row r="88" spans="1:10" ht="15" customHeight="1" x14ac:dyDescent="0.35">
      <c r="A88" s="99" t="s">
        <v>49</v>
      </c>
      <c r="B88" s="109"/>
      <c r="C88" s="100"/>
      <c r="D88" s="100"/>
      <c r="E88" s="79">
        <v>428.95</v>
      </c>
      <c r="F88" s="23">
        <v>481.50599999999997</v>
      </c>
      <c r="G88" s="79">
        <v>420.50600000000003</v>
      </c>
      <c r="H88" s="23">
        <v>464.928</v>
      </c>
      <c r="I88" s="23">
        <v>463.90199999999999</v>
      </c>
      <c r="J88" s="23">
        <v>562.428</v>
      </c>
    </row>
    <row r="89" spans="1:10" ht="15" customHeight="1" x14ac:dyDescent="0.35">
      <c r="A89" s="99" t="s">
        <v>50</v>
      </c>
      <c r="B89" s="109"/>
      <c r="C89" s="60"/>
      <c r="D89" s="60"/>
      <c r="E89" s="82">
        <v>0.49185995313362874</v>
      </c>
      <c r="F89" s="56">
        <v>0.58041521900649273</v>
      </c>
      <c r="G89" s="82">
        <v>0.50781919198692205</v>
      </c>
      <c r="H89" s="56">
        <v>0.54891291379666896</v>
      </c>
      <c r="I89" s="56">
        <v>0.59208313250169387</v>
      </c>
      <c r="J89" s="56">
        <v>0.69985921491612035</v>
      </c>
    </row>
    <row r="90" spans="1:10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640</v>
      </c>
      <c r="H90" s="23">
        <v>618</v>
      </c>
      <c r="I90" s="23">
        <v>658</v>
      </c>
      <c r="J90" s="23">
        <v>628</v>
      </c>
    </row>
    <row r="91" spans="1:10" ht="16.5" x14ac:dyDescent="0.35">
      <c r="A91" s="103">
        <v>0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ht="16.5" x14ac:dyDescent="0.35">
      <c r="A92" s="103">
        <v>0</v>
      </c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6.5" x14ac:dyDescent="0.35">
      <c r="A93" s="103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6.5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hidden="1" outlineLevel="1" x14ac:dyDescent="0.25">
      <c r="A95" s="124"/>
      <c r="B95" s="124"/>
      <c r="C95" s="125"/>
      <c r="D95" s="124"/>
      <c r="E95" s="95"/>
      <c r="F95" s="95"/>
      <c r="G95" s="95"/>
      <c r="H95" s="95"/>
      <c r="I95" s="95"/>
      <c r="J95" s="95"/>
    </row>
    <row r="96" spans="1:10" hidden="1" outlineLevel="1" x14ac:dyDescent="0.25">
      <c r="A96" s="124"/>
      <c r="B96" s="124"/>
      <c r="C96" s="126"/>
      <c r="D96" s="124"/>
      <c r="E96" s="95"/>
      <c r="F96" s="95"/>
      <c r="G96" s="95"/>
      <c r="H96" s="95"/>
      <c r="I96" s="95"/>
      <c r="J96" s="95"/>
    </row>
    <row r="97" spans="1:10" ht="16.5" hidden="1" outlineLevel="1" x14ac:dyDescent="0.35">
      <c r="A97" s="120"/>
      <c r="B97" s="120"/>
      <c r="C97" s="120"/>
      <c r="D97" s="120"/>
      <c r="E97" s="120"/>
      <c r="F97" s="120"/>
      <c r="G97" s="120"/>
      <c r="H97" s="120"/>
      <c r="I97" s="120"/>
      <c r="J97" s="120"/>
    </row>
    <row r="98" spans="1:10" ht="16.5" hidden="1" outlineLevel="1" x14ac:dyDescent="0.35">
      <c r="A98" s="120"/>
      <c r="B98" s="120"/>
      <c r="C98" s="120"/>
      <c r="D98" s="120"/>
      <c r="E98" s="120"/>
      <c r="F98" s="120"/>
      <c r="G98" s="120"/>
      <c r="H98" s="120"/>
      <c r="I98" s="120"/>
      <c r="J98" s="120"/>
    </row>
    <row r="99" spans="1:10" ht="16.5" hidden="1" outlineLevel="1" x14ac:dyDescent="0.35">
      <c r="A99" s="120"/>
      <c r="B99" s="120"/>
      <c r="C99" s="120"/>
      <c r="D99" s="120"/>
      <c r="E99" s="120"/>
      <c r="F99" s="120"/>
      <c r="G99" s="120"/>
      <c r="H99" s="120"/>
      <c r="I99" s="120"/>
      <c r="J99" s="120"/>
    </row>
    <row r="100" spans="1:10" ht="16.5" collapsed="1" x14ac:dyDescent="0.35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</row>
    <row r="101" spans="1:10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</row>
    <row r="102" spans="1:10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</row>
    <row r="103" spans="1:10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</row>
    <row r="104" spans="1:10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</row>
    <row r="105" spans="1:10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  <row r="114" spans="1:10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</row>
    <row r="115" spans="1:10" x14ac:dyDescent="0.25">
      <c r="A115" s="95"/>
      <c r="B115" s="95"/>
      <c r="C115" s="95"/>
      <c r="D115" s="95"/>
      <c r="E115" s="95"/>
      <c r="F115" s="95"/>
      <c r="G115" s="95"/>
      <c r="H115" s="95"/>
      <c r="I115" s="95"/>
      <c r="J115" s="95"/>
    </row>
    <row r="116" spans="1:10" x14ac:dyDescent="0.25">
      <c r="A116" s="95"/>
      <c r="B116" s="95"/>
      <c r="C116" s="95"/>
      <c r="D116" s="95"/>
      <c r="E116" s="95"/>
      <c r="F116" s="95"/>
      <c r="G116" s="95"/>
      <c r="H116" s="95"/>
      <c r="I116" s="95"/>
      <c r="J116" s="95"/>
    </row>
    <row r="117" spans="1:10" x14ac:dyDescent="0.25">
      <c r="A117" s="95"/>
      <c r="B117" s="95"/>
      <c r="C117" s="95"/>
      <c r="D117" s="95"/>
      <c r="E117" s="95"/>
      <c r="F117" s="95"/>
      <c r="G117" s="95"/>
      <c r="H117" s="95"/>
      <c r="I117" s="95"/>
      <c r="J117" s="95"/>
    </row>
    <row r="118" spans="1:10" x14ac:dyDescent="0.25">
      <c r="A118" s="95"/>
      <c r="B118" s="95"/>
      <c r="C118" s="95"/>
      <c r="D118" s="95"/>
      <c r="E118" s="95"/>
      <c r="F118" s="95"/>
      <c r="G118" s="95"/>
      <c r="H118" s="95"/>
      <c r="I118" s="95"/>
      <c r="J118" s="95"/>
    </row>
  </sheetData>
  <mergeCells count="2">
    <mergeCell ref="A1:J1"/>
    <mergeCell ref="A73:B73"/>
  </mergeCells>
  <pageMargins left="0.7" right="0.7" top="0.75" bottom="0.75" header="0.3" footer="0.3"/>
  <pageSetup paperSize="9" scale="55" orientation="portrait" r:id="rId1"/>
  <rowBreaks count="1" manualBreakCount="1">
    <brk id="93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1" width="9.7109375" style="91" customWidth="1"/>
    <col min="12" max="16384" width="9.140625" style="91"/>
  </cols>
  <sheetData>
    <row r="1" spans="1:13" ht="21.75" x14ac:dyDescent="0.25">
      <c r="A1" s="187" t="s">
        <v>66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ht="16.5" x14ac:dyDescent="0.35">
      <c r="A2" s="96" t="s">
        <v>58</v>
      </c>
      <c r="B2" s="97"/>
      <c r="C2" s="97"/>
      <c r="D2" s="97"/>
      <c r="E2" s="95"/>
      <c r="F2" s="95"/>
      <c r="G2" s="95"/>
      <c r="H2" s="95"/>
      <c r="I2" s="95"/>
      <c r="J2" s="95"/>
      <c r="K2" s="95"/>
    </row>
    <row r="3" spans="1:13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  <c r="K3" s="68">
        <v>2012</v>
      </c>
      <c r="M3" s="142"/>
    </row>
    <row r="4" spans="1:13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  <c r="K4" s="68"/>
      <c r="M4" s="92"/>
    </row>
    <row r="5" spans="1:13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/>
      <c r="I5" s="70" t="s">
        <v>53</v>
      </c>
      <c r="J5" s="70" t="s">
        <v>53</v>
      </c>
      <c r="K5" s="70"/>
      <c r="M5" s="92"/>
    </row>
    <row r="6" spans="1:13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M6" s="92"/>
    </row>
    <row r="7" spans="1:13" ht="15" customHeight="1" x14ac:dyDescent="0.35">
      <c r="A7" s="99" t="s">
        <v>2</v>
      </c>
      <c r="B7" s="100"/>
      <c r="C7" s="100"/>
      <c r="D7" s="100"/>
      <c r="E7" s="81">
        <v>8.8645400000000016</v>
      </c>
      <c r="F7" s="55">
        <v>7.080552</v>
      </c>
      <c r="G7" s="81">
        <v>31.933782000000001</v>
      </c>
      <c r="H7" s="55">
        <v>28.645</v>
      </c>
      <c r="I7" s="55">
        <v>26.402000000000001</v>
      </c>
      <c r="J7" s="55">
        <v>24.245000000000001</v>
      </c>
      <c r="K7" s="55">
        <v>24.245000000000001</v>
      </c>
      <c r="M7" s="92"/>
    </row>
    <row r="8" spans="1:13" ht="15" customHeight="1" x14ac:dyDescent="0.35">
      <c r="A8" s="99" t="s">
        <v>3</v>
      </c>
      <c r="B8" s="60"/>
      <c r="C8" s="60"/>
      <c r="D8" s="60"/>
      <c r="E8" s="82">
        <v>-5.3411099999999996</v>
      </c>
      <c r="F8" s="56">
        <v>-4.7116040000000003</v>
      </c>
      <c r="G8" s="82">
        <v>-20.574677000000001</v>
      </c>
      <c r="H8" s="56">
        <v>-17.256</v>
      </c>
      <c r="I8" s="56">
        <v>-15.535</v>
      </c>
      <c r="J8" s="56">
        <v>-14.519</v>
      </c>
      <c r="K8" s="56">
        <v>-14.519</v>
      </c>
    </row>
    <row r="9" spans="1:13" ht="15" customHeight="1" x14ac:dyDescent="0.35">
      <c r="A9" s="99" t="s">
        <v>4</v>
      </c>
      <c r="B9" s="60"/>
      <c r="C9" s="60"/>
      <c r="D9" s="60"/>
      <c r="E9" s="82">
        <v>3.458E-2</v>
      </c>
      <c r="F9" s="56">
        <v>5.1829E-2</v>
      </c>
      <c r="G9" s="82">
        <v>9.7613000000000005E-2</v>
      </c>
      <c r="H9" s="56">
        <v>4.3999999999999997E-2</v>
      </c>
      <c r="I9" s="56">
        <v>1.2440000000000002</v>
      </c>
      <c r="J9" s="56">
        <v>3.5999999999999997E-2</v>
      </c>
      <c r="K9" s="56">
        <v>3.5999999999999997E-2</v>
      </c>
    </row>
    <row r="10" spans="1:13" ht="15" customHeight="1" x14ac:dyDescent="0.35">
      <c r="A10" s="99" t="s">
        <v>5</v>
      </c>
      <c r="B10" s="60"/>
      <c r="C10" s="60"/>
      <c r="D10" s="60"/>
      <c r="E10" s="82">
        <v>0</v>
      </c>
      <c r="F10" s="56">
        <v>0</v>
      </c>
      <c r="G10" s="82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3" ht="15" customHeight="1" x14ac:dyDescent="0.35">
      <c r="A11" s="101" t="s">
        <v>6</v>
      </c>
      <c r="B11" s="64"/>
      <c r="C11" s="64"/>
      <c r="D11" s="64"/>
      <c r="E11" s="83">
        <v>0</v>
      </c>
      <c r="F11" s="57">
        <v>0</v>
      </c>
      <c r="G11" s="83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3" ht="15" customHeight="1" x14ac:dyDescent="0.25">
      <c r="A12" s="102" t="s">
        <v>7</v>
      </c>
      <c r="B12" s="102"/>
      <c r="C12" s="102"/>
      <c r="D12" s="102"/>
      <c r="E12" s="81">
        <f t="shared" ref="E12:K12" si="0">SUM(E7:E11)</f>
        <v>3.5580100000000021</v>
      </c>
      <c r="F12" s="55">
        <f t="shared" si="0"/>
        <v>2.4207769999999997</v>
      </c>
      <c r="G12" s="81">
        <f t="shared" si="0"/>
        <v>11.456718</v>
      </c>
      <c r="H12" s="59">
        <f t="shared" si="0"/>
        <v>11.433</v>
      </c>
      <c r="I12" s="59">
        <f t="shared" si="0"/>
        <v>12.111000000000001</v>
      </c>
      <c r="J12" s="59">
        <f t="shared" si="0"/>
        <v>9.7620000000000005</v>
      </c>
      <c r="K12" s="59">
        <f t="shared" si="0"/>
        <v>9.7620000000000005</v>
      </c>
    </row>
    <row r="13" spans="1:13" ht="15" customHeight="1" x14ac:dyDescent="0.35">
      <c r="A13" s="101" t="s">
        <v>62</v>
      </c>
      <c r="B13" s="64"/>
      <c r="C13" s="64"/>
      <c r="D13" s="64"/>
      <c r="E13" s="83">
        <v>-0.54191999999999996</v>
      </c>
      <c r="F13" s="57">
        <v>-0.49469399999999997</v>
      </c>
      <c r="G13" s="83">
        <v>-2.1272730000000002</v>
      </c>
      <c r="H13" s="57">
        <v>-2.0369999999999999</v>
      </c>
      <c r="I13" s="57">
        <v>-2.0619999999999998</v>
      </c>
      <c r="J13" s="57">
        <v>-1.7629999999999999</v>
      </c>
      <c r="K13" s="57">
        <v>-1.7629999999999999</v>
      </c>
    </row>
    <row r="14" spans="1:13" ht="15" customHeight="1" x14ac:dyDescent="0.25">
      <c r="A14" s="102" t="s">
        <v>8</v>
      </c>
      <c r="B14" s="102"/>
      <c r="C14" s="102"/>
      <c r="D14" s="102"/>
      <c r="E14" s="81">
        <f t="shared" ref="E14:K14" si="1">SUM(E12:E13)</f>
        <v>3.0160900000000019</v>
      </c>
      <c r="F14" s="55">
        <f t="shared" si="1"/>
        <v>1.9260829999999998</v>
      </c>
      <c r="G14" s="81">
        <f t="shared" si="1"/>
        <v>9.3294449999999998</v>
      </c>
      <c r="H14" s="59">
        <f t="shared" si="1"/>
        <v>9.3960000000000008</v>
      </c>
      <c r="I14" s="59">
        <f t="shared" si="1"/>
        <v>10.049000000000001</v>
      </c>
      <c r="J14" s="59">
        <f t="shared" si="1"/>
        <v>7.9990000000000006</v>
      </c>
      <c r="K14" s="59">
        <f t="shared" si="1"/>
        <v>7.9990000000000006</v>
      </c>
    </row>
    <row r="15" spans="1:13" ht="15" customHeight="1" x14ac:dyDescent="0.35">
      <c r="A15" s="99" t="s">
        <v>9</v>
      </c>
      <c r="B15" s="103"/>
      <c r="C15" s="103"/>
      <c r="D15" s="103"/>
      <c r="E15" s="82">
        <v>-0.15828200000000001</v>
      </c>
      <c r="F15" s="56">
        <v>-1.4399999999999999E-3</v>
      </c>
      <c r="G15" s="82">
        <v>-0.267231</v>
      </c>
      <c r="H15" s="56">
        <v>-0.17299999999999999</v>
      </c>
      <c r="I15" s="56">
        <v>-0.54100000000000004</v>
      </c>
      <c r="J15" s="56">
        <v>-0.55400000000000005</v>
      </c>
      <c r="K15" s="56">
        <v>-1.873</v>
      </c>
    </row>
    <row r="16" spans="1:13" ht="15" customHeight="1" x14ac:dyDescent="0.35">
      <c r="A16" s="101" t="s">
        <v>10</v>
      </c>
      <c r="B16" s="64"/>
      <c r="C16" s="64"/>
      <c r="D16" s="64"/>
      <c r="E16" s="83">
        <v>0</v>
      </c>
      <c r="F16" s="57">
        <v>0</v>
      </c>
      <c r="G16" s="83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ht="15" customHeight="1" x14ac:dyDescent="0.25">
      <c r="A17" s="102" t="s">
        <v>11</v>
      </c>
      <c r="B17" s="102"/>
      <c r="C17" s="102"/>
      <c r="D17" s="102"/>
      <c r="E17" s="81">
        <f t="shared" ref="E17:K17" si="2">SUM(E14:E16)</f>
        <v>2.8578080000000021</v>
      </c>
      <c r="F17" s="55">
        <f t="shared" si="2"/>
        <v>1.9246429999999997</v>
      </c>
      <c r="G17" s="81">
        <f t="shared" si="2"/>
        <v>9.0622139999999991</v>
      </c>
      <c r="H17" s="59">
        <f t="shared" si="2"/>
        <v>9.2230000000000008</v>
      </c>
      <c r="I17" s="59">
        <f t="shared" si="2"/>
        <v>9.5080000000000009</v>
      </c>
      <c r="J17" s="59">
        <f t="shared" si="2"/>
        <v>7.4450000000000003</v>
      </c>
      <c r="K17" s="59">
        <f t="shared" si="2"/>
        <v>6.1260000000000003</v>
      </c>
    </row>
    <row r="18" spans="1:11" ht="15" customHeight="1" x14ac:dyDescent="0.35">
      <c r="A18" s="99" t="s">
        <v>12</v>
      </c>
      <c r="B18" s="60"/>
      <c r="C18" s="60"/>
      <c r="D18" s="60"/>
      <c r="E18" s="82">
        <v>0</v>
      </c>
      <c r="F18" s="56">
        <v>4.8910000000000004E-3</v>
      </c>
      <c r="G18" s="82">
        <v>1.3667E-2</v>
      </c>
      <c r="H18" s="56">
        <v>1.0999999999999999E-2</v>
      </c>
      <c r="I18" s="56">
        <v>0.01</v>
      </c>
      <c r="J18" s="56">
        <v>0</v>
      </c>
      <c r="K18" s="56">
        <v>2.5000000000000001E-2</v>
      </c>
    </row>
    <row r="19" spans="1:11" ht="15" customHeight="1" x14ac:dyDescent="0.35">
      <c r="A19" s="101" t="s">
        <v>13</v>
      </c>
      <c r="B19" s="64"/>
      <c r="C19" s="64"/>
      <c r="D19" s="64"/>
      <c r="E19" s="83">
        <v>-0.68004999999999993</v>
      </c>
      <c r="F19" s="57">
        <v>-0.47835899999999998</v>
      </c>
      <c r="G19" s="83">
        <v>-1.4395290000000001</v>
      </c>
      <c r="H19" s="57">
        <v>-1.8220000000000001</v>
      </c>
      <c r="I19" s="57">
        <v>-2.859</v>
      </c>
      <c r="J19" s="57">
        <v>-2</v>
      </c>
      <c r="K19" s="57">
        <v>-1.3380000000000001</v>
      </c>
    </row>
    <row r="20" spans="1:11" ht="15" customHeight="1" x14ac:dyDescent="0.25">
      <c r="A20" s="102" t="s">
        <v>14</v>
      </c>
      <c r="B20" s="102"/>
      <c r="C20" s="102"/>
      <c r="D20" s="102"/>
      <c r="E20" s="81">
        <f t="shared" ref="E20:K20" si="3">SUM(E17:E19)</f>
        <v>2.1777580000000021</v>
      </c>
      <c r="F20" s="55">
        <f t="shared" si="3"/>
        <v>1.4511749999999997</v>
      </c>
      <c r="G20" s="81">
        <f t="shared" si="3"/>
        <v>7.6363519999999987</v>
      </c>
      <c r="H20" s="59">
        <f t="shared" si="3"/>
        <v>7.4119999999999999</v>
      </c>
      <c r="I20" s="59">
        <f t="shared" si="3"/>
        <v>6.6590000000000007</v>
      </c>
      <c r="J20" s="59">
        <f t="shared" si="3"/>
        <v>5.4450000000000003</v>
      </c>
      <c r="K20" s="59">
        <f t="shared" si="3"/>
        <v>4.8130000000000006</v>
      </c>
    </row>
    <row r="21" spans="1:11" ht="15" customHeight="1" x14ac:dyDescent="0.35">
      <c r="A21" s="99" t="s">
        <v>15</v>
      </c>
      <c r="B21" s="60"/>
      <c r="C21" s="60"/>
      <c r="D21" s="60"/>
      <c r="E21" s="82">
        <v>-0.51521000000000006</v>
      </c>
      <c r="F21" s="56">
        <v>-0.357707</v>
      </c>
      <c r="G21" s="82">
        <v>-1.368879</v>
      </c>
      <c r="H21" s="56">
        <v>-1.206</v>
      </c>
      <c r="I21" s="56">
        <v>-1.6520000000000001</v>
      </c>
      <c r="J21" s="56">
        <v>0</v>
      </c>
      <c r="K21" s="56">
        <v>-1.294</v>
      </c>
    </row>
    <row r="22" spans="1:11" ht="15" customHeight="1" x14ac:dyDescent="0.35">
      <c r="A22" s="101" t="s">
        <v>16</v>
      </c>
      <c r="B22" s="104"/>
      <c r="C22" s="104"/>
      <c r="D22" s="104"/>
      <c r="E22" s="83">
        <v>0</v>
      </c>
      <c r="F22" s="57">
        <v>0</v>
      </c>
      <c r="G22" s="83">
        <v>0</v>
      </c>
      <c r="H22" s="57">
        <v>0</v>
      </c>
      <c r="I22" s="57">
        <v>0</v>
      </c>
      <c r="J22" s="57">
        <v>0</v>
      </c>
      <c r="K22" s="57">
        <v>0</v>
      </c>
    </row>
    <row r="23" spans="1:11" ht="15" customHeight="1" x14ac:dyDescent="0.35">
      <c r="A23" s="105" t="s">
        <v>98</v>
      </c>
      <c r="B23" s="106"/>
      <c r="C23" s="106"/>
      <c r="D23" s="106"/>
      <c r="E23" s="81">
        <f t="shared" ref="E23:K23" si="4">SUM(E20:E22)</f>
        <v>1.6625480000000019</v>
      </c>
      <c r="F23" s="55">
        <f t="shared" si="4"/>
        <v>1.0934679999999997</v>
      </c>
      <c r="G23" s="81">
        <f t="shared" si="4"/>
        <v>6.267472999999999</v>
      </c>
      <c r="H23" s="59">
        <f t="shared" si="4"/>
        <v>6.2059999999999995</v>
      </c>
      <c r="I23" s="59">
        <f t="shared" si="4"/>
        <v>5.0070000000000006</v>
      </c>
      <c r="J23" s="59">
        <f t="shared" si="4"/>
        <v>5.4450000000000003</v>
      </c>
      <c r="K23" s="59">
        <f t="shared" si="4"/>
        <v>3.5190000000000006</v>
      </c>
    </row>
    <row r="24" spans="1:11" ht="15" customHeight="1" x14ac:dyDescent="0.35">
      <c r="A24" s="99" t="s">
        <v>113</v>
      </c>
      <c r="B24" s="60"/>
      <c r="C24" s="60"/>
      <c r="D24" s="60"/>
      <c r="E24" s="82">
        <v>1.6625480000000028</v>
      </c>
      <c r="F24" s="56">
        <v>1.0934679999999999</v>
      </c>
      <c r="G24" s="82">
        <v>6.2674730000000043</v>
      </c>
      <c r="H24" s="56">
        <v>6.2059999999999995</v>
      </c>
      <c r="I24" s="56">
        <v>5.0070000000000014</v>
      </c>
      <c r="J24" s="56">
        <v>5.4450000000000029</v>
      </c>
      <c r="K24" s="56">
        <v>3.5189999999999984</v>
      </c>
    </row>
    <row r="25" spans="1:11" ht="15" customHeight="1" x14ac:dyDescent="0.35">
      <c r="A25" s="99" t="s">
        <v>108</v>
      </c>
      <c r="B25" s="60"/>
      <c r="C25" s="60"/>
      <c r="D25" s="60"/>
      <c r="E25" s="82">
        <v>0</v>
      </c>
      <c r="F25" s="56">
        <v>0</v>
      </c>
      <c r="G25" s="82">
        <v>0</v>
      </c>
      <c r="H25" s="56">
        <v>0</v>
      </c>
      <c r="I25" s="56">
        <v>0</v>
      </c>
      <c r="J25" s="56">
        <v>0</v>
      </c>
      <c r="K25" s="56">
        <v>0</v>
      </c>
    </row>
    <row r="26" spans="1:11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  <c r="K26" s="138"/>
    </row>
    <row r="27" spans="1:11" ht="15" customHeight="1" x14ac:dyDescent="0.35">
      <c r="A27" s="134" t="s">
        <v>64</v>
      </c>
      <c r="B27" s="60"/>
      <c r="C27" s="60"/>
      <c r="D27" s="60"/>
      <c r="E27" s="82">
        <v>-1.5132999999999999E-2</v>
      </c>
      <c r="F27" s="56">
        <v>-1.0999999999999999E-2</v>
      </c>
      <c r="G27" s="82">
        <v>-0.33550000000000002</v>
      </c>
      <c r="H27" s="56">
        <v>-0.20399999999999999</v>
      </c>
      <c r="I27" s="56">
        <v>1.3740000000000001</v>
      </c>
      <c r="J27" s="56">
        <v>0</v>
      </c>
      <c r="K27" s="56">
        <v>0</v>
      </c>
    </row>
    <row r="28" spans="1:11" ht="15" customHeight="1" x14ac:dyDescent="0.35">
      <c r="A28" s="135" t="s">
        <v>107</v>
      </c>
      <c r="B28" s="136"/>
      <c r="C28" s="136"/>
      <c r="D28" s="136"/>
      <c r="E28" s="168">
        <f t="shared" ref="E28:K28" si="5">E14-E27</f>
        <v>3.031223000000002</v>
      </c>
      <c r="F28" s="169">
        <f t="shared" si="5"/>
        <v>1.9370829999999997</v>
      </c>
      <c r="G28" s="168">
        <f t="shared" si="5"/>
        <v>9.6649449999999995</v>
      </c>
      <c r="H28" s="169">
        <f t="shared" si="5"/>
        <v>9.6000000000000014</v>
      </c>
      <c r="I28" s="169">
        <f t="shared" si="5"/>
        <v>8.6750000000000007</v>
      </c>
      <c r="J28" s="169">
        <f t="shared" si="5"/>
        <v>7.9990000000000006</v>
      </c>
      <c r="K28" s="169">
        <f t="shared" si="5"/>
        <v>7.9990000000000006</v>
      </c>
    </row>
    <row r="29" spans="1:11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  <c r="K29" s="24"/>
    </row>
    <row r="30" spans="1:11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  <c r="K30" s="68">
        <v>2012</v>
      </c>
    </row>
    <row r="31" spans="1:11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  <c r="K31" s="71"/>
    </row>
    <row r="32" spans="1:11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  <c r="K32" s="73"/>
    </row>
    <row r="33" spans="1:11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  <c r="K33" s="61"/>
    </row>
    <row r="34" spans="1:11" ht="15" customHeight="1" x14ac:dyDescent="0.35">
      <c r="A34" s="99" t="s">
        <v>17</v>
      </c>
      <c r="B34" s="107"/>
      <c r="C34" s="107"/>
      <c r="D34" s="107"/>
      <c r="E34" s="82">
        <v>83.834000000000003</v>
      </c>
      <c r="F34" s="56">
        <v>82.922907999999993</v>
      </c>
      <c r="G34" s="82">
        <v>83.834999999999994</v>
      </c>
      <c r="H34" s="56">
        <v>82.881</v>
      </c>
      <c r="I34" s="56">
        <v>82.881</v>
      </c>
      <c r="J34" s="56">
        <v>0</v>
      </c>
      <c r="K34" s="56">
        <v>23.390999999999998</v>
      </c>
    </row>
    <row r="35" spans="1:11" ht="15" customHeight="1" x14ac:dyDescent="0.35">
      <c r="A35" s="99" t="s">
        <v>18</v>
      </c>
      <c r="B35" s="100"/>
      <c r="C35" s="100"/>
      <c r="D35" s="100"/>
      <c r="E35" s="82">
        <v>1.71834</v>
      </c>
      <c r="F35" s="56">
        <v>0.12156</v>
      </c>
      <c r="G35" s="82">
        <v>1.875589</v>
      </c>
      <c r="H35" s="56">
        <v>0.14000000000000001</v>
      </c>
      <c r="I35" s="56">
        <v>0.40400000000000003</v>
      </c>
      <c r="J35" s="56">
        <v>0</v>
      </c>
      <c r="K35" s="56">
        <v>11.701000000000001</v>
      </c>
    </row>
    <row r="36" spans="1:11" ht="15" customHeight="1" x14ac:dyDescent="0.35">
      <c r="A36" s="99" t="s">
        <v>106</v>
      </c>
      <c r="B36" s="100"/>
      <c r="C36" s="100"/>
      <c r="D36" s="100"/>
      <c r="E36" s="82">
        <v>6.0120820000000004</v>
      </c>
      <c r="F36" s="56">
        <v>5.5414019999999997</v>
      </c>
      <c r="G36" s="82">
        <v>5.9779799999999996</v>
      </c>
      <c r="H36" s="56">
        <v>5.6180000000000003</v>
      </c>
      <c r="I36" s="56">
        <v>5.476</v>
      </c>
      <c r="J36" s="56">
        <v>0</v>
      </c>
      <c r="K36" s="56">
        <v>6.0949999999999998</v>
      </c>
    </row>
    <row r="37" spans="1:11" ht="15" customHeight="1" x14ac:dyDescent="0.35">
      <c r="A37" s="99" t="s">
        <v>19</v>
      </c>
      <c r="B37" s="100"/>
      <c r="C37" s="100"/>
      <c r="D37" s="100"/>
      <c r="E37" s="82">
        <v>0</v>
      </c>
      <c r="F37" s="56">
        <v>0</v>
      </c>
      <c r="G37" s="82">
        <v>0</v>
      </c>
      <c r="H37" s="56">
        <v>0</v>
      </c>
      <c r="I37" s="56">
        <v>0</v>
      </c>
      <c r="J37" s="56">
        <v>0</v>
      </c>
      <c r="K37" s="56">
        <v>0</v>
      </c>
    </row>
    <row r="38" spans="1:11" ht="15" customHeight="1" x14ac:dyDescent="0.35">
      <c r="A38" s="101" t="s">
        <v>20</v>
      </c>
      <c r="B38" s="64"/>
      <c r="C38" s="64"/>
      <c r="D38" s="64"/>
      <c r="E38" s="83">
        <v>1.412952</v>
      </c>
      <c r="F38" s="57">
        <v>1.0808</v>
      </c>
      <c r="G38" s="83">
        <v>1.5265</v>
      </c>
      <c r="H38" s="57">
        <v>0</v>
      </c>
      <c r="I38" s="57">
        <v>5.0000000000000001E-3</v>
      </c>
      <c r="J38" s="57">
        <v>0</v>
      </c>
      <c r="K38" s="57">
        <v>5.0000000000000001E-3</v>
      </c>
    </row>
    <row r="39" spans="1:11" ht="15" customHeight="1" x14ac:dyDescent="0.35">
      <c r="A39" s="96" t="s">
        <v>21</v>
      </c>
      <c r="B39" s="102"/>
      <c r="C39" s="102"/>
      <c r="D39" s="102"/>
      <c r="E39" s="81">
        <f>SUM(E34:E38)</f>
        <v>92.977374000000012</v>
      </c>
      <c r="F39" s="181">
        <f>SUM(F34:F38)</f>
        <v>89.666669999999996</v>
      </c>
      <c r="G39" s="81">
        <f>SUM(G34:G38)</f>
        <v>93.215069</v>
      </c>
      <c r="H39" s="59">
        <f>SUM(H34:H38)</f>
        <v>88.638999999999996</v>
      </c>
      <c r="I39" s="59">
        <f>SUM(I34:I38)</f>
        <v>88.765999999999991</v>
      </c>
      <c r="J39" s="59" t="s">
        <v>54</v>
      </c>
      <c r="K39" s="59">
        <f>SUM(K34:K38)</f>
        <v>41.192</v>
      </c>
    </row>
    <row r="40" spans="1:11" ht="15" customHeight="1" x14ac:dyDescent="0.35">
      <c r="A40" s="99" t="s">
        <v>22</v>
      </c>
      <c r="B40" s="60"/>
      <c r="C40" s="60"/>
      <c r="D40" s="60"/>
      <c r="E40" s="82">
        <v>0</v>
      </c>
      <c r="F40" s="56">
        <v>2.0778999999999999E-2</v>
      </c>
      <c r="G40" s="82">
        <v>0</v>
      </c>
      <c r="H40" s="56">
        <v>2.1000000000000001E-2</v>
      </c>
      <c r="I40" s="56">
        <v>2.4E-2</v>
      </c>
      <c r="J40" s="56">
        <v>0</v>
      </c>
      <c r="K40" s="56">
        <v>3.5000000000000003E-2</v>
      </c>
    </row>
    <row r="41" spans="1:11" ht="15" customHeight="1" x14ac:dyDescent="0.35">
      <c r="A41" s="99" t="s">
        <v>23</v>
      </c>
      <c r="B41" s="60"/>
      <c r="C41" s="60"/>
      <c r="D41" s="60"/>
      <c r="E41" s="82">
        <v>0</v>
      </c>
      <c r="F41" s="56">
        <v>0</v>
      </c>
      <c r="G41" s="82">
        <v>0</v>
      </c>
      <c r="H41" s="56">
        <v>0</v>
      </c>
      <c r="I41" s="56">
        <v>0</v>
      </c>
      <c r="J41" s="56">
        <v>0</v>
      </c>
      <c r="K41" s="56">
        <v>0</v>
      </c>
    </row>
    <row r="42" spans="1:11" ht="15" customHeight="1" x14ac:dyDescent="0.35">
      <c r="A42" s="99" t="s">
        <v>24</v>
      </c>
      <c r="B42" s="60"/>
      <c r="C42" s="60"/>
      <c r="D42" s="60"/>
      <c r="E42" s="82">
        <v>2.7782799999999996</v>
      </c>
      <c r="F42" s="56">
        <v>2.0037919999999998</v>
      </c>
      <c r="G42" s="82">
        <v>1.8818169999999999</v>
      </c>
      <c r="H42" s="56">
        <v>3.6220000000000003</v>
      </c>
      <c r="I42" s="56">
        <v>2.8929999999999998</v>
      </c>
      <c r="J42" s="56">
        <v>0</v>
      </c>
      <c r="K42" s="56">
        <v>2.3639999999999999</v>
      </c>
    </row>
    <row r="43" spans="1:11" ht="15" customHeight="1" x14ac:dyDescent="0.35">
      <c r="A43" s="99" t="s">
        <v>25</v>
      </c>
      <c r="B43" s="60"/>
      <c r="C43" s="60"/>
      <c r="D43" s="60"/>
      <c r="E43" s="82">
        <v>5.6867409999999996</v>
      </c>
      <c r="F43" s="56">
        <v>8.6571850000000001</v>
      </c>
      <c r="G43" s="82">
        <v>2.6605449999999999</v>
      </c>
      <c r="H43" s="56">
        <v>5.8940000000000001</v>
      </c>
      <c r="I43" s="56">
        <v>3.7269999999999999</v>
      </c>
      <c r="J43" s="56">
        <v>0</v>
      </c>
      <c r="K43" s="56">
        <v>3.3410000000000002</v>
      </c>
    </row>
    <row r="44" spans="1:11" ht="15" customHeight="1" x14ac:dyDescent="0.35">
      <c r="A44" s="101" t="s">
        <v>26</v>
      </c>
      <c r="B44" s="64"/>
      <c r="C44" s="64"/>
      <c r="D44" s="64"/>
      <c r="E44" s="83">
        <v>0</v>
      </c>
      <c r="F44" s="57">
        <v>0</v>
      </c>
      <c r="G44" s="83">
        <v>0</v>
      </c>
      <c r="H44" s="57">
        <v>0</v>
      </c>
      <c r="I44" s="57">
        <v>0</v>
      </c>
      <c r="J44" s="57">
        <v>0</v>
      </c>
      <c r="K44" s="57">
        <v>0</v>
      </c>
    </row>
    <row r="45" spans="1:11" ht="15" customHeight="1" x14ac:dyDescent="0.35">
      <c r="A45" s="108" t="s">
        <v>27</v>
      </c>
      <c r="B45" s="75"/>
      <c r="C45" s="75"/>
      <c r="D45" s="75"/>
      <c r="E45" s="88">
        <f>SUM(E40:E44)</f>
        <v>8.4650210000000001</v>
      </c>
      <c r="F45" s="58">
        <f>SUM(F40:F44)</f>
        <v>10.681756</v>
      </c>
      <c r="G45" s="88">
        <f>SUM(G40:G44)</f>
        <v>4.5423619999999998</v>
      </c>
      <c r="H45" s="127">
        <f>SUM(H40:H44)</f>
        <v>9.5370000000000008</v>
      </c>
      <c r="I45" s="127">
        <f>SUM(I40:I44)</f>
        <v>6.6440000000000001</v>
      </c>
      <c r="J45" s="127" t="s">
        <v>54</v>
      </c>
      <c r="K45" s="127">
        <f>SUM(K40:K44)</f>
        <v>5.74</v>
      </c>
    </row>
    <row r="46" spans="1:11" ht="15" customHeight="1" x14ac:dyDescent="0.35">
      <c r="A46" s="96" t="s">
        <v>96</v>
      </c>
      <c r="B46" s="76"/>
      <c r="C46" s="76"/>
      <c r="D46" s="76"/>
      <c r="E46" s="81">
        <f>E39+E45</f>
        <v>101.442395</v>
      </c>
      <c r="F46" s="181">
        <f>F39+F45</f>
        <v>100.34842599999999</v>
      </c>
      <c r="G46" s="81">
        <f>G39+G45</f>
        <v>97.757430999999997</v>
      </c>
      <c r="H46" s="59">
        <f>H39+H45</f>
        <v>98.176000000000002</v>
      </c>
      <c r="I46" s="59">
        <f>I39+I45</f>
        <v>95.41</v>
      </c>
      <c r="J46" s="59" t="s">
        <v>54</v>
      </c>
      <c r="K46" s="59">
        <f>K39+K45</f>
        <v>46.932000000000002</v>
      </c>
    </row>
    <row r="47" spans="1:11" ht="15" customHeight="1" x14ac:dyDescent="0.35">
      <c r="A47" s="99" t="s">
        <v>114</v>
      </c>
      <c r="B47" s="60"/>
      <c r="C47" s="60"/>
      <c r="D47" s="60"/>
      <c r="E47" s="82">
        <v>36.748198000000002</v>
      </c>
      <c r="F47" s="56">
        <v>57.591468000000006</v>
      </c>
      <c r="G47" s="82">
        <v>35.084203999999993</v>
      </c>
      <c r="H47" s="56">
        <v>56.497999999999998</v>
      </c>
      <c r="I47" s="56">
        <v>50.292000000000002</v>
      </c>
      <c r="J47" s="56">
        <v>0</v>
      </c>
      <c r="K47" s="148">
        <v>15.757999999999999</v>
      </c>
    </row>
    <row r="48" spans="1:11" ht="15" customHeight="1" x14ac:dyDescent="0.35">
      <c r="A48" s="99" t="s">
        <v>109</v>
      </c>
      <c r="B48" s="60"/>
      <c r="C48" s="60"/>
      <c r="D48" s="60"/>
      <c r="E48" s="82">
        <v>0</v>
      </c>
      <c r="F48" s="56">
        <v>0</v>
      </c>
      <c r="G48" s="82">
        <v>0</v>
      </c>
      <c r="H48" s="56">
        <v>0</v>
      </c>
      <c r="I48" s="56">
        <v>0</v>
      </c>
      <c r="J48" s="56">
        <v>0</v>
      </c>
      <c r="K48" s="56">
        <v>0</v>
      </c>
    </row>
    <row r="49" spans="1:11" ht="15" customHeight="1" x14ac:dyDescent="0.35">
      <c r="A49" s="99" t="s">
        <v>28</v>
      </c>
      <c r="B49" s="60"/>
      <c r="C49" s="60"/>
      <c r="D49" s="60"/>
      <c r="E49" s="82">
        <v>0</v>
      </c>
      <c r="F49" s="56">
        <v>0</v>
      </c>
      <c r="G49" s="82">
        <v>0</v>
      </c>
      <c r="H49" s="56">
        <v>0</v>
      </c>
      <c r="I49" s="56">
        <v>0</v>
      </c>
      <c r="J49" s="56">
        <v>0</v>
      </c>
      <c r="K49" s="56">
        <v>0</v>
      </c>
    </row>
    <row r="50" spans="1:11" ht="15" customHeight="1" x14ac:dyDescent="0.35">
      <c r="A50" s="99" t="s">
        <v>29</v>
      </c>
      <c r="B50" s="60"/>
      <c r="C50" s="60"/>
      <c r="D50" s="60"/>
      <c r="E50" s="82">
        <v>0.51578000000000002</v>
      </c>
      <c r="F50" s="56">
        <v>0.26810300000000004</v>
      </c>
      <c r="G50" s="82">
        <v>0.54050500000000001</v>
      </c>
      <c r="H50" s="56">
        <v>0.27</v>
      </c>
      <c r="I50" s="56">
        <v>0.248</v>
      </c>
      <c r="J50" s="56">
        <v>0</v>
      </c>
      <c r="K50" s="56">
        <v>3.1549999999999998</v>
      </c>
    </row>
    <row r="51" spans="1:11" ht="15" customHeight="1" x14ac:dyDescent="0.35">
      <c r="A51" s="99" t="s">
        <v>30</v>
      </c>
      <c r="B51" s="60"/>
      <c r="C51" s="60"/>
      <c r="D51" s="60"/>
      <c r="E51" s="82">
        <v>56.405429999999996</v>
      </c>
      <c r="F51" s="56">
        <v>36.729351999999999</v>
      </c>
      <c r="G51" s="82">
        <v>56.266940999999996</v>
      </c>
      <c r="H51" s="56">
        <v>36.655000000000001</v>
      </c>
      <c r="I51" s="56">
        <v>39.466999999999999</v>
      </c>
      <c r="J51" s="56">
        <v>0</v>
      </c>
      <c r="K51" s="56">
        <v>19.622999999999998</v>
      </c>
    </row>
    <row r="52" spans="1:11" ht="15" customHeight="1" x14ac:dyDescent="0.35">
      <c r="A52" s="99" t="s">
        <v>31</v>
      </c>
      <c r="B52" s="60"/>
      <c r="C52" s="60"/>
      <c r="D52" s="60"/>
      <c r="E52" s="82">
        <v>7.7732700000000001</v>
      </c>
      <c r="F52" s="56">
        <v>5.7593649999999998</v>
      </c>
      <c r="G52" s="82">
        <v>5.8654619999999991</v>
      </c>
      <c r="H52" s="56">
        <v>4.7529999999999992</v>
      </c>
      <c r="I52" s="56">
        <v>5.4029999999999996</v>
      </c>
      <c r="J52" s="56">
        <v>0</v>
      </c>
      <c r="K52" s="56">
        <v>8.3960000000000008</v>
      </c>
    </row>
    <row r="53" spans="1:11" ht="15" customHeight="1" x14ac:dyDescent="0.35">
      <c r="A53" s="99" t="s">
        <v>32</v>
      </c>
      <c r="B53" s="60"/>
      <c r="C53" s="60"/>
      <c r="D53" s="60"/>
      <c r="E53" s="82">
        <v>0</v>
      </c>
      <c r="F53" s="56">
        <v>0</v>
      </c>
      <c r="G53" s="82">
        <v>0</v>
      </c>
      <c r="H53" s="56">
        <v>0</v>
      </c>
      <c r="I53" s="56">
        <v>0</v>
      </c>
      <c r="J53" s="56">
        <v>0</v>
      </c>
      <c r="K53" s="56">
        <v>0</v>
      </c>
    </row>
    <row r="54" spans="1:11" ht="15" customHeight="1" x14ac:dyDescent="0.35">
      <c r="A54" s="101" t="s">
        <v>112</v>
      </c>
      <c r="B54" s="64"/>
      <c r="C54" s="64"/>
      <c r="D54" s="64"/>
      <c r="E54" s="83">
        <v>0</v>
      </c>
      <c r="F54" s="57">
        <v>0</v>
      </c>
      <c r="G54" s="83">
        <v>0</v>
      </c>
      <c r="H54" s="57">
        <v>0</v>
      </c>
      <c r="I54" s="57">
        <v>0</v>
      </c>
      <c r="J54" s="57">
        <v>0</v>
      </c>
      <c r="K54" s="57">
        <v>0</v>
      </c>
    </row>
    <row r="55" spans="1:11" ht="15" customHeight="1" x14ac:dyDescent="0.35">
      <c r="A55" s="96" t="s">
        <v>97</v>
      </c>
      <c r="B55" s="76"/>
      <c r="C55" s="76"/>
      <c r="D55" s="76"/>
      <c r="E55" s="81">
        <f>SUM(E47:E54)</f>
        <v>101.442678</v>
      </c>
      <c r="F55" s="54">
        <f>SUM(F47:F54)</f>
        <v>100.34828800000001</v>
      </c>
      <c r="G55" s="81">
        <f>SUM(G47:G54)</f>
        <v>97.757111999999992</v>
      </c>
      <c r="H55" s="59">
        <f>SUM(H47:H54)</f>
        <v>98.176000000000002</v>
      </c>
      <c r="I55" s="59">
        <f>SUM(I47:I54)</f>
        <v>95.410000000000011</v>
      </c>
      <c r="J55" s="59" t="s">
        <v>54</v>
      </c>
      <c r="K55" s="59">
        <f>SUM(K47:K54)</f>
        <v>46.932000000000002</v>
      </c>
    </row>
    <row r="56" spans="1:11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  <c r="K56" s="24"/>
    </row>
    <row r="57" spans="1:11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  <c r="K57" s="68">
        <v>2012</v>
      </c>
    </row>
    <row r="58" spans="1:11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  <c r="K58" s="71"/>
    </row>
    <row r="59" spans="1:11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  <c r="K59" s="73"/>
    </row>
    <row r="60" spans="1:11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  <c r="K60" s="61"/>
    </row>
    <row r="61" spans="1:11" ht="34.9" customHeight="1" x14ac:dyDescent="0.35">
      <c r="A61" s="109" t="s">
        <v>33</v>
      </c>
      <c r="B61" s="109"/>
      <c r="C61" s="109"/>
      <c r="D61" s="109"/>
      <c r="E61" s="82">
        <v>3.2919600000000022</v>
      </c>
      <c r="F61" s="56">
        <v>1.5900089999999993</v>
      </c>
      <c r="G61" s="82">
        <v>8.6588560000000019</v>
      </c>
      <c r="H61" s="56">
        <v>8.2729999999999997</v>
      </c>
      <c r="I61" s="56"/>
      <c r="J61" s="56"/>
      <c r="K61" s="56">
        <v>5.9369999999999994</v>
      </c>
    </row>
    <row r="62" spans="1:11" ht="15" customHeight="1" x14ac:dyDescent="0.35">
      <c r="A62" s="110" t="s">
        <v>34</v>
      </c>
      <c r="B62" s="110"/>
      <c r="C62" s="111"/>
      <c r="D62" s="111"/>
      <c r="E62" s="83">
        <v>0.27600000000000002</v>
      </c>
      <c r="F62" s="57">
        <v>1.546</v>
      </c>
      <c r="G62" s="83">
        <v>1.1647779999999999</v>
      </c>
      <c r="H62" s="57">
        <v>-1.0859999999999999</v>
      </c>
      <c r="I62" s="57">
        <v>0</v>
      </c>
      <c r="J62" s="57">
        <v>0</v>
      </c>
      <c r="K62" s="57">
        <v>-0.15199999999999997</v>
      </c>
    </row>
    <row r="63" spans="1:11" ht="15" customHeight="1" x14ac:dyDescent="0.35">
      <c r="A63" s="164" t="s">
        <v>35</v>
      </c>
      <c r="B63" s="112"/>
      <c r="C63" s="113"/>
      <c r="D63" s="113"/>
      <c r="E63" s="81">
        <f>SUM(E61:E62)</f>
        <v>3.567960000000002</v>
      </c>
      <c r="F63" s="55">
        <f>SUM(F61:F62)</f>
        <v>3.1360089999999996</v>
      </c>
      <c r="G63" s="81">
        <f>SUM(G61:G62)</f>
        <v>9.823634000000002</v>
      </c>
      <c r="H63" s="55">
        <f>SUM(H61:H62)</f>
        <v>7.1869999999999994</v>
      </c>
      <c r="I63" s="59" t="s">
        <v>54</v>
      </c>
      <c r="J63" s="59" t="s">
        <v>54</v>
      </c>
      <c r="K63" s="59">
        <f>SUM(K61:K62)</f>
        <v>5.7849999999999993</v>
      </c>
    </row>
    <row r="64" spans="1:11" ht="15" customHeight="1" x14ac:dyDescent="0.35">
      <c r="A64" s="109" t="s">
        <v>104</v>
      </c>
      <c r="B64" s="109"/>
      <c r="C64" s="60"/>
      <c r="D64" s="60"/>
      <c r="E64" s="82">
        <v>-0.576349</v>
      </c>
      <c r="F64" s="56">
        <v>-0.44273200000000001</v>
      </c>
      <c r="G64" s="82">
        <v>-2.6043399999999997</v>
      </c>
      <c r="H64" s="56">
        <v>-2.2360000000000002</v>
      </c>
      <c r="I64" s="56">
        <v>0</v>
      </c>
      <c r="J64" s="56">
        <v>0</v>
      </c>
      <c r="K64" s="56">
        <v>-2.8130000000000002</v>
      </c>
    </row>
    <row r="65" spans="1:11" ht="15" customHeight="1" x14ac:dyDescent="0.35">
      <c r="A65" s="110" t="s">
        <v>105</v>
      </c>
      <c r="B65" s="110"/>
      <c r="C65" s="64"/>
      <c r="D65" s="64"/>
      <c r="E65" s="83">
        <v>0</v>
      </c>
      <c r="F65" s="57">
        <v>0</v>
      </c>
      <c r="G65" s="83">
        <v>0</v>
      </c>
      <c r="H65" s="57">
        <v>0</v>
      </c>
      <c r="I65" s="57">
        <v>0</v>
      </c>
      <c r="J65" s="57">
        <v>0</v>
      </c>
      <c r="K65" s="57">
        <v>6.5000000000000002E-2</v>
      </c>
    </row>
    <row r="66" spans="1:11" ht="15" customHeight="1" x14ac:dyDescent="0.35">
      <c r="A66" s="114" t="s">
        <v>110</v>
      </c>
      <c r="B66" s="114"/>
      <c r="C66" s="115"/>
      <c r="D66" s="115"/>
      <c r="E66" s="81">
        <f>SUM(E63:E65)</f>
        <v>2.991611000000002</v>
      </c>
      <c r="F66" s="55">
        <f>SUM(F63:F65)</f>
        <v>2.6932769999999997</v>
      </c>
      <c r="G66" s="81">
        <f>SUM(G63:G65)</f>
        <v>7.2192940000000023</v>
      </c>
      <c r="H66" s="55">
        <f>SUM(H63:H65)</f>
        <v>4.9509999999999987</v>
      </c>
      <c r="I66" s="59" t="s">
        <v>54</v>
      </c>
      <c r="J66" s="59" t="s">
        <v>54</v>
      </c>
      <c r="K66" s="59">
        <f>SUM(K63:K65)</f>
        <v>3.036999999999999</v>
      </c>
    </row>
    <row r="67" spans="1:11" ht="15" customHeight="1" x14ac:dyDescent="0.35">
      <c r="A67" s="110" t="s">
        <v>36</v>
      </c>
      <c r="B67" s="110"/>
      <c r="C67" s="116"/>
      <c r="D67" s="116"/>
      <c r="E67" s="83">
        <v>0</v>
      </c>
      <c r="F67" s="57">
        <v>0</v>
      </c>
      <c r="G67" s="83">
        <v>-2.4635300000000004</v>
      </c>
      <c r="H67" s="57">
        <v>0</v>
      </c>
      <c r="I67" s="57">
        <v>0</v>
      </c>
      <c r="J67" s="57">
        <v>0</v>
      </c>
      <c r="K67" s="5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81">
        <f>SUM(E66:E67)</f>
        <v>2.991611000000002</v>
      </c>
      <c r="F68" s="55">
        <f>SUM(F66:F67)</f>
        <v>2.6932769999999997</v>
      </c>
      <c r="G68" s="81">
        <f>SUM(G66:G67)</f>
        <v>4.7557640000000019</v>
      </c>
      <c r="H68" s="55">
        <f>SUM(H66:H67)</f>
        <v>4.9509999999999987</v>
      </c>
      <c r="I68" s="59" t="s">
        <v>54</v>
      </c>
      <c r="J68" s="59" t="s">
        <v>54</v>
      </c>
      <c r="K68" s="59">
        <f>SUM(K66:K67)</f>
        <v>3.036999999999999</v>
      </c>
    </row>
    <row r="69" spans="1:11" ht="15" customHeight="1" x14ac:dyDescent="0.35">
      <c r="A69" s="109" t="s">
        <v>38</v>
      </c>
      <c r="B69" s="109"/>
      <c r="C69" s="60"/>
      <c r="D69" s="60"/>
      <c r="E69" s="82">
        <v>3.5000000000000003E-2</v>
      </c>
      <c r="F69" s="56">
        <v>3.6999999999999998E-2</v>
      </c>
      <c r="G69" s="82">
        <v>19.611000000000001</v>
      </c>
      <c r="H69" s="56">
        <v>-2.7839999999999998</v>
      </c>
      <c r="I69" s="56">
        <v>0</v>
      </c>
      <c r="J69" s="56">
        <v>0</v>
      </c>
      <c r="K69" s="56">
        <v>-3.0630000000000002</v>
      </c>
    </row>
    <row r="70" spans="1:11" ht="15" customHeight="1" x14ac:dyDescent="0.35">
      <c r="A70" s="109" t="s">
        <v>39</v>
      </c>
      <c r="B70" s="109"/>
      <c r="C70" s="60"/>
      <c r="D70" s="60"/>
      <c r="E70" s="82">
        <v>0</v>
      </c>
      <c r="F70" s="56">
        <v>0</v>
      </c>
      <c r="G70" s="82">
        <v>0</v>
      </c>
      <c r="H70" s="56">
        <v>0</v>
      </c>
      <c r="I70" s="56">
        <v>0</v>
      </c>
      <c r="J70" s="56">
        <v>0</v>
      </c>
      <c r="K70" s="56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82">
        <v>0</v>
      </c>
      <c r="F71" s="56">
        <v>0</v>
      </c>
      <c r="G71" s="82">
        <v>0</v>
      </c>
      <c r="H71" s="56">
        <v>0</v>
      </c>
      <c r="I71" s="56">
        <v>0</v>
      </c>
      <c r="J71" s="56">
        <v>0</v>
      </c>
      <c r="K71" s="56">
        <v>-0.496</v>
      </c>
    </row>
    <row r="72" spans="1:11" ht="15" customHeight="1" x14ac:dyDescent="0.35">
      <c r="A72" s="110" t="s">
        <v>41</v>
      </c>
      <c r="B72" s="110"/>
      <c r="C72" s="64"/>
      <c r="D72" s="64"/>
      <c r="E72" s="83">
        <v>0</v>
      </c>
      <c r="F72" s="57">
        <v>0</v>
      </c>
      <c r="G72" s="83">
        <v>-27.6</v>
      </c>
      <c r="H72" s="57">
        <v>0</v>
      </c>
      <c r="I72" s="57">
        <v>0</v>
      </c>
      <c r="J72" s="57">
        <v>0</v>
      </c>
      <c r="K72" s="57">
        <v>0</v>
      </c>
    </row>
    <row r="73" spans="1:11" ht="15" customHeight="1" x14ac:dyDescent="0.35">
      <c r="A73" s="190" t="s">
        <v>42</v>
      </c>
      <c r="B73" s="189"/>
      <c r="C73" s="118"/>
      <c r="D73" s="118"/>
      <c r="E73" s="88">
        <f>SUM(E69:E72)</f>
        <v>3.5000000000000003E-2</v>
      </c>
      <c r="F73" s="58">
        <f>SUM(F69:F72)</f>
        <v>3.6999999999999998E-2</v>
      </c>
      <c r="G73" s="88">
        <f>SUM(G69:G72)</f>
        <v>-7.9890000000000008</v>
      </c>
      <c r="H73" s="175">
        <f>SUM(H69:H72)</f>
        <v>-2.7839999999999998</v>
      </c>
      <c r="I73" s="155" t="s">
        <v>54</v>
      </c>
      <c r="J73" s="155" t="s">
        <v>54</v>
      </c>
      <c r="K73" s="127">
        <f>SUM(K69:K72)</f>
        <v>-3.5590000000000002</v>
      </c>
    </row>
    <row r="74" spans="1:11" ht="15" customHeight="1" x14ac:dyDescent="0.35">
      <c r="A74" s="112" t="s">
        <v>43</v>
      </c>
      <c r="B74" s="112"/>
      <c r="C74" s="76"/>
      <c r="D74" s="76"/>
      <c r="E74" s="81">
        <f>SUM(E73+E68)</f>
        <v>3.0266110000000022</v>
      </c>
      <c r="F74" s="55">
        <f>SUM(F73+F68)</f>
        <v>2.7302769999999996</v>
      </c>
      <c r="G74" s="81">
        <f>SUM(G73+G68)</f>
        <v>-3.2332359999999989</v>
      </c>
      <c r="H74" s="55">
        <f>SUM(H73+H68)</f>
        <v>2.1669999999999989</v>
      </c>
      <c r="I74" s="59" t="s">
        <v>54</v>
      </c>
      <c r="J74" s="59" t="s">
        <v>54</v>
      </c>
      <c r="K74" s="59">
        <f>SUM(K73+K68)</f>
        <v>-0.52200000000000113</v>
      </c>
    </row>
    <row r="75" spans="1:11" ht="15" customHeight="1" x14ac:dyDescent="0.35">
      <c r="A75" s="110" t="s">
        <v>82</v>
      </c>
      <c r="B75" s="110"/>
      <c r="C75" s="64"/>
      <c r="D75" s="64"/>
      <c r="E75" s="83">
        <v>0</v>
      </c>
      <c r="F75" s="57">
        <v>0</v>
      </c>
      <c r="G75" s="83">
        <v>0</v>
      </c>
      <c r="H75" s="57">
        <v>0</v>
      </c>
      <c r="I75" s="57">
        <v>0</v>
      </c>
      <c r="J75" s="57">
        <v>0</v>
      </c>
      <c r="K75" s="57"/>
    </row>
    <row r="76" spans="1:11" ht="15" customHeight="1" x14ac:dyDescent="0.35">
      <c r="A76" s="164" t="s">
        <v>83</v>
      </c>
      <c r="B76" s="115"/>
      <c r="C76" s="76"/>
      <c r="D76" s="76"/>
      <c r="E76" s="81">
        <f>SUM(E74:E75)</f>
        <v>3.0266110000000022</v>
      </c>
      <c r="F76" s="55">
        <f>SUM(F74:F75)</f>
        <v>2.7302769999999996</v>
      </c>
      <c r="G76" s="81">
        <f>SUM(G74:G75)</f>
        <v>-3.2332359999999989</v>
      </c>
      <c r="H76" s="55">
        <f>SUM(H74:H75)</f>
        <v>2.1669999999999989</v>
      </c>
      <c r="I76" s="59" t="s">
        <v>54</v>
      </c>
      <c r="J76" s="59" t="s">
        <v>54</v>
      </c>
      <c r="K76" s="59">
        <f>SUM(K74:K75)</f>
        <v>-0.52200000000000113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  <c r="K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  <c r="K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  <c r="K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  <c r="K80" s="70"/>
    </row>
    <row r="81" spans="1:11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1" ht="15" customHeight="1" x14ac:dyDescent="0.35">
      <c r="A82" s="134" t="s">
        <v>44</v>
      </c>
      <c r="B82" s="109"/>
      <c r="C82" s="100"/>
      <c r="D82" s="100"/>
      <c r="E82" s="82">
        <v>34.024213326354221</v>
      </c>
      <c r="F82" s="56">
        <v>27.202441278589575</v>
      </c>
      <c r="G82" s="82">
        <v>29.214970528702182</v>
      </c>
      <c r="H82" s="56">
        <v>32.801536044684937</v>
      </c>
      <c r="I82" s="56">
        <v>38.061510491629427</v>
      </c>
      <c r="J82" s="56">
        <v>32.992369560734183</v>
      </c>
      <c r="K82" s="56">
        <v>32.992369560734183</v>
      </c>
    </row>
    <row r="83" spans="1:11" ht="15" customHeight="1" x14ac:dyDescent="0.35">
      <c r="A83" s="99" t="s">
        <v>80</v>
      </c>
      <c r="B83" s="109"/>
      <c r="C83" s="100"/>
      <c r="D83" s="100"/>
      <c r="E83" s="82">
        <v>34.194927204344502</v>
      </c>
      <c r="F83" s="56">
        <v>27.357796397794971</v>
      </c>
      <c r="G83" s="82">
        <v>30.265582072301989</v>
      </c>
      <c r="H83" s="56">
        <v>33.513702216791771</v>
      </c>
      <c r="I83" s="56">
        <v>32.857359290962812</v>
      </c>
      <c r="J83" s="56">
        <v>32.992369560734183</v>
      </c>
      <c r="K83" s="56">
        <v>32.992369560734183</v>
      </c>
    </row>
    <row r="84" spans="1:11" ht="15" customHeight="1" x14ac:dyDescent="0.35">
      <c r="A84" s="99" t="s">
        <v>45</v>
      </c>
      <c r="B84" s="109"/>
      <c r="C84" s="100"/>
      <c r="D84" s="100"/>
      <c r="E84" s="82">
        <v>24.567072854316212</v>
      </c>
      <c r="F84" s="56">
        <v>20.495224101171772</v>
      </c>
      <c r="G84" s="82">
        <v>23.913083642895803</v>
      </c>
      <c r="H84" s="56">
        <v>25.875370919881313</v>
      </c>
      <c r="I84" s="56">
        <v>25.221574123172495</v>
      </c>
      <c r="J84" s="56">
        <v>22.458238812126222</v>
      </c>
      <c r="K84" s="56">
        <v>19.851515776448743</v>
      </c>
    </row>
    <row r="85" spans="1:11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13.687097986853439</v>
      </c>
      <c r="H85" s="56">
        <v>15.2</v>
      </c>
      <c r="I85" s="56">
        <v>15.2</v>
      </c>
      <c r="J85" s="56" t="s">
        <v>54</v>
      </c>
      <c r="K85" s="56">
        <v>24.699936828806052</v>
      </c>
    </row>
    <row r="86" spans="1:11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9.8381323628257835</v>
      </c>
      <c r="H86" s="56">
        <v>15.2</v>
      </c>
      <c r="I86" s="56">
        <v>15.2</v>
      </c>
      <c r="J86" s="56" t="s">
        <v>54</v>
      </c>
      <c r="K86" s="56">
        <v>16.726264123237574</v>
      </c>
    </row>
    <row r="87" spans="1:11" ht="15" customHeight="1" x14ac:dyDescent="0.35">
      <c r="A87" s="99" t="s">
        <v>48</v>
      </c>
      <c r="B87" s="109"/>
      <c r="C87" s="100"/>
      <c r="D87" s="100"/>
      <c r="E87" s="79">
        <v>36.225579533694884</v>
      </c>
      <c r="F87" s="23">
        <v>57.391580013801516</v>
      </c>
      <c r="G87" s="79">
        <v>35.889157609320534</v>
      </c>
      <c r="H87" s="23">
        <v>57.547669491525419</v>
      </c>
      <c r="I87" s="23">
        <v>52.711455822240836</v>
      </c>
      <c r="J87" s="23" t="s">
        <v>54</v>
      </c>
      <c r="K87" s="23">
        <v>33.576237961305708</v>
      </c>
    </row>
    <row r="88" spans="1:11" ht="15" customHeight="1" x14ac:dyDescent="0.35">
      <c r="A88" s="99" t="s">
        <v>49</v>
      </c>
      <c r="B88" s="109"/>
      <c r="C88" s="100"/>
      <c r="D88" s="100"/>
      <c r="E88" s="82">
        <v>50.718688999999998</v>
      </c>
      <c r="F88" s="56">
        <v>28.072167</v>
      </c>
      <c r="G88" s="82">
        <v>53.606395999999997</v>
      </c>
      <c r="H88" s="56">
        <v>30.761000000000003</v>
      </c>
      <c r="I88" s="56">
        <v>35.74</v>
      </c>
      <c r="J88" s="56" t="s">
        <v>54</v>
      </c>
      <c r="K88" s="56">
        <v>16.282</v>
      </c>
    </row>
    <row r="89" spans="1:11" ht="15" customHeight="1" x14ac:dyDescent="0.35">
      <c r="A89" s="99" t="s">
        <v>50</v>
      </c>
      <c r="B89" s="109"/>
      <c r="C89" s="60"/>
      <c r="D89" s="60"/>
      <c r="E89" s="82">
        <v>1.5349168957890122</v>
      </c>
      <c r="F89" s="56">
        <v>0.63775682884138318</v>
      </c>
      <c r="G89" s="82">
        <v>1.6037684936503045</v>
      </c>
      <c r="H89" s="56">
        <v>0.6487840277531951</v>
      </c>
      <c r="I89" s="56">
        <v>0.78475701900898731</v>
      </c>
      <c r="J89" s="56" t="s">
        <v>54</v>
      </c>
      <c r="K89" s="56">
        <v>1.2452722426703895</v>
      </c>
    </row>
    <row r="90" spans="1:11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131</v>
      </c>
      <c r="H90" s="50">
        <v>117</v>
      </c>
      <c r="I90" s="23">
        <v>112</v>
      </c>
      <c r="J90" s="23">
        <v>103</v>
      </c>
      <c r="K90" s="23">
        <v>103</v>
      </c>
    </row>
    <row r="91" spans="1:11" ht="16.5" x14ac:dyDescent="0.35">
      <c r="A91" s="103" t="s">
        <v>67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ht="16.5" x14ac:dyDescent="0.35">
      <c r="A92" s="103"/>
      <c r="B92" s="119"/>
      <c r="C92" s="119"/>
      <c r="D92" s="119"/>
      <c r="E92" s="119"/>
      <c r="F92" s="119"/>
      <c r="G92" s="119"/>
      <c r="H92" s="119"/>
      <c r="I92" s="119"/>
      <c r="J92" s="119"/>
      <c r="K92" s="119"/>
    </row>
    <row r="93" spans="1:11" ht="16.5" x14ac:dyDescent="0.35">
      <c r="A93" s="103">
        <v>0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</row>
    <row r="94" spans="1:11" ht="16.5" x14ac:dyDescent="0.35">
      <c r="A94" s="103"/>
      <c r="B94" s="120"/>
      <c r="C94" s="120"/>
      <c r="D94" s="120"/>
      <c r="E94" s="120"/>
      <c r="F94" s="120"/>
      <c r="G94" s="120"/>
      <c r="H94" s="120"/>
      <c r="I94" s="120"/>
      <c r="J94" s="120"/>
      <c r="K94" s="120"/>
    </row>
    <row r="97" spans="1:11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</row>
    <row r="98" spans="1:11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</row>
    <row r="99" spans="1:11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</row>
    <row r="100" spans="1:11" x14ac:dyDescent="0.25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</row>
    <row r="101" spans="1:11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</row>
    <row r="102" spans="1:11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</row>
    <row r="103" spans="1:11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</row>
    <row r="104" spans="1:11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</row>
    <row r="105" spans="1:11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</row>
    <row r="106" spans="1:11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</row>
    <row r="107" spans="1:11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</row>
    <row r="108" spans="1:11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</row>
    <row r="109" spans="1:11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  <row r="110" spans="1:11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</row>
    <row r="111" spans="1:11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</row>
    <row r="112" spans="1:11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</row>
  </sheetData>
  <mergeCells count="2">
    <mergeCell ref="A1:K1"/>
    <mergeCell ref="A73:B73"/>
  </mergeCells>
  <pageMargins left="0.7" right="0.7" top="0.75" bottom="0.75" header="0.3" footer="0.3"/>
  <pageSetup paperSize="9" scale="55" orientation="portrait" r:id="rId1"/>
  <rowBreaks count="1" manualBreakCount="1">
    <brk id="9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activeCell="A2" sqref="A2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135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 t="s">
        <v>77</v>
      </c>
      <c r="F5" s="70" t="s">
        <v>53</v>
      </c>
      <c r="G5" s="70" t="s">
        <v>53</v>
      </c>
      <c r="H5" s="70"/>
      <c r="I5" s="70"/>
      <c r="J5" s="70"/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78">
        <v>41.621000000000002</v>
      </c>
      <c r="F7" s="19">
        <v>41.840249199999995</v>
      </c>
      <c r="G7" s="78">
        <v>167.360997</v>
      </c>
      <c r="H7" s="19"/>
      <c r="I7" s="19"/>
      <c r="J7" s="19"/>
    </row>
    <row r="8" spans="1:10" ht="15" customHeight="1" x14ac:dyDescent="0.35">
      <c r="A8" s="99" t="s">
        <v>3</v>
      </c>
      <c r="B8" s="60"/>
      <c r="C8" s="60"/>
      <c r="D8" s="60"/>
      <c r="E8" s="79">
        <v>-9.0879999999999992</v>
      </c>
      <c r="F8" s="23">
        <v>-8.6553387999999991</v>
      </c>
      <c r="G8" s="79">
        <v>-34.621355000000001</v>
      </c>
      <c r="H8" s="23"/>
      <c r="I8" s="23"/>
      <c r="J8" s="23"/>
    </row>
    <row r="9" spans="1:10" ht="15" customHeight="1" x14ac:dyDescent="0.35">
      <c r="A9" s="99" t="s">
        <v>4</v>
      </c>
      <c r="B9" s="60"/>
      <c r="C9" s="60"/>
      <c r="D9" s="60"/>
      <c r="E9" s="79">
        <v>0</v>
      </c>
      <c r="F9" s="23">
        <v>0</v>
      </c>
      <c r="G9" s="79">
        <v>0</v>
      </c>
      <c r="H9" s="23"/>
      <c r="I9" s="23"/>
      <c r="J9" s="23"/>
    </row>
    <row r="10" spans="1:10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/>
      <c r="I10" s="23"/>
      <c r="J10" s="23"/>
    </row>
    <row r="11" spans="1:10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/>
      <c r="I11" s="27"/>
      <c r="J11" s="27"/>
    </row>
    <row r="12" spans="1:10" ht="15" customHeight="1" x14ac:dyDescent="0.25">
      <c r="A12" s="102" t="s">
        <v>7</v>
      </c>
      <c r="B12" s="102"/>
      <c r="C12" s="102"/>
      <c r="D12" s="102"/>
      <c r="E12" s="78">
        <f>SUM(E7:E11)</f>
        <v>32.533000000000001</v>
      </c>
      <c r="F12" s="19">
        <f>SUM(F7:F11)</f>
        <v>33.184910399999993</v>
      </c>
      <c r="G12" s="78">
        <f>SUM(G7:G11)</f>
        <v>132.739642</v>
      </c>
      <c r="H12" s="20"/>
      <c r="I12" s="20"/>
      <c r="J12" s="20"/>
    </row>
    <row r="13" spans="1:10" ht="15" customHeight="1" x14ac:dyDescent="0.35">
      <c r="A13" s="101" t="s">
        <v>62</v>
      </c>
      <c r="B13" s="64"/>
      <c r="C13" s="64"/>
      <c r="D13" s="64"/>
      <c r="E13" s="80">
        <v>0</v>
      </c>
      <c r="F13" s="27">
        <v>0</v>
      </c>
      <c r="G13" s="80">
        <v>0</v>
      </c>
      <c r="H13" s="27"/>
      <c r="I13" s="27"/>
      <c r="J13" s="27"/>
    </row>
    <row r="14" spans="1:10" ht="15" customHeight="1" x14ac:dyDescent="0.25">
      <c r="A14" s="102" t="s">
        <v>8</v>
      </c>
      <c r="B14" s="102"/>
      <c r="C14" s="102"/>
      <c r="D14" s="102"/>
      <c r="E14" s="78">
        <f>SUM(E12:E13)</f>
        <v>32.533000000000001</v>
      </c>
      <c r="F14" s="19">
        <f>SUM(F12:F13)</f>
        <v>33.184910399999993</v>
      </c>
      <c r="G14" s="78">
        <f>SUM(G12:G13)</f>
        <v>132.739642</v>
      </c>
      <c r="H14" s="20"/>
      <c r="I14" s="20"/>
      <c r="J14" s="20"/>
    </row>
    <row r="15" spans="1:10" ht="15" customHeight="1" x14ac:dyDescent="0.35">
      <c r="A15" s="99" t="s">
        <v>9</v>
      </c>
      <c r="B15" s="103"/>
      <c r="C15" s="103"/>
      <c r="D15" s="103"/>
      <c r="E15" s="79">
        <v>0</v>
      </c>
      <c r="F15" s="23">
        <v>0</v>
      </c>
      <c r="G15" s="79">
        <v>0</v>
      </c>
      <c r="H15" s="23"/>
      <c r="I15" s="23"/>
      <c r="J15" s="23"/>
    </row>
    <row r="16" spans="1:10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/>
      <c r="I16" s="27"/>
      <c r="J16" s="27"/>
    </row>
    <row r="17" spans="1:10" ht="15" customHeight="1" x14ac:dyDescent="0.25">
      <c r="A17" s="102" t="s">
        <v>11</v>
      </c>
      <c r="B17" s="102"/>
      <c r="C17" s="102"/>
      <c r="D17" s="102"/>
      <c r="E17" s="78">
        <f>SUM(E14:E16)</f>
        <v>32.533000000000001</v>
      </c>
      <c r="F17" s="19">
        <f>SUM(F14:F16)</f>
        <v>33.184910399999993</v>
      </c>
      <c r="G17" s="78">
        <f>SUM(G14:G16)</f>
        <v>132.739642</v>
      </c>
      <c r="H17" s="20"/>
      <c r="I17" s="20"/>
      <c r="J17" s="20"/>
    </row>
    <row r="18" spans="1:10" ht="15" customHeight="1" x14ac:dyDescent="0.35">
      <c r="A18" s="99" t="s">
        <v>12</v>
      </c>
      <c r="B18" s="60"/>
      <c r="C18" s="60"/>
      <c r="D18" s="60"/>
      <c r="E18" s="79">
        <v>0</v>
      </c>
      <c r="F18" s="23">
        <v>0</v>
      </c>
      <c r="G18" s="79">
        <v>0</v>
      </c>
      <c r="H18" s="23"/>
      <c r="I18" s="23"/>
      <c r="J18" s="23"/>
    </row>
    <row r="19" spans="1:10" ht="15" customHeight="1" x14ac:dyDescent="0.35">
      <c r="A19" s="134" t="s">
        <v>13</v>
      </c>
      <c r="B19" s="60"/>
      <c r="C19" s="60"/>
      <c r="D19" s="60"/>
      <c r="E19" s="79">
        <v>-14.405999999999999</v>
      </c>
      <c r="F19" s="23">
        <v>-6.9116582000000006</v>
      </c>
      <c r="G19" s="79">
        <v>-27.646632900000004</v>
      </c>
      <c r="H19" s="23"/>
      <c r="I19" s="23"/>
      <c r="J19" s="23"/>
    </row>
    <row r="20" spans="1:10" ht="15" customHeight="1" x14ac:dyDescent="0.35">
      <c r="A20" s="101" t="s">
        <v>125</v>
      </c>
      <c r="B20" s="64"/>
      <c r="C20" s="64"/>
      <c r="D20" s="64"/>
      <c r="E20" s="80">
        <v>0</v>
      </c>
      <c r="F20" s="27">
        <v>0</v>
      </c>
      <c r="G20" s="80">
        <v>0</v>
      </c>
      <c r="H20" s="27">
        <v>0</v>
      </c>
      <c r="I20" s="27">
        <v>0</v>
      </c>
      <c r="J20" s="27">
        <v>0</v>
      </c>
    </row>
    <row r="21" spans="1:10" ht="15" customHeight="1" x14ac:dyDescent="0.25">
      <c r="A21" s="102" t="s">
        <v>125</v>
      </c>
      <c r="B21" s="102"/>
      <c r="C21" s="102"/>
      <c r="D21" s="102"/>
      <c r="E21" s="78">
        <f t="shared" ref="E21:J21" si="0">SUM(E17:E20)</f>
        <v>18.127000000000002</v>
      </c>
      <c r="F21" s="19">
        <f t="shared" si="0"/>
        <v>26.273252199999991</v>
      </c>
      <c r="G21" s="78">
        <f t="shared" si="0"/>
        <v>105.0930091</v>
      </c>
      <c r="H21" s="19">
        <f t="shared" si="0"/>
        <v>0</v>
      </c>
      <c r="I21" s="19">
        <f t="shared" si="0"/>
        <v>0</v>
      </c>
      <c r="J21" s="19">
        <f t="shared" si="0"/>
        <v>0</v>
      </c>
    </row>
    <row r="22" spans="1:10" ht="15" customHeight="1" x14ac:dyDescent="0.35">
      <c r="A22" s="99" t="s">
        <v>15</v>
      </c>
      <c r="B22" s="60"/>
      <c r="C22" s="60"/>
      <c r="D22" s="60"/>
      <c r="E22" s="79">
        <v>-3.8479999999999999</v>
      </c>
      <c r="F22" s="23">
        <v>0</v>
      </c>
      <c r="G22" s="79">
        <v>0</v>
      </c>
      <c r="H22" s="23"/>
      <c r="I22" s="23"/>
      <c r="J22" s="23"/>
    </row>
    <row r="23" spans="1:10" ht="15" customHeight="1" x14ac:dyDescent="0.35">
      <c r="A23" s="101" t="s">
        <v>16</v>
      </c>
      <c r="B23" s="104"/>
      <c r="C23" s="104"/>
      <c r="D23" s="104"/>
      <c r="E23" s="80">
        <v>0</v>
      </c>
      <c r="F23" s="27">
        <v>0</v>
      </c>
      <c r="G23" s="80">
        <v>0</v>
      </c>
      <c r="H23" s="27"/>
      <c r="I23" s="27"/>
      <c r="J23" s="27"/>
    </row>
    <row r="24" spans="1:10" ht="15" customHeight="1" x14ac:dyDescent="0.35">
      <c r="A24" s="105" t="s">
        <v>98</v>
      </c>
      <c r="B24" s="106"/>
      <c r="C24" s="106"/>
      <c r="D24" s="106"/>
      <c r="E24" s="78">
        <f>SUM(E21:E23)</f>
        <v>14.279000000000003</v>
      </c>
      <c r="F24" s="19">
        <f>SUM(F21:F23)</f>
        <v>26.273252199999991</v>
      </c>
      <c r="G24" s="78">
        <f>SUM(G21:G23)</f>
        <v>105.0930091</v>
      </c>
      <c r="H24" s="20"/>
      <c r="I24" s="20"/>
      <c r="J24" s="20"/>
    </row>
    <row r="25" spans="1:10" ht="15" customHeight="1" x14ac:dyDescent="0.35">
      <c r="A25" s="99" t="s">
        <v>113</v>
      </c>
      <c r="B25" s="60"/>
      <c r="C25" s="60"/>
      <c r="D25" s="60"/>
      <c r="E25" s="79">
        <v>14.279000000000007</v>
      </c>
      <c r="F25" s="23">
        <v>26.273252199999995</v>
      </c>
      <c r="G25" s="79">
        <v>105.09300909999999</v>
      </c>
      <c r="H25" s="23"/>
      <c r="I25" s="23"/>
      <c r="J25" s="23"/>
    </row>
    <row r="26" spans="1:10" ht="15" customHeight="1" x14ac:dyDescent="0.35">
      <c r="A26" s="99" t="s">
        <v>108</v>
      </c>
      <c r="B26" s="60"/>
      <c r="C26" s="60"/>
      <c r="D26" s="60"/>
      <c r="E26" s="79">
        <v>0</v>
      </c>
      <c r="F26" s="23">
        <v>0</v>
      </c>
      <c r="G26" s="79">
        <v>0</v>
      </c>
      <c r="H26" s="23"/>
      <c r="I26" s="23"/>
      <c r="J26" s="23"/>
    </row>
    <row r="27" spans="1:10" ht="15" customHeight="1" x14ac:dyDescent="0.35">
      <c r="A27" s="136"/>
      <c r="B27" s="136"/>
      <c r="C27" s="136"/>
      <c r="D27" s="136"/>
      <c r="E27" s="137"/>
      <c r="F27" s="138"/>
      <c r="G27" s="137"/>
      <c r="H27" s="138"/>
      <c r="I27" s="138"/>
      <c r="J27" s="138"/>
    </row>
    <row r="28" spans="1:10" ht="15" customHeight="1" x14ac:dyDescent="0.35">
      <c r="A28" s="134" t="s">
        <v>64</v>
      </c>
      <c r="B28" s="60"/>
      <c r="C28" s="60"/>
      <c r="D28" s="60"/>
      <c r="E28" s="79">
        <v>0</v>
      </c>
      <c r="F28" s="23">
        <v>0</v>
      </c>
      <c r="G28" s="79">
        <v>0</v>
      </c>
      <c r="H28" s="23"/>
      <c r="I28" s="23"/>
      <c r="J28" s="23"/>
    </row>
    <row r="29" spans="1:10" ht="15" customHeight="1" x14ac:dyDescent="0.35">
      <c r="A29" s="135" t="s">
        <v>107</v>
      </c>
      <c r="B29" s="136"/>
      <c r="C29" s="136"/>
      <c r="D29" s="136"/>
      <c r="E29" s="149">
        <f>E14-E28</f>
        <v>32.533000000000001</v>
      </c>
      <c r="F29" s="150">
        <f>F14-F28</f>
        <v>33.184910399999993</v>
      </c>
      <c r="G29" s="149">
        <f>G14-G28</f>
        <v>132.739642</v>
      </c>
      <c r="H29" s="150"/>
      <c r="I29" s="150"/>
      <c r="J29" s="150"/>
    </row>
    <row r="30" spans="1:10" ht="16.5" x14ac:dyDescent="0.35">
      <c r="A30" s="99"/>
      <c r="B30" s="60"/>
      <c r="C30" s="60"/>
      <c r="D30" s="60"/>
      <c r="E30" s="24"/>
      <c r="F30" s="24"/>
      <c r="G30" s="24"/>
      <c r="H30" s="24"/>
      <c r="I30" s="24"/>
      <c r="J30" s="24"/>
    </row>
    <row r="31" spans="1:10" ht="16.5" x14ac:dyDescent="0.35">
      <c r="A31" s="65"/>
      <c r="B31" s="65"/>
      <c r="C31" s="66"/>
      <c r="D31" s="67"/>
      <c r="E31" s="68">
        <v>2016</v>
      </c>
      <c r="F31" s="68">
        <v>2015</v>
      </c>
      <c r="G31" s="68">
        <v>2015</v>
      </c>
      <c r="H31" s="68">
        <v>2014</v>
      </c>
      <c r="I31" s="68">
        <v>2013</v>
      </c>
      <c r="J31" s="68">
        <v>2012</v>
      </c>
    </row>
    <row r="32" spans="1:10" ht="16.5" x14ac:dyDescent="0.35">
      <c r="A32" s="69"/>
      <c r="B32" s="69"/>
      <c r="C32" s="66"/>
      <c r="D32" s="67"/>
      <c r="E32" s="71" t="s">
        <v>74</v>
      </c>
      <c r="F32" s="71" t="s">
        <v>74</v>
      </c>
      <c r="G32" s="71"/>
      <c r="H32" s="71"/>
      <c r="I32" s="71"/>
      <c r="J32" s="71"/>
    </row>
    <row r="33" spans="1:10" ht="16.5" x14ac:dyDescent="0.35">
      <c r="A33" s="66" t="s">
        <v>95</v>
      </c>
      <c r="B33" s="72"/>
      <c r="C33" s="66"/>
      <c r="D33" s="66"/>
      <c r="E33" s="73"/>
      <c r="F33" s="73"/>
      <c r="G33" s="73"/>
      <c r="H33" s="73"/>
      <c r="I33" s="73"/>
      <c r="J33" s="73"/>
    </row>
    <row r="34" spans="1:10" ht="3" customHeight="1" x14ac:dyDescent="0.35">
      <c r="A34" s="99"/>
      <c r="B34" s="63"/>
      <c r="C34" s="63"/>
      <c r="D34" s="63"/>
      <c r="E34" s="61"/>
      <c r="F34" s="61"/>
      <c r="G34" s="61"/>
      <c r="H34" s="61"/>
      <c r="I34" s="61"/>
      <c r="J34" s="61"/>
    </row>
    <row r="35" spans="1:10" ht="15" customHeight="1" x14ac:dyDescent="0.35">
      <c r="A35" s="99" t="s">
        <v>17</v>
      </c>
      <c r="B35" s="107"/>
      <c r="C35" s="107"/>
      <c r="D35" s="107"/>
      <c r="E35" s="79">
        <v>0</v>
      </c>
      <c r="F35" s="23">
        <v>0</v>
      </c>
      <c r="G35" s="23">
        <v>0</v>
      </c>
      <c r="H35" s="23">
        <v>0</v>
      </c>
      <c r="I35" s="23"/>
      <c r="J35" s="23"/>
    </row>
    <row r="36" spans="1:10" ht="15" customHeight="1" x14ac:dyDescent="0.35">
      <c r="A36" s="99" t="s">
        <v>18</v>
      </c>
      <c r="B36" s="100"/>
      <c r="C36" s="100"/>
      <c r="D36" s="100"/>
      <c r="E36" s="79">
        <v>0</v>
      </c>
      <c r="F36" s="23">
        <v>0</v>
      </c>
      <c r="G36" s="23">
        <v>0</v>
      </c>
      <c r="H36" s="23">
        <v>0</v>
      </c>
      <c r="I36" s="23"/>
      <c r="J36" s="23"/>
    </row>
    <row r="37" spans="1:10" ht="15" customHeight="1" x14ac:dyDescent="0.35">
      <c r="A37" s="99" t="s">
        <v>106</v>
      </c>
      <c r="B37" s="100"/>
      <c r="C37" s="100"/>
      <c r="D37" s="100"/>
      <c r="E37" s="79">
        <v>1794.2639999999999</v>
      </c>
      <c r="F37" s="23">
        <v>0</v>
      </c>
      <c r="G37" s="23">
        <v>0</v>
      </c>
      <c r="H37" s="23">
        <v>0</v>
      </c>
      <c r="I37" s="23"/>
      <c r="J37" s="23"/>
    </row>
    <row r="38" spans="1:10" ht="15" customHeight="1" x14ac:dyDescent="0.35">
      <c r="A38" s="99" t="s">
        <v>19</v>
      </c>
      <c r="B38" s="100"/>
      <c r="C38" s="100"/>
      <c r="D38" s="100"/>
      <c r="E38" s="79">
        <v>0</v>
      </c>
      <c r="F38" s="23">
        <v>0</v>
      </c>
      <c r="G38" s="23">
        <v>0</v>
      </c>
      <c r="H38" s="23">
        <v>0</v>
      </c>
      <c r="I38" s="23"/>
      <c r="J38" s="23"/>
    </row>
    <row r="39" spans="1:10" ht="15" customHeight="1" x14ac:dyDescent="0.35">
      <c r="A39" s="101" t="s">
        <v>20</v>
      </c>
      <c r="B39" s="64"/>
      <c r="C39" s="64"/>
      <c r="D39" s="64"/>
      <c r="E39" s="80">
        <v>0</v>
      </c>
      <c r="F39" s="27">
        <v>0</v>
      </c>
      <c r="G39" s="27">
        <v>0</v>
      </c>
      <c r="H39" s="27">
        <v>0</v>
      </c>
      <c r="I39" s="27"/>
      <c r="J39" s="27"/>
    </row>
    <row r="40" spans="1:10" ht="15" customHeight="1" x14ac:dyDescent="0.35">
      <c r="A40" s="96" t="s">
        <v>21</v>
      </c>
      <c r="B40" s="102"/>
      <c r="C40" s="102"/>
      <c r="D40" s="102"/>
      <c r="E40" s="84">
        <f>SUM(E35:E39)</f>
        <v>1794.2639999999999</v>
      </c>
      <c r="F40" s="179" t="s">
        <v>54</v>
      </c>
      <c r="G40" s="176">
        <f>SUM(G35:G39)</f>
        <v>0</v>
      </c>
      <c r="H40" s="20">
        <f>SUM(H35:H39)</f>
        <v>0</v>
      </c>
      <c r="I40" s="20"/>
      <c r="J40" s="20"/>
    </row>
    <row r="41" spans="1:10" ht="15" customHeight="1" x14ac:dyDescent="0.35">
      <c r="A41" s="99" t="s">
        <v>22</v>
      </c>
      <c r="B41" s="60"/>
      <c r="C41" s="60"/>
      <c r="D41" s="60"/>
      <c r="E41" s="79">
        <v>0</v>
      </c>
      <c r="F41" s="23">
        <v>0</v>
      </c>
      <c r="G41" s="23">
        <v>0</v>
      </c>
      <c r="H41" s="23">
        <v>0</v>
      </c>
      <c r="I41" s="23"/>
      <c r="J41" s="23"/>
    </row>
    <row r="42" spans="1:10" ht="15" customHeight="1" x14ac:dyDescent="0.35">
      <c r="A42" s="99" t="s">
        <v>23</v>
      </c>
      <c r="B42" s="60"/>
      <c r="C42" s="60"/>
      <c r="D42" s="60"/>
      <c r="E42" s="79">
        <v>0</v>
      </c>
      <c r="F42" s="23">
        <v>0</v>
      </c>
      <c r="G42" s="23">
        <v>0</v>
      </c>
      <c r="H42" s="23">
        <v>0</v>
      </c>
      <c r="I42" s="23"/>
      <c r="J42" s="23"/>
    </row>
    <row r="43" spans="1:10" ht="15" customHeight="1" x14ac:dyDescent="0.35">
      <c r="A43" s="99" t="s">
        <v>24</v>
      </c>
      <c r="B43" s="60"/>
      <c r="C43" s="60"/>
      <c r="D43" s="60"/>
      <c r="E43" s="79">
        <v>4.7530000000000001</v>
      </c>
      <c r="F43" s="23">
        <v>0</v>
      </c>
      <c r="G43" s="23">
        <v>0</v>
      </c>
      <c r="H43" s="23">
        <v>0</v>
      </c>
      <c r="I43" s="23"/>
      <c r="J43" s="23"/>
    </row>
    <row r="44" spans="1:10" ht="15" customHeight="1" x14ac:dyDescent="0.35">
      <c r="A44" s="99" t="s">
        <v>25</v>
      </c>
      <c r="B44" s="60"/>
      <c r="C44" s="60"/>
      <c r="D44" s="60"/>
      <c r="E44" s="79">
        <v>41.152999999999999</v>
      </c>
      <c r="F44" s="23">
        <v>0</v>
      </c>
      <c r="G44" s="23">
        <v>0</v>
      </c>
      <c r="H44" s="23">
        <v>0</v>
      </c>
      <c r="I44" s="23"/>
      <c r="J44" s="23"/>
    </row>
    <row r="45" spans="1:10" ht="15" customHeight="1" x14ac:dyDescent="0.35">
      <c r="A45" s="101" t="s">
        <v>26</v>
      </c>
      <c r="B45" s="64"/>
      <c r="C45" s="64"/>
      <c r="D45" s="64"/>
      <c r="E45" s="80">
        <v>0</v>
      </c>
      <c r="F45" s="27">
        <v>0</v>
      </c>
      <c r="G45" s="27">
        <v>0</v>
      </c>
      <c r="H45" s="27">
        <v>0</v>
      </c>
      <c r="I45" s="27"/>
      <c r="J45" s="27"/>
    </row>
    <row r="46" spans="1:10" ht="15" customHeight="1" x14ac:dyDescent="0.35">
      <c r="A46" s="108" t="s">
        <v>27</v>
      </c>
      <c r="B46" s="75"/>
      <c r="C46" s="75"/>
      <c r="D46" s="75"/>
      <c r="E46" s="85">
        <f>SUM(E41:E45)</f>
        <v>45.905999999999999</v>
      </c>
      <c r="F46" s="38" t="s">
        <v>54</v>
      </c>
      <c r="G46" s="177">
        <f>SUM(G41:G45)</f>
        <v>0</v>
      </c>
      <c r="H46" s="39">
        <f>SUM(H41:H45)</f>
        <v>0</v>
      </c>
      <c r="I46" s="39"/>
      <c r="J46" s="39"/>
    </row>
    <row r="47" spans="1:10" ht="15" customHeight="1" x14ac:dyDescent="0.35">
      <c r="A47" s="96" t="s">
        <v>96</v>
      </c>
      <c r="B47" s="76"/>
      <c r="C47" s="76"/>
      <c r="D47" s="76"/>
      <c r="E47" s="84">
        <f>E40+E46</f>
        <v>1840.1699999999998</v>
      </c>
      <c r="F47" s="179" t="s">
        <v>54</v>
      </c>
      <c r="G47" s="176">
        <f>G40+G46</f>
        <v>0</v>
      </c>
      <c r="H47" s="20">
        <f>H40+H46</f>
        <v>0</v>
      </c>
      <c r="I47" s="20"/>
      <c r="J47" s="20"/>
    </row>
    <row r="48" spans="1:10" ht="15" customHeight="1" x14ac:dyDescent="0.35">
      <c r="A48" s="99" t="s">
        <v>114</v>
      </c>
      <c r="B48" s="60"/>
      <c r="C48" s="60"/>
      <c r="D48" s="60" t="s">
        <v>126</v>
      </c>
      <c r="E48" s="79">
        <v>646.48899999999992</v>
      </c>
      <c r="F48" s="23"/>
      <c r="G48" s="23"/>
      <c r="H48" s="23">
        <v>0</v>
      </c>
      <c r="I48" s="23"/>
      <c r="J48" s="23"/>
    </row>
    <row r="49" spans="1:10" ht="15" customHeight="1" x14ac:dyDescent="0.35">
      <c r="A49" s="99" t="s">
        <v>109</v>
      </c>
      <c r="B49" s="60"/>
      <c r="C49" s="60"/>
      <c r="D49" s="60"/>
      <c r="E49" s="79">
        <v>0</v>
      </c>
      <c r="F49" s="23"/>
      <c r="G49" s="23">
        <v>0</v>
      </c>
      <c r="H49" s="23">
        <v>0</v>
      </c>
      <c r="I49" s="23"/>
      <c r="J49" s="23"/>
    </row>
    <row r="50" spans="1:10" ht="15" customHeight="1" x14ac:dyDescent="0.35">
      <c r="A50" s="99" t="s">
        <v>28</v>
      </c>
      <c r="B50" s="60"/>
      <c r="C50" s="60"/>
      <c r="D50" s="60"/>
      <c r="E50" s="79">
        <v>0</v>
      </c>
      <c r="F50" s="23">
        <v>0</v>
      </c>
      <c r="G50" s="23">
        <v>0</v>
      </c>
      <c r="H50" s="23">
        <v>0</v>
      </c>
      <c r="I50" s="23"/>
      <c r="J50" s="23"/>
    </row>
    <row r="51" spans="1:10" ht="15" customHeight="1" x14ac:dyDescent="0.35">
      <c r="A51" s="99" t="s">
        <v>29</v>
      </c>
      <c r="B51" s="60"/>
      <c r="C51" s="60"/>
      <c r="D51" s="60"/>
      <c r="E51" s="79">
        <v>0.39900000000000002</v>
      </c>
      <c r="F51" s="23">
        <v>0</v>
      </c>
      <c r="G51" s="23">
        <v>0</v>
      </c>
      <c r="H51" s="23">
        <v>0</v>
      </c>
      <c r="I51" s="23"/>
      <c r="J51" s="23"/>
    </row>
    <row r="52" spans="1:10" ht="15" customHeight="1" x14ac:dyDescent="0.35">
      <c r="A52" s="99" t="s">
        <v>30</v>
      </c>
      <c r="B52" s="60"/>
      <c r="C52" s="60"/>
      <c r="D52" s="60"/>
      <c r="E52" s="79">
        <v>1163.653</v>
      </c>
      <c r="F52" s="23">
        <v>0</v>
      </c>
      <c r="G52" s="23">
        <v>0</v>
      </c>
      <c r="H52" s="23">
        <v>0</v>
      </c>
      <c r="I52" s="23"/>
      <c r="J52" s="23"/>
    </row>
    <row r="53" spans="1:10" ht="15" customHeight="1" x14ac:dyDescent="0.35">
      <c r="A53" s="99" t="s">
        <v>31</v>
      </c>
      <c r="B53" s="60"/>
      <c r="C53" s="60"/>
      <c r="D53" s="60"/>
      <c r="E53" s="79">
        <v>29.628999999999998</v>
      </c>
      <c r="F53" s="23">
        <v>0</v>
      </c>
      <c r="G53" s="23">
        <v>0</v>
      </c>
      <c r="H53" s="23">
        <v>0</v>
      </c>
      <c r="I53" s="23"/>
      <c r="J53" s="23"/>
    </row>
    <row r="54" spans="1:10" ht="15" customHeight="1" x14ac:dyDescent="0.35">
      <c r="A54" s="99" t="s">
        <v>32</v>
      </c>
      <c r="B54" s="60"/>
      <c r="C54" s="60"/>
      <c r="D54" s="60"/>
      <c r="E54" s="79">
        <v>0</v>
      </c>
      <c r="F54" s="23">
        <v>0</v>
      </c>
      <c r="G54" s="23">
        <v>0</v>
      </c>
      <c r="H54" s="23">
        <v>0</v>
      </c>
      <c r="I54" s="23"/>
      <c r="J54" s="23"/>
    </row>
    <row r="55" spans="1:10" ht="15" customHeight="1" x14ac:dyDescent="0.35">
      <c r="A55" s="101" t="s">
        <v>112</v>
      </c>
      <c r="B55" s="64"/>
      <c r="C55" s="64"/>
      <c r="D55" s="64"/>
      <c r="E55" s="80">
        <v>0</v>
      </c>
      <c r="F55" s="27">
        <v>0</v>
      </c>
      <c r="G55" s="27">
        <v>0</v>
      </c>
      <c r="H55" s="27">
        <v>0</v>
      </c>
      <c r="I55" s="27"/>
      <c r="J55" s="27"/>
    </row>
    <row r="56" spans="1:10" ht="15" customHeight="1" x14ac:dyDescent="0.35">
      <c r="A56" s="96" t="s">
        <v>97</v>
      </c>
      <c r="B56" s="76"/>
      <c r="C56" s="76"/>
      <c r="D56" s="76"/>
      <c r="E56" s="84">
        <f>SUM(E48:E55)</f>
        <v>1840.1699999999998</v>
      </c>
      <c r="F56" s="18" t="s">
        <v>54</v>
      </c>
      <c r="G56" s="176">
        <f>SUM(G48:G55)</f>
        <v>0</v>
      </c>
      <c r="H56" s="20">
        <f>SUM(H48:H55)</f>
        <v>0</v>
      </c>
      <c r="I56" s="20"/>
      <c r="J56" s="20"/>
    </row>
    <row r="57" spans="1:10" ht="16.5" x14ac:dyDescent="0.35">
      <c r="A57" s="99"/>
      <c r="B57" s="76"/>
      <c r="C57" s="76"/>
      <c r="D57" s="76"/>
      <c r="E57" s="24"/>
      <c r="F57" s="24"/>
      <c r="G57" s="24"/>
      <c r="H57" s="24"/>
      <c r="I57" s="24"/>
      <c r="J57" s="24"/>
    </row>
    <row r="58" spans="1:10" ht="16.5" x14ac:dyDescent="0.35">
      <c r="A58" s="74"/>
      <c r="B58" s="65"/>
      <c r="C58" s="67"/>
      <c r="D58" s="67"/>
      <c r="E58" s="68">
        <v>2016</v>
      </c>
      <c r="F58" s="68">
        <v>2015</v>
      </c>
      <c r="G58" s="68">
        <v>2015</v>
      </c>
      <c r="H58" s="68">
        <v>2014</v>
      </c>
      <c r="I58" s="68">
        <v>2013</v>
      </c>
      <c r="J58" s="68">
        <v>2012</v>
      </c>
    </row>
    <row r="59" spans="1:10" ht="16.5" x14ac:dyDescent="0.35">
      <c r="A59" s="69"/>
      <c r="B59" s="69"/>
      <c r="C59" s="67"/>
      <c r="D59" s="67"/>
      <c r="E59" s="71" t="s">
        <v>74</v>
      </c>
      <c r="F59" s="71" t="s">
        <v>74</v>
      </c>
      <c r="G59" s="71"/>
      <c r="H59" s="71"/>
      <c r="I59" s="71"/>
      <c r="J59" s="71"/>
    </row>
    <row r="60" spans="1:10" ht="16.5" x14ac:dyDescent="0.35">
      <c r="A60" s="66" t="s">
        <v>111</v>
      </c>
      <c r="B60" s="72"/>
      <c r="C60" s="66"/>
      <c r="D60" s="66"/>
      <c r="E60" s="73"/>
      <c r="F60" s="73"/>
      <c r="G60" s="73"/>
      <c r="H60" s="73"/>
      <c r="I60" s="73"/>
      <c r="J60" s="73"/>
    </row>
    <row r="61" spans="1:10" ht="3" customHeight="1" x14ac:dyDescent="0.35">
      <c r="A61" s="99"/>
      <c r="B61" s="63"/>
      <c r="C61" s="63"/>
      <c r="D61" s="63"/>
      <c r="E61" s="61"/>
      <c r="F61" s="61"/>
      <c r="G61" s="61"/>
      <c r="H61" s="61"/>
      <c r="I61" s="61"/>
      <c r="J61" s="61"/>
    </row>
    <row r="62" spans="1:10" ht="34.9" customHeight="1" x14ac:dyDescent="0.35">
      <c r="A62" s="109" t="s">
        <v>33</v>
      </c>
      <c r="B62" s="109"/>
      <c r="C62" s="109"/>
      <c r="D62" s="109"/>
      <c r="E62" s="79">
        <v>26.036000000000005</v>
      </c>
      <c r="F62" s="23"/>
      <c r="G62" s="56"/>
      <c r="H62" s="23"/>
      <c r="I62" s="23"/>
      <c r="J62" s="23"/>
    </row>
    <row r="63" spans="1:10" ht="15" customHeight="1" x14ac:dyDescent="0.35">
      <c r="A63" s="110" t="s">
        <v>34</v>
      </c>
      <c r="B63" s="110"/>
      <c r="C63" s="111"/>
      <c r="D63" s="111"/>
      <c r="E63" s="80">
        <v>10.103</v>
      </c>
      <c r="F63" s="27"/>
      <c r="G63" s="57"/>
      <c r="H63" s="27"/>
      <c r="I63" s="27"/>
      <c r="J63" s="27"/>
    </row>
    <row r="64" spans="1:10" ht="15" customHeight="1" x14ac:dyDescent="0.35">
      <c r="A64" s="164" t="s">
        <v>35</v>
      </c>
      <c r="B64" s="112"/>
      <c r="C64" s="113"/>
      <c r="D64" s="113"/>
      <c r="E64" s="78">
        <f>SUM(E62:E63)</f>
        <v>36.139000000000003</v>
      </c>
      <c r="F64" s="19" t="s">
        <v>54</v>
      </c>
      <c r="G64" s="55" t="s">
        <v>54</v>
      </c>
      <c r="H64" s="20"/>
      <c r="I64" s="20"/>
      <c r="J64" s="20"/>
    </row>
    <row r="65" spans="1:11" ht="15" customHeight="1" x14ac:dyDescent="0.35">
      <c r="A65" s="109" t="s">
        <v>104</v>
      </c>
      <c r="B65" s="109"/>
      <c r="C65" s="60"/>
      <c r="D65" s="60"/>
      <c r="E65" s="79">
        <v>-1807.4179999999999</v>
      </c>
      <c r="F65" s="23"/>
      <c r="G65" s="56"/>
      <c r="H65" s="23"/>
      <c r="I65" s="23"/>
      <c r="J65" s="23"/>
    </row>
    <row r="66" spans="1:11" ht="15" customHeight="1" x14ac:dyDescent="0.35">
      <c r="A66" s="110" t="s">
        <v>105</v>
      </c>
      <c r="B66" s="110"/>
      <c r="C66" s="64"/>
      <c r="D66" s="64"/>
      <c r="E66" s="80">
        <v>0</v>
      </c>
      <c r="F66" s="27"/>
      <c r="G66" s="57"/>
      <c r="H66" s="27"/>
      <c r="I66" s="27"/>
      <c r="J66" s="27"/>
    </row>
    <row r="67" spans="1:11" ht="15" customHeight="1" x14ac:dyDescent="0.35">
      <c r="A67" s="114" t="s">
        <v>110</v>
      </c>
      <c r="B67" s="114"/>
      <c r="C67" s="115"/>
      <c r="D67" s="115"/>
      <c r="E67" s="78">
        <f>SUM(E64:E66)</f>
        <v>-1771.279</v>
      </c>
      <c r="F67" s="19" t="s">
        <v>54</v>
      </c>
      <c r="G67" s="55" t="s">
        <v>54</v>
      </c>
      <c r="H67" s="20"/>
      <c r="I67" s="20"/>
      <c r="J67" s="20"/>
    </row>
    <row r="68" spans="1:11" ht="15" customHeight="1" x14ac:dyDescent="0.35">
      <c r="A68" s="110" t="s">
        <v>36</v>
      </c>
      <c r="B68" s="110"/>
      <c r="C68" s="116"/>
      <c r="D68" s="116"/>
      <c r="E68" s="80">
        <v>0</v>
      </c>
      <c r="F68" s="27"/>
      <c r="G68" s="57"/>
      <c r="H68" s="27"/>
      <c r="I68" s="27"/>
      <c r="J68" s="27"/>
    </row>
    <row r="69" spans="1:11" ht="15" customHeight="1" x14ac:dyDescent="0.35">
      <c r="A69" s="164" t="s">
        <v>37</v>
      </c>
      <c r="B69" s="112"/>
      <c r="C69" s="76"/>
      <c r="D69" s="76"/>
      <c r="E69" s="78">
        <f>SUM(E67:E68)</f>
        <v>-1771.279</v>
      </c>
      <c r="F69" s="19" t="s">
        <v>54</v>
      </c>
      <c r="G69" s="55" t="s">
        <v>54</v>
      </c>
      <c r="H69" s="20"/>
      <c r="I69" s="20"/>
      <c r="J69" s="20"/>
    </row>
    <row r="70" spans="1:11" ht="15" customHeight="1" x14ac:dyDescent="0.35">
      <c r="A70" s="109" t="s">
        <v>38</v>
      </c>
      <c r="B70" s="109"/>
      <c r="C70" s="60"/>
      <c r="D70" s="60"/>
      <c r="E70" s="79">
        <v>1171.893</v>
      </c>
      <c r="F70" s="23"/>
      <c r="G70" s="56"/>
      <c r="H70" s="23"/>
      <c r="I70" s="23"/>
      <c r="J70" s="23"/>
    </row>
    <row r="71" spans="1:11" ht="15" customHeight="1" x14ac:dyDescent="0.35">
      <c r="A71" s="109" t="s">
        <v>39</v>
      </c>
      <c r="B71" s="109"/>
      <c r="C71" s="60"/>
      <c r="D71" s="60"/>
      <c r="E71" s="79">
        <v>183.09200000000001</v>
      </c>
      <c r="F71" s="23"/>
      <c r="G71" s="56"/>
      <c r="H71" s="23"/>
      <c r="I71" s="23"/>
      <c r="J71" s="23"/>
    </row>
    <row r="72" spans="1:11" ht="15" customHeight="1" x14ac:dyDescent="0.35">
      <c r="A72" s="109" t="s">
        <v>40</v>
      </c>
      <c r="B72" s="109"/>
      <c r="C72" s="60"/>
      <c r="D72" s="60"/>
      <c r="E72" s="79">
        <v>0</v>
      </c>
      <c r="F72" s="23"/>
      <c r="G72" s="56"/>
      <c r="H72" s="23"/>
      <c r="I72" s="23"/>
      <c r="J72" s="23"/>
    </row>
    <row r="73" spans="1:11" ht="15" customHeight="1" x14ac:dyDescent="0.35">
      <c r="A73" s="191" t="s">
        <v>41</v>
      </c>
      <c r="B73" s="192"/>
      <c r="C73" s="64"/>
      <c r="D73" s="64"/>
      <c r="E73" s="80">
        <v>457.702</v>
      </c>
      <c r="F73" s="27"/>
      <c r="G73" s="57"/>
      <c r="H73" s="27"/>
      <c r="I73" s="27"/>
      <c r="J73" s="27"/>
    </row>
    <row r="74" spans="1:11" ht="15" customHeight="1" x14ac:dyDescent="0.35">
      <c r="A74" s="161" t="s">
        <v>42</v>
      </c>
      <c r="B74" s="117" t="s">
        <v>136</v>
      </c>
      <c r="C74" s="118"/>
      <c r="D74" s="118"/>
      <c r="E74" s="87">
        <f>SUM(E70:E73)</f>
        <v>1812.6870000000001</v>
      </c>
      <c r="F74" s="38" t="s">
        <v>54</v>
      </c>
      <c r="G74" s="175" t="s">
        <v>54</v>
      </c>
      <c r="H74" s="154"/>
      <c r="I74" s="154"/>
      <c r="J74" s="154"/>
    </row>
    <row r="75" spans="1:11" ht="15" customHeight="1" x14ac:dyDescent="0.35">
      <c r="A75" s="112" t="s">
        <v>43</v>
      </c>
      <c r="B75" s="112"/>
      <c r="C75" s="76"/>
      <c r="D75" s="76"/>
      <c r="E75" s="78">
        <f>SUM(E74+E69)</f>
        <v>41.408000000000129</v>
      </c>
      <c r="F75" s="19" t="s">
        <v>54</v>
      </c>
      <c r="G75" s="55" t="s">
        <v>54</v>
      </c>
      <c r="H75" s="20"/>
      <c r="I75" s="20"/>
      <c r="J75" s="20"/>
    </row>
    <row r="76" spans="1:11" ht="15" customHeight="1" x14ac:dyDescent="0.35">
      <c r="A76" s="110" t="s">
        <v>82</v>
      </c>
      <c r="B76" s="110"/>
      <c r="C76" s="64"/>
      <c r="D76" s="64"/>
      <c r="E76" s="80">
        <v>-0.255</v>
      </c>
      <c r="F76" s="27"/>
      <c r="G76" s="57"/>
      <c r="H76" s="27"/>
      <c r="I76" s="27"/>
      <c r="J76" s="27"/>
      <c r="K76" s="158"/>
    </row>
    <row r="77" spans="1:11" ht="15" customHeight="1" x14ac:dyDescent="0.35">
      <c r="A77" s="164" t="s">
        <v>83</v>
      </c>
      <c r="B77" s="115"/>
      <c r="C77" s="76"/>
      <c r="D77" s="76"/>
      <c r="E77" s="78">
        <f>SUM(E75:E76)</f>
        <v>41.153000000000127</v>
      </c>
      <c r="F77" s="19" t="s">
        <v>54</v>
      </c>
      <c r="G77" s="55" t="s">
        <v>54</v>
      </c>
      <c r="H77" s="20"/>
      <c r="I77" s="20"/>
      <c r="J77" s="20"/>
    </row>
    <row r="78" spans="1:11" ht="16.5" x14ac:dyDescent="0.35">
      <c r="A78" s="99"/>
      <c r="B78" s="76"/>
      <c r="C78" s="76"/>
      <c r="D78" s="76"/>
      <c r="E78" s="77"/>
      <c r="F78" s="77"/>
      <c r="G78" s="77"/>
      <c r="H78" s="77"/>
      <c r="I78" s="77"/>
      <c r="J78" s="77"/>
    </row>
    <row r="79" spans="1:11" ht="16.5" x14ac:dyDescent="0.35">
      <c r="A79" s="74"/>
      <c r="B79" s="65"/>
      <c r="C79" s="67"/>
      <c r="D79" s="67"/>
      <c r="E79" s="68">
        <v>2016</v>
      </c>
      <c r="F79" s="68">
        <v>2015</v>
      </c>
      <c r="G79" s="68">
        <v>2015</v>
      </c>
      <c r="H79" s="68">
        <v>2014</v>
      </c>
      <c r="I79" s="68">
        <v>2013</v>
      </c>
      <c r="J79" s="68">
        <v>2012</v>
      </c>
    </row>
    <row r="80" spans="1:11" ht="16.5" x14ac:dyDescent="0.35">
      <c r="A80" s="69"/>
      <c r="B80" s="69"/>
      <c r="C80" s="67"/>
      <c r="D80" s="67"/>
      <c r="E80" s="71" t="s">
        <v>74</v>
      </c>
      <c r="F80" s="71" t="s">
        <v>74</v>
      </c>
      <c r="G80" s="68"/>
      <c r="H80" s="68"/>
      <c r="I80" s="68"/>
      <c r="J80" s="68"/>
    </row>
    <row r="81" spans="1:10" ht="16.5" x14ac:dyDescent="0.35">
      <c r="A81" s="66" t="s">
        <v>76</v>
      </c>
      <c r="B81" s="72"/>
      <c r="C81" s="66"/>
      <c r="D81" s="66"/>
      <c r="E81" s="70"/>
      <c r="F81" s="70"/>
      <c r="G81" s="70"/>
      <c r="H81" s="70"/>
      <c r="I81" s="70"/>
      <c r="J81" s="70"/>
    </row>
    <row r="82" spans="1:10" ht="1.5" customHeight="1" x14ac:dyDescent="0.35">
      <c r="A82" s="99" t="s">
        <v>46</v>
      </c>
      <c r="B82" s="63"/>
      <c r="C82" s="63"/>
      <c r="D82" s="63"/>
      <c r="E82" s="63"/>
      <c r="F82" s="63"/>
      <c r="G82" s="63"/>
      <c r="H82" s="63"/>
      <c r="I82" s="63"/>
      <c r="J82" s="63"/>
    </row>
    <row r="83" spans="1:10" ht="15" customHeight="1" x14ac:dyDescent="0.35">
      <c r="A83" s="134" t="s">
        <v>44</v>
      </c>
      <c r="B83" s="109"/>
      <c r="C83" s="100"/>
      <c r="D83" s="100"/>
      <c r="E83" s="82">
        <v>78.16486869609092</v>
      </c>
      <c r="F83" s="56">
        <v>79.313366995911679</v>
      </c>
      <c r="G83" s="82">
        <v>79.313367140134801</v>
      </c>
      <c r="H83" s="56"/>
      <c r="I83" s="56"/>
      <c r="J83" s="56"/>
    </row>
    <row r="84" spans="1:10" ht="15" customHeight="1" x14ac:dyDescent="0.35">
      <c r="A84" s="99" t="s">
        <v>80</v>
      </c>
      <c r="B84" s="109"/>
      <c r="C84" s="100"/>
      <c r="D84" s="100"/>
      <c r="E84" s="82">
        <v>78.16486869609092</v>
      </c>
      <c r="F84" s="56">
        <v>79.313366995911679</v>
      </c>
      <c r="G84" s="82">
        <v>79.313367140134801</v>
      </c>
      <c r="H84" s="56"/>
      <c r="I84" s="56"/>
      <c r="J84" s="56"/>
    </row>
    <row r="85" spans="1:10" ht="15" customHeight="1" x14ac:dyDescent="0.35">
      <c r="A85" s="99" t="s">
        <v>45</v>
      </c>
      <c r="B85" s="109"/>
      <c r="C85" s="100"/>
      <c r="D85" s="100"/>
      <c r="E85" s="82">
        <v>43.552533576800187</v>
      </c>
      <c r="F85" s="56">
        <v>62.794205824185191</v>
      </c>
      <c r="G85" s="82">
        <v>62.794205928397993</v>
      </c>
      <c r="H85" s="56"/>
      <c r="I85" s="56"/>
      <c r="J85" s="56"/>
    </row>
    <row r="86" spans="1:10" ht="15" customHeight="1" x14ac:dyDescent="0.35">
      <c r="A86" s="99" t="s">
        <v>46</v>
      </c>
      <c r="B86" s="109"/>
      <c r="C86" s="107"/>
      <c r="D86" s="107"/>
      <c r="E86" s="82" t="s">
        <v>54</v>
      </c>
      <c r="F86" s="56" t="s">
        <v>54</v>
      </c>
      <c r="G86" s="82" t="s">
        <v>54</v>
      </c>
      <c r="H86" s="56"/>
      <c r="I86" s="56"/>
      <c r="J86" s="56"/>
    </row>
    <row r="87" spans="1:10" ht="15" customHeight="1" x14ac:dyDescent="0.35">
      <c r="A87" s="99" t="s">
        <v>47</v>
      </c>
      <c r="B87" s="109"/>
      <c r="C87" s="107"/>
      <c r="D87" s="107"/>
      <c r="E87" s="82" t="s">
        <v>54</v>
      </c>
      <c r="F87" s="56" t="s">
        <v>54</v>
      </c>
      <c r="G87" s="82" t="s">
        <v>54</v>
      </c>
      <c r="H87" s="56"/>
      <c r="I87" s="56"/>
      <c r="J87" s="56"/>
    </row>
    <row r="88" spans="1:10" ht="15" customHeight="1" x14ac:dyDescent="0.35">
      <c r="A88" s="99" t="s">
        <v>48</v>
      </c>
      <c r="B88" s="109"/>
      <c r="C88" s="100"/>
      <c r="D88" s="100"/>
      <c r="E88" s="79" t="s">
        <v>54</v>
      </c>
      <c r="F88" s="23" t="s">
        <v>54</v>
      </c>
      <c r="G88" s="79" t="s">
        <v>54</v>
      </c>
      <c r="H88" s="23"/>
      <c r="I88" s="23"/>
      <c r="J88" s="23"/>
    </row>
    <row r="89" spans="1:10" ht="15" customHeight="1" x14ac:dyDescent="0.35">
      <c r="A89" s="99" t="s">
        <v>49</v>
      </c>
      <c r="B89" s="109"/>
      <c r="C89" s="100"/>
      <c r="D89" s="100"/>
      <c r="E89" s="79">
        <v>1122.5</v>
      </c>
      <c r="F89" s="23" t="s">
        <v>54</v>
      </c>
      <c r="G89" s="79" t="s">
        <v>54</v>
      </c>
      <c r="H89" s="23"/>
      <c r="I89" s="23"/>
      <c r="J89" s="23"/>
    </row>
    <row r="90" spans="1:10" ht="15" customHeight="1" x14ac:dyDescent="0.35">
      <c r="A90" s="99" t="s">
        <v>50</v>
      </c>
      <c r="B90" s="109"/>
      <c r="C90" s="60"/>
      <c r="D90" s="60"/>
      <c r="E90" s="82">
        <v>1.7999579265849843</v>
      </c>
      <c r="F90" s="56" t="s">
        <v>54</v>
      </c>
      <c r="G90" s="82" t="s">
        <v>54</v>
      </c>
      <c r="H90" s="56"/>
      <c r="I90" s="56"/>
      <c r="J90" s="56"/>
    </row>
    <row r="91" spans="1:10" ht="15" customHeight="1" x14ac:dyDescent="0.35">
      <c r="A91" s="101" t="s">
        <v>51</v>
      </c>
      <c r="B91" s="110"/>
      <c r="C91" s="64"/>
      <c r="D91" s="64"/>
      <c r="E91" s="90" t="s">
        <v>54</v>
      </c>
      <c r="F91" s="23" t="s">
        <v>54</v>
      </c>
      <c r="G91" s="90">
        <v>0</v>
      </c>
      <c r="H91" s="23"/>
      <c r="I91" s="23"/>
      <c r="J91" s="23"/>
    </row>
    <row r="92" spans="1:10" ht="16.5" x14ac:dyDescent="0.35">
      <c r="A92" s="103" t="s">
        <v>122</v>
      </c>
      <c r="B92" s="62"/>
      <c r="C92" s="62"/>
      <c r="D92" s="62"/>
      <c r="E92" s="62"/>
      <c r="F92" s="62"/>
      <c r="G92" s="62"/>
      <c r="H92" s="62"/>
      <c r="I92" s="62"/>
      <c r="J92" s="62"/>
    </row>
    <row r="93" spans="1:10" ht="16.5" x14ac:dyDescent="0.35">
      <c r="A93" s="103" t="s">
        <v>134</v>
      </c>
      <c r="B93" s="185"/>
      <c r="C93" s="185"/>
      <c r="D93" s="185"/>
      <c r="E93" s="185"/>
      <c r="F93" s="185"/>
      <c r="G93" s="185"/>
      <c r="H93" s="185"/>
      <c r="I93" s="185"/>
      <c r="J93" s="185"/>
    </row>
    <row r="94" spans="1:10" ht="16.5" x14ac:dyDescent="0.35">
      <c r="A94" s="103" t="s">
        <v>127</v>
      </c>
      <c r="B94" s="119"/>
      <c r="C94" s="119"/>
      <c r="D94" s="119"/>
      <c r="E94" s="119"/>
      <c r="F94" s="119"/>
      <c r="G94" s="119"/>
      <c r="H94" s="119"/>
      <c r="I94" s="119"/>
      <c r="J94" s="119"/>
    </row>
    <row r="95" spans="1:10" ht="16.5" x14ac:dyDescent="0.35">
      <c r="A95" s="103" t="s">
        <v>128</v>
      </c>
      <c r="B95" s="119"/>
      <c r="C95" s="119"/>
      <c r="D95" s="119"/>
      <c r="E95" s="119"/>
      <c r="F95" s="119"/>
      <c r="G95" s="119"/>
      <c r="H95" s="119"/>
      <c r="I95" s="119"/>
      <c r="J95" s="119"/>
    </row>
    <row r="96" spans="1:10" ht="16.5" x14ac:dyDescent="0.35">
      <c r="A96" s="120"/>
      <c r="B96" s="120"/>
      <c r="C96" s="120"/>
      <c r="D96" s="120"/>
      <c r="E96" s="120"/>
      <c r="F96" s="120"/>
      <c r="G96" s="120"/>
      <c r="H96" s="120"/>
      <c r="I96" s="120"/>
      <c r="J96" s="120"/>
    </row>
    <row r="97" spans="1:10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</row>
    <row r="98" spans="1:10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</row>
    <row r="99" spans="1:10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</row>
    <row r="100" spans="1:10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</row>
    <row r="101" spans="1:10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</row>
    <row r="102" spans="1:10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</row>
    <row r="103" spans="1:10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10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</row>
    <row r="105" spans="1:10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</sheetData>
  <mergeCells count="2">
    <mergeCell ref="A1:J1"/>
    <mergeCell ref="A73:B73"/>
  </mergeCells>
  <pageMargins left="0.7" right="0.7" top="0.75" bottom="0.75" header="0.3" footer="0.3"/>
  <pageSetup paperSize="9" scale="53" orientation="portrait" r:id="rId1"/>
  <rowBreaks count="1" manualBreakCount="1">
    <brk id="95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102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/>
      <c r="F5" s="70" t="s">
        <v>53</v>
      </c>
      <c r="G5" s="70" t="s">
        <v>53</v>
      </c>
      <c r="H5" s="70" t="s">
        <v>53</v>
      </c>
      <c r="I5" s="70" t="s">
        <v>55</v>
      </c>
      <c r="J5" s="70" t="s">
        <v>55</v>
      </c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78">
        <v>141.178</v>
      </c>
      <c r="F7" s="19">
        <v>114.288</v>
      </c>
      <c r="G7" s="78">
        <v>535.67100000000005</v>
      </c>
      <c r="H7" s="19">
        <v>412.92099999999999</v>
      </c>
      <c r="I7" s="19">
        <v>336.529</v>
      </c>
      <c r="J7" s="19">
        <v>251.465</v>
      </c>
    </row>
    <row r="8" spans="1:10" ht="15" customHeight="1" x14ac:dyDescent="0.35">
      <c r="A8" s="99" t="s">
        <v>3</v>
      </c>
      <c r="B8" s="60"/>
      <c r="C8" s="60"/>
      <c r="D8" s="60"/>
      <c r="E8" s="79">
        <v>-128.108</v>
      </c>
      <c r="F8" s="23">
        <v>-101.38200000000001</v>
      </c>
      <c r="G8" s="79">
        <v>-501.411</v>
      </c>
      <c r="H8" s="23">
        <v>-363.572</v>
      </c>
      <c r="I8" s="23">
        <v>-288.96999999999997</v>
      </c>
      <c r="J8" s="23">
        <v>-218.642</v>
      </c>
    </row>
    <row r="9" spans="1:10" ht="15" customHeight="1" x14ac:dyDescent="0.35">
      <c r="A9" s="99" t="s">
        <v>4</v>
      </c>
      <c r="B9" s="60"/>
      <c r="C9" s="60"/>
      <c r="D9" s="60"/>
      <c r="E9" s="79">
        <v>0</v>
      </c>
      <c r="F9" s="23">
        <v>0</v>
      </c>
      <c r="G9" s="79">
        <v>0</v>
      </c>
      <c r="H9" s="23">
        <v>14.243</v>
      </c>
      <c r="I9" s="23">
        <v>6.8000000000000005E-2</v>
      </c>
      <c r="J9" s="23">
        <v>0.56899999999999995</v>
      </c>
    </row>
    <row r="10" spans="1:10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</row>
    <row r="11" spans="1:10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>
        <v>0</v>
      </c>
      <c r="I11" s="27">
        <v>0</v>
      </c>
      <c r="J11" s="27">
        <v>0</v>
      </c>
    </row>
    <row r="12" spans="1:10" ht="15" customHeight="1" x14ac:dyDescent="0.25">
      <c r="A12" s="102" t="s">
        <v>7</v>
      </c>
      <c r="B12" s="102"/>
      <c r="C12" s="102"/>
      <c r="D12" s="102"/>
      <c r="E12" s="78">
        <f t="shared" ref="E12:J12" si="0">SUM(E7:E11)</f>
        <v>13.069999999999993</v>
      </c>
      <c r="F12" s="19">
        <f t="shared" si="0"/>
        <v>12.905999999999992</v>
      </c>
      <c r="G12" s="78">
        <f t="shared" si="0"/>
        <v>34.260000000000048</v>
      </c>
      <c r="H12" s="20">
        <f t="shared" si="0"/>
        <v>63.591999999999992</v>
      </c>
      <c r="I12" s="20">
        <f t="shared" si="0"/>
        <v>47.627000000000024</v>
      </c>
      <c r="J12" s="20">
        <f t="shared" si="0"/>
        <v>33.39200000000001</v>
      </c>
    </row>
    <row r="13" spans="1:10" ht="15" customHeight="1" x14ac:dyDescent="0.35">
      <c r="A13" s="101" t="s">
        <v>62</v>
      </c>
      <c r="B13" s="64"/>
      <c r="C13" s="64"/>
      <c r="D13" s="64"/>
      <c r="E13" s="80">
        <v>-2.2519999999999998</v>
      </c>
      <c r="F13" s="27">
        <v>-1.907</v>
      </c>
      <c r="G13" s="80">
        <v>-8.8160000000000007</v>
      </c>
      <c r="H13" s="27">
        <v>-6.7229999999999999</v>
      </c>
      <c r="I13" s="27">
        <v>-5.8650000000000002</v>
      </c>
      <c r="J13" s="27">
        <v>-2.66</v>
      </c>
    </row>
    <row r="14" spans="1:10" ht="15" customHeight="1" x14ac:dyDescent="0.25">
      <c r="A14" s="102" t="s">
        <v>8</v>
      </c>
      <c r="B14" s="102"/>
      <c r="C14" s="102"/>
      <c r="D14" s="102"/>
      <c r="E14" s="78">
        <f t="shared" ref="E14:J14" si="1">SUM(E12:E13)</f>
        <v>10.817999999999994</v>
      </c>
      <c r="F14" s="19">
        <f t="shared" si="1"/>
        <v>10.998999999999992</v>
      </c>
      <c r="G14" s="78">
        <f t="shared" si="1"/>
        <v>25.444000000000045</v>
      </c>
      <c r="H14" s="20">
        <f t="shared" si="1"/>
        <v>56.868999999999993</v>
      </c>
      <c r="I14" s="20">
        <f t="shared" si="1"/>
        <v>41.762000000000022</v>
      </c>
      <c r="J14" s="20">
        <f t="shared" si="1"/>
        <v>30.73200000000001</v>
      </c>
    </row>
    <row r="15" spans="1:10" ht="15" customHeight="1" x14ac:dyDescent="0.35">
      <c r="A15" s="99" t="s">
        <v>9</v>
      </c>
      <c r="B15" s="103"/>
      <c r="C15" s="103"/>
      <c r="D15" s="103"/>
      <c r="E15" s="79">
        <v>0</v>
      </c>
      <c r="F15" s="23">
        <v>0</v>
      </c>
      <c r="G15" s="79">
        <v>0</v>
      </c>
      <c r="H15" s="23">
        <v>0</v>
      </c>
      <c r="I15" s="23">
        <v>0</v>
      </c>
      <c r="J15" s="23">
        <v>0</v>
      </c>
    </row>
    <row r="16" spans="1:10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</row>
    <row r="17" spans="1:10" ht="15" customHeight="1" x14ac:dyDescent="0.25">
      <c r="A17" s="102" t="s">
        <v>11</v>
      </c>
      <c r="B17" s="102"/>
      <c r="C17" s="102"/>
      <c r="D17" s="102"/>
      <c r="E17" s="78">
        <f t="shared" ref="E17:J17" si="2">SUM(E14:E16)</f>
        <v>10.817999999999994</v>
      </c>
      <c r="F17" s="19">
        <f t="shared" si="2"/>
        <v>10.998999999999992</v>
      </c>
      <c r="G17" s="78">
        <f t="shared" si="2"/>
        <v>25.444000000000045</v>
      </c>
      <c r="H17" s="20">
        <f t="shared" si="2"/>
        <v>56.868999999999993</v>
      </c>
      <c r="I17" s="20">
        <f t="shared" si="2"/>
        <v>41.762000000000022</v>
      </c>
      <c r="J17" s="20">
        <f t="shared" si="2"/>
        <v>30.73200000000001</v>
      </c>
    </row>
    <row r="18" spans="1:10" ht="15" customHeight="1" x14ac:dyDescent="0.35">
      <c r="A18" s="99" t="s">
        <v>12</v>
      </c>
      <c r="B18" s="60"/>
      <c r="C18" s="60"/>
      <c r="D18" s="60"/>
      <c r="E18" s="79">
        <v>0</v>
      </c>
      <c r="F18" s="23">
        <v>0</v>
      </c>
      <c r="G18" s="79">
        <v>1.087</v>
      </c>
      <c r="H18" s="23">
        <v>0.56800000000000006</v>
      </c>
      <c r="I18" s="23">
        <v>0.214</v>
      </c>
      <c r="J18" s="23">
        <v>0.23299999999999998</v>
      </c>
    </row>
    <row r="19" spans="1:10" ht="15" customHeight="1" x14ac:dyDescent="0.35">
      <c r="A19" s="101" t="s">
        <v>13</v>
      </c>
      <c r="B19" s="64"/>
      <c r="C19" s="64"/>
      <c r="D19" s="64"/>
      <c r="E19" s="80">
        <v>-0.67900000000000005</v>
      </c>
      <c r="F19" s="27">
        <v>-0.24199999999999999</v>
      </c>
      <c r="G19" s="80">
        <v>-1.6949999999999998</v>
      </c>
      <c r="H19" s="27">
        <v>-2.044</v>
      </c>
      <c r="I19" s="27">
        <v>-1.53</v>
      </c>
      <c r="J19" s="27">
        <v>-1.3779999999999999</v>
      </c>
    </row>
    <row r="20" spans="1:10" ht="15" customHeight="1" x14ac:dyDescent="0.25">
      <c r="A20" s="102" t="s">
        <v>14</v>
      </c>
      <c r="B20" s="102"/>
      <c r="C20" s="102"/>
      <c r="D20" s="102"/>
      <c r="E20" s="78">
        <f t="shared" ref="E20:J20" si="3">SUM(E17:E19)</f>
        <v>10.138999999999994</v>
      </c>
      <c r="F20" s="19">
        <f t="shared" si="3"/>
        <v>10.756999999999991</v>
      </c>
      <c r="G20" s="78">
        <f t="shared" si="3"/>
        <v>24.836000000000045</v>
      </c>
      <c r="H20" s="20">
        <f t="shared" si="3"/>
        <v>55.392999999999994</v>
      </c>
      <c r="I20" s="20">
        <f t="shared" si="3"/>
        <v>40.446000000000019</v>
      </c>
      <c r="J20" s="20">
        <f t="shared" si="3"/>
        <v>29.58700000000001</v>
      </c>
    </row>
    <row r="21" spans="1:10" ht="15" customHeight="1" x14ac:dyDescent="0.35">
      <c r="A21" s="99" t="s">
        <v>15</v>
      </c>
      <c r="B21" s="60"/>
      <c r="C21" s="60"/>
      <c r="D21" s="60"/>
      <c r="E21" s="79">
        <v>-2.266</v>
      </c>
      <c r="F21" s="23">
        <v>-2.367</v>
      </c>
      <c r="G21" s="79">
        <v>-6.9460000000000006</v>
      </c>
      <c r="H21" s="23">
        <v>-9.9369999999999994</v>
      </c>
      <c r="I21" s="23">
        <v>-9.0839999999999996</v>
      </c>
      <c r="J21" s="23">
        <v>-8.016</v>
      </c>
    </row>
    <row r="22" spans="1:10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0</v>
      </c>
      <c r="I22" s="27">
        <v>0</v>
      </c>
      <c r="J22" s="27">
        <v>0</v>
      </c>
    </row>
    <row r="23" spans="1:10" ht="15" customHeight="1" x14ac:dyDescent="0.35">
      <c r="A23" s="105" t="s">
        <v>98</v>
      </c>
      <c r="B23" s="106"/>
      <c r="C23" s="106"/>
      <c r="D23" s="106"/>
      <c r="E23" s="78">
        <f t="shared" ref="E23:J23" si="4">SUM(E20:E22)</f>
        <v>7.872999999999994</v>
      </c>
      <c r="F23" s="19">
        <f t="shared" si="4"/>
        <v>8.3899999999999899</v>
      </c>
      <c r="G23" s="78">
        <f t="shared" si="4"/>
        <v>17.890000000000043</v>
      </c>
      <c r="H23" s="20">
        <f t="shared" si="4"/>
        <v>45.455999999999996</v>
      </c>
      <c r="I23" s="20">
        <f t="shared" si="4"/>
        <v>31.36200000000002</v>
      </c>
      <c r="J23" s="20">
        <f t="shared" si="4"/>
        <v>21.571000000000012</v>
      </c>
    </row>
    <row r="24" spans="1:10" ht="15" customHeight="1" x14ac:dyDescent="0.35">
      <c r="A24" s="99" t="s">
        <v>113</v>
      </c>
      <c r="B24" s="60"/>
      <c r="C24" s="60"/>
      <c r="D24" s="60"/>
      <c r="E24" s="79">
        <v>7.872999999999994</v>
      </c>
      <c r="F24" s="23">
        <v>8.3899999999999864</v>
      </c>
      <c r="G24" s="79">
        <v>17.890000000000043</v>
      </c>
      <c r="H24" s="23">
        <v>45.45599999999996</v>
      </c>
      <c r="I24" s="23">
        <v>23.96200000000001</v>
      </c>
      <c r="J24" s="23">
        <v>16.51900000000002</v>
      </c>
    </row>
    <row r="25" spans="1:10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7.4</v>
      </c>
      <c r="J25" s="23">
        <v>5.0519999999999996</v>
      </c>
    </row>
    <row r="26" spans="1:10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</row>
    <row r="27" spans="1:10" ht="15" customHeight="1" x14ac:dyDescent="0.35">
      <c r="A27" s="134" t="s">
        <v>64</v>
      </c>
      <c r="B27" s="60"/>
      <c r="C27" s="60"/>
      <c r="D27" s="60"/>
      <c r="E27" s="79">
        <v>0</v>
      </c>
      <c r="F27" s="23">
        <v>-1.776</v>
      </c>
      <c r="G27" s="79">
        <v>-16.463000000000001</v>
      </c>
      <c r="H27" s="23">
        <v>3.33</v>
      </c>
      <c r="I27" s="23">
        <v>0</v>
      </c>
      <c r="J27" s="23">
        <v>0</v>
      </c>
    </row>
    <row r="28" spans="1:10" ht="15" customHeight="1" x14ac:dyDescent="0.35">
      <c r="A28" s="135" t="s">
        <v>107</v>
      </c>
      <c r="B28" s="136"/>
      <c r="C28" s="136"/>
      <c r="D28" s="136"/>
      <c r="E28" s="149">
        <f t="shared" ref="E28:J28" si="5">E14-E27</f>
        <v>10.817999999999994</v>
      </c>
      <c r="F28" s="150">
        <f t="shared" si="5"/>
        <v>12.774999999999991</v>
      </c>
      <c r="G28" s="149">
        <f t="shared" si="5"/>
        <v>41.907000000000046</v>
      </c>
      <c r="H28" s="150">
        <f t="shared" si="5"/>
        <v>53.538999999999994</v>
      </c>
      <c r="I28" s="150">
        <f t="shared" si="5"/>
        <v>41.762000000000022</v>
      </c>
      <c r="J28" s="150">
        <f t="shared" si="5"/>
        <v>30.73200000000001</v>
      </c>
    </row>
    <row r="29" spans="1:10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</row>
    <row r="30" spans="1:10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</row>
    <row r="31" spans="1:10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</row>
    <row r="32" spans="1:10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</row>
    <row r="33" spans="1:10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</row>
    <row r="34" spans="1:10" ht="15" customHeight="1" x14ac:dyDescent="0.35">
      <c r="A34" s="99" t="s">
        <v>17</v>
      </c>
      <c r="B34" s="107"/>
      <c r="C34" s="107"/>
      <c r="D34" s="107"/>
      <c r="E34" s="79">
        <v>342.25599999999997</v>
      </c>
      <c r="F34" s="23">
        <v>0</v>
      </c>
      <c r="G34" s="79">
        <v>342.89100000000002</v>
      </c>
      <c r="H34" s="23">
        <v>0</v>
      </c>
      <c r="I34" s="23">
        <v>0</v>
      </c>
      <c r="J34" s="23">
        <v>0</v>
      </c>
    </row>
    <row r="35" spans="1:10" ht="15" customHeight="1" x14ac:dyDescent="0.35">
      <c r="A35" s="99" t="s">
        <v>18</v>
      </c>
      <c r="B35" s="100"/>
      <c r="C35" s="100"/>
      <c r="D35" s="100"/>
      <c r="E35" s="79">
        <v>2.9710000000000001</v>
      </c>
      <c r="F35" s="23">
        <v>0</v>
      </c>
      <c r="G35" s="79">
        <v>2.0059999999999998</v>
      </c>
      <c r="H35" s="23">
        <v>0</v>
      </c>
      <c r="I35" s="23">
        <v>0</v>
      </c>
      <c r="J35" s="23">
        <v>0</v>
      </c>
    </row>
    <row r="36" spans="1:10" ht="15" customHeight="1" x14ac:dyDescent="0.35">
      <c r="A36" s="99" t="s">
        <v>106</v>
      </c>
      <c r="B36" s="100"/>
      <c r="C36" s="100"/>
      <c r="D36" s="100"/>
      <c r="E36" s="79">
        <v>19.151</v>
      </c>
      <c r="F36" s="23">
        <v>0</v>
      </c>
      <c r="G36" s="79">
        <v>20.754000000000001</v>
      </c>
      <c r="H36" s="23">
        <v>0</v>
      </c>
      <c r="I36" s="23">
        <v>41.846999999999994</v>
      </c>
      <c r="J36" s="23">
        <v>17.716000000000001</v>
      </c>
    </row>
    <row r="37" spans="1:10" ht="15" customHeight="1" x14ac:dyDescent="0.35">
      <c r="A37" s="99" t="s">
        <v>19</v>
      </c>
      <c r="B37" s="100"/>
      <c r="C37" s="100"/>
      <c r="D37" s="100"/>
      <c r="E37" s="79">
        <v>0</v>
      </c>
      <c r="F37" s="23">
        <v>0</v>
      </c>
      <c r="G37" s="79">
        <v>0</v>
      </c>
      <c r="H37" s="23">
        <v>0</v>
      </c>
      <c r="I37" s="23">
        <v>0</v>
      </c>
      <c r="J37" s="23">
        <v>0</v>
      </c>
    </row>
    <row r="38" spans="1:10" ht="15" customHeight="1" x14ac:dyDescent="0.35">
      <c r="A38" s="101" t="s">
        <v>20</v>
      </c>
      <c r="B38" s="64"/>
      <c r="C38" s="64"/>
      <c r="D38" s="64"/>
      <c r="E38" s="80">
        <v>0</v>
      </c>
      <c r="F38" s="27">
        <v>0</v>
      </c>
      <c r="G38" s="80">
        <v>0</v>
      </c>
      <c r="H38" s="27">
        <v>0</v>
      </c>
      <c r="I38" s="27">
        <v>0.8</v>
      </c>
      <c r="J38" s="27">
        <v>0.8</v>
      </c>
    </row>
    <row r="39" spans="1:10" ht="15" customHeight="1" x14ac:dyDescent="0.35">
      <c r="A39" s="96" t="s">
        <v>21</v>
      </c>
      <c r="B39" s="102"/>
      <c r="C39" s="102"/>
      <c r="D39" s="102"/>
      <c r="E39" s="84">
        <f>SUM(E34:E38)</f>
        <v>364.37799999999999</v>
      </c>
      <c r="F39" s="179" t="s">
        <v>54</v>
      </c>
      <c r="G39" s="84">
        <f>SUM(G34:G38)</f>
        <v>365.65100000000001</v>
      </c>
      <c r="H39" s="20" t="s">
        <v>54</v>
      </c>
      <c r="I39" s="20">
        <f>SUM(I34:I38)</f>
        <v>42.646999999999991</v>
      </c>
      <c r="J39" s="20">
        <f>SUM(J34:J38)</f>
        <v>18.516000000000002</v>
      </c>
    </row>
    <row r="40" spans="1:10" ht="15" customHeight="1" x14ac:dyDescent="0.35">
      <c r="A40" s="99" t="s">
        <v>22</v>
      </c>
      <c r="B40" s="60"/>
      <c r="C40" s="60"/>
      <c r="D40" s="60"/>
      <c r="E40" s="79">
        <v>17.702000000000002</v>
      </c>
      <c r="F40" s="23">
        <v>0</v>
      </c>
      <c r="G40" s="79">
        <v>19.687999999999999</v>
      </c>
      <c r="H40" s="23">
        <v>0</v>
      </c>
      <c r="I40" s="23">
        <v>10.522</v>
      </c>
      <c r="J40" s="23">
        <v>4.3419999999999996</v>
      </c>
    </row>
    <row r="41" spans="1:10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</row>
    <row r="42" spans="1:10" ht="15" customHeight="1" x14ac:dyDescent="0.35">
      <c r="A42" s="99" t="s">
        <v>24</v>
      </c>
      <c r="B42" s="60"/>
      <c r="C42" s="60"/>
      <c r="D42" s="60"/>
      <c r="E42" s="79">
        <v>92.784999999999997</v>
      </c>
      <c r="F42" s="23">
        <v>0</v>
      </c>
      <c r="G42" s="79">
        <v>174.17</v>
      </c>
      <c r="H42" s="23">
        <v>0</v>
      </c>
      <c r="I42" s="23">
        <v>94.651999999999987</v>
      </c>
      <c r="J42" s="23">
        <v>80.419000000000011</v>
      </c>
    </row>
    <row r="43" spans="1:10" ht="15" customHeight="1" x14ac:dyDescent="0.35">
      <c r="A43" s="99" t="s">
        <v>25</v>
      </c>
      <c r="B43" s="60"/>
      <c r="C43" s="60"/>
      <c r="D43" s="60"/>
      <c r="E43" s="79">
        <v>52.720999999999997</v>
      </c>
      <c r="F43" s="23">
        <v>0</v>
      </c>
      <c r="G43" s="79">
        <v>25.259</v>
      </c>
      <c r="H43" s="23">
        <v>0</v>
      </c>
      <c r="I43" s="23">
        <v>32.341999999999999</v>
      </c>
      <c r="J43" s="23">
        <v>19.193999999999999</v>
      </c>
    </row>
    <row r="44" spans="1:10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</row>
    <row r="45" spans="1:10" ht="15" customHeight="1" x14ac:dyDescent="0.35">
      <c r="A45" s="108" t="s">
        <v>27</v>
      </c>
      <c r="B45" s="75"/>
      <c r="C45" s="75"/>
      <c r="D45" s="75"/>
      <c r="E45" s="85">
        <f>SUM(E40:E44)</f>
        <v>163.208</v>
      </c>
      <c r="F45" s="38" t="s">
        <v>54</v>
      </c>
      <c r="G45" s="85">
        <f>SUM(G40:G44)</f>
        <v>219.11699999999996</v>
      </c>
      <c r="H45" s="39" t="s">
        <v>54</v>
      </c>
      <c r="I45" s="39">
        <f>SUM(I40:I44)</f>
        <v>137.51599999999999</v>
      </c>
      <c r="J45" s="39">
        <f>SUM(J40:J44)</f>
        <v>103.95500000000001</v>
      </c>
    </row>
    <row r="46" spans="1:10" ht="15" customHeight="1" x14ac:dyDescent="0.35">
      <c r="A46" s="96" t="s">
        <v>96</v>
      </c>
      <c r="B46" s="76"/>
      <c r="C46" s="76"/>
      <c r="D46" s="76"/>
      <c r="E46" s="84">
        <f>E39+E45</f>
        <v>527.58600000000001</v>
      </c>
      <c r="F46" s="179" t="s">
        <v>54</v>
      </c>
      <c r="G46" s="84">
        <f>G39+G45</f>
        <v>584.76800000000003</v>
      </c>
      <c r="H46" s="20" t="s">
        <v>54</v>
      </c>
      <c r="I46" s="20">
        <f>I39+I45</f>
        <v>180.16299999999998</v>
      </c>
      <c r="J46" s="20">
        <f>J39+J45</f>
        <v>122.47100000000002</v>
      </c>
    </row>
    <row r="47" spans="1:10" ht="15" customHeight="1" x14ac:dyDescent="0.35">
      <c r="A47" s="99" t="s">
        <v>114</v>
      </c>
      <c r="B47" s="60"/>
      <c r="C47" s="60"/>
      <c r="D47" s="60"/>
      <c r="E47" s="79">
        <v>423.36299999999994</v>
      </c>
      <c r="F47" s="23"/>
      <c r="G47" s="79">
        <v>416.12599999999998</v>
      </c>
      <c r="H47" s="23"/>
      <c r="I47" s="23">
        <v>33.872000000000057</v>
      </c>
      <c r="J47" s="23">
        <v>29.334</v>
      </c>
    </row>
    <row r="48" spans="1:10" ht="15" customHeight="1" x14ac:dyDescent="0.35">
      <c r="A48" s="99" t="s">
        <v>109</v>
      </c>
      <c r="B48" s="60"/>
      <c r="C48" s="60"/>
      <c r="D48" s="60"/>
      <c r="E48" s="79">
        <v>0</v>
      </c>
      <c r="F48" s="23"/>
      <c r="G48" s="79">
        <v>0</v>
      </c>
      <c r="H48" s="23">
        <v>0</v>
      </c>
      <c r="I48" s="23">
        <v>8.3170000000000002</v>
      </c>
      <c r="J48" s="23">
        <v>5.9929999999999994</v>
      </c>
    </row>
    <row r="49" spans="1:10" ht="15" customHeight="1" x14ac:dyDescent="0.35">
      <c r="A49" s="99" t="s">
        <v>28</v>
      </c>
      <c r="B49" s="60"/>
      <c r="C49" s="60"/>
      <c r="D49" s="60"/>
      <c r="E49" s="79">
        <v>0</v>
      </c>
      <c r="F49" s="23">
        <v>0</v>
      </c>
      <c r="G49" s="79">
        <v>0</v>
      </c>
      <c r="H49" s="23">
        <v>0</v>
      </c>
      <c r="I49" s="23">
        <v>0</v>
      </c>
      <c r="J49" s="23">
        <v>0</v>
      </c>
    </row>
    <row r="50" spans="1:10" ht="15" customHeight="1" x14ac:dyDescent="0.35">
      <c r="A50" s="99" t="s">
        <v>29</v>
      </c>
      <c r="B50" s="60"/>
      <c r="C50" s="60"/>
      <c r="D50" s="60"/>
      <c r="E50" s="79">
        <v>0.83799999999999997</v>
      </c>
      <c r="F50" s="23">
        <v>0</v>
      </c>
      <c r="G50" s="79">
        <v>0.83799999999999997</v>
      </c>
      <c r="H50" s="23">
        <v>0</v>
      </c>
      <c r="I50" s="23">
        <v>0.81299999999999994</v>
      </c>
      <c r="J50" s="23">
        <v>0.28199999999999997</v>
      </c>
    </row>
    <row r="51" spans="1:10" ht="15" customHeight="1" x14ac:dyDescent="0.35">
      <c r="A51" s="99" t="s">
        <v>30</v>
      </c>
      <c r="B51" s="60"/>
      <c r="C51" s="60"/>
      <c r="D51" s="60"/>
      <c r="E51" s="79">
        <v>9.6810000000000009</v>
      </c>
      <c r="F51" s="23">
        <v>0</v>
      </c>
      <c r="G51" s="79">
        <v>66.694999999999993</v>
      </c>
      <c r="H51" s="23">
        <v>0</v>
      </c>
      <c r="I51" s="23">
        <v>40.667000000000002</v>
      </c>
      <c r="J51" s="23">
        <v>8.0500000000000007</v>
      </c>
    </row>
    <row r="52" spans="1:10" ht="15" customHeight="1" x14ac:dyDescent="0.35">
      <c r="A52" s="99" t="s">
        <v>31</v>
      </c>
      <c r="B52" s="60"/>
      <c r="C52" s="60"/>
      <c r="D52" s="60"/>
      <c r="E52" s="79">
        <v>93.703999999999994</v>
      </c>
      <c r="F52" s="23">
        <v>0</v>
      </c>
      <c r="G52" s="79">
        <v>99.228000000000009</v>
      </c>
      <c r="H52" s="23">
        <v>0</v>
      </c>
      <c r="I52" s="23">
        <v>96.494</v>
      </c>
      <c r="J52" s="23">
        <v>78.811999999999998</v>
      </c>
    </row>
    <row r="53" spans="1:10" ht="15" customHeight="1" x14ac:dyDescent="0.35">
      <c r="A53" s="99" t="s">
        <v>32</v>
      </c>
      <c r="B53" s="60"/>
      <c r="C53" s="60"/>
      <c r="D53" s="60"/>
      <c r="E53" s="79">
        <v>0</v>
      </c>
      <c r="F53" s="23">
        <v>0</v>
      </c>
      <c r="G53" s="79">
        <v>1.881</v>
      </c>
      <c r="H53" s="23">
        <v>0</v>
      </c>
      <c r="I53" s="23">
        <v>0</v>
      </c>
      <c r="J53" s="23">
        <v>0</v>
      </c>
    </row>
    <row r="54" spans="1:10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</row>
    <row r="55" spans="1:10" ht="15" customHeight="1" x14ac:dyDescent="0.35">
      <c r="A55" s="96" t="s">
        <v>97</v>
      </c>
      <c r="B55" s="76"/>
      <c r="C55" s="76"/>
      <c r="D55" s="76"/>
      <c r="E55" s="84">
        <f>SUM(E47:E54)</f>
        <v>527.5859999999999</v>
      </c>
      <c r="F55" s="18" t="s">
        <v>54</v>
      </c>
      <c r="G55" s="84">
        <f>SUM(G47:G54)</f>
        <v>584.76799999999992</v>
      </c>
      <c r="H55" s="20" t="s">
        <v>54</v>
      </c>
      <c r="I55" s="20">
        <f>SUM(I47:I54)</f>
        <v>180.16300000000007</v>
      </c>
      <c r="J55" s="20">
        <f>SUM(J47:J54)</f>
        <v>122.47099999999999</v>
      </c>
    </row>
    <row r="56" spans="1:10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</row>
    <row r="57" spans="1:10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</row>
    <row r="58" spans="1:10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</row>
    <row r="59" spans="1:10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</row>
    <row r="60" spans="1:10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</row>
    <row r="61" spans="1:10" ht="34.9" customHeight="1" x14ac:dyDescent="0.35">
      <c r="A61" s="109" t="s">
        <v>33</v>
      </c>
      <c r="B61" s="109"/>
      <c r="C61" s="109"/>
      <c r="D61" s="109"/>
      <c r="E61" s="79">
        <v>5.6999999999999851</v>
      </c>
      <c r="F61" s="23">
        <v>0</v>
      </c>
      <c r="G61" s="23">
        <v>0</v>
      </c>
      <c r="H61" s="23"/>
      <c r="I61" s="23">
        <v>37.757999999999967</v>
      </c>
      <c r="J61" s="23">
        <v>24.457000000000008</v>
      </c>
    </row>
    <row r="62" spans="1:10" ht="15" customHeight="1" x14ac:dyDescent="0.35">
      <c r="A62" s="110" t="s">
        <v>34</v>
      </c>
      <c r="B62" s="110"/>
      <c r="C62" s="111"/>
      <c r="D62" s="111"/>
      <c r="E62" s="80">
        <v>80.689999999999984</v>
      </c>
      <c r="F62" s="27">
        <v>0</v>
      </c>
      <c r="G62" s="27"/>
      <c r="H62" s="27">
        <v>0</v>
      </c>
      <c r="I62" s="27">
        <v>-2.722999999999999</v>
      </c>
      <c r="J62" s="27">
        <v>-5.6159999999999997</v>
      </c>
    </row>
    <row r="63" spans="1:10" ht="15" customHeight="1" x14ac:dyDescent="0.35">
      <c r="A63" s="164" t="s">
        <v>35</v>
      </c>
      <c r="B63" s="112"/>
      <c r="C63" s="113"/>
      <c r="D63" s="113"/>
      <c r="E63" s="86">
        <f>SUM(E61:E62)</f>
        <v>86.389999999999972</v>
      </c>
      <c r="F63" s="20" t="s">
        <v>54</v>
      </c>
      <c r="G63" s="20" t="s">
        <v>54</v>
      </c>
      <c r="H63" s="20" t="s">
        <v>54</v>
      </c>
      <c r="I63" s="20">
        <f>SUM(I61:I62)</f>
        <v>35.034999999999968</v>
      </c>
      <c r="J63" s="20">
        <f>SUM(J61:J62)</f>
        <v>18.841000000000008</v>
      </c>
    </row>
    <row r="64" spans="1:10" ht="15" customHeight="1" x14ac:dyDescent="0.35">
      <c r="A64" s="109" t="s">
        <v>104</v>
      </c>
      <c r="B64" s="109"/>
      <c r="C64" s="60"/>
      <c r="D64" s="60"/>
      <c r="E64" s="79">
        <v>-1.6140000000000001</v>
      </c>
      <c r="F64" s="23">
        <v>0</v>
      </c>
      <c r="G64" s="23">
        <v>0</v>
      </c>
      <c r="H64" s="23">
        <v>0</v>
      </c>
      <c r="I64" s="23">
        <v>-13.901</v>
      </c>
      <c r="J64" s="23">
        <v>-13.276999999999999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</row>
    <row r="66" spans="1:11" ht="15" customHeight="1" x14ac:dyDescent="0.35">
      <c r="A66" s="114" t="s">
        <v>110</v>
      </c>
      <c r="B66" s="114"/>
      <c r="C66" s="115"/>
      <c r="D66" s="115"/>
      <c r="E66" s="86">
        <f>SUM(E63:E65)</f>
        <v>84.775999999999968</v>
      </c>
      <c r="F66" s="20" t="s">
        <v>54</v>
      </c>
      <c r="G66" s="20" t="s">
        <v>54</v>
      </c>
      <c r="H66" s="20" t="s">
        <v>54</v>
      </c>
      <c r="I66" s="20">
        <f>SUM(I63:I65)</f>
        <v>21.133999999999968</v>
      </c>
      <c r="J66" s="20">
        <f>SUM(J63:J65)</f>
        <v>5.5640000000000089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86">
        <f>SUM(E66:E67)</f>
        <v>84.775999999999968</v>
      </c>
      <c r="F68" s="20" t="s">
        <v>54</v>
      </c>
      <c r="G68" s="20" t="s">
        <v>54</v>
      </c>
      <c r="H68" s="20" t="s">
        <v>54</v>
      </c>
      <c r="I68" s="20">
        <f>SUM(I66:I67)</f>
        <v>21.133999999999968</v>
      </c>
      <c r="J68" s="20">
        <f>SUM(J66:J67)</f>
        <v>5.5640000000000089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-57.014000000000003</v>
      </c>
      <c r="F69" s="23">
        <v>0</v>
      </c>
      <c r="G69" s="23">
        <v>0</v>
      </c>
      <c r="H69" s="23">
        <v>0</v>
      </c>
      <c r="I69" s="23">
        <v>24.686</v>
      </c>
      <c r="J69" s="23">
        <v>0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0</v>
      </c>
      <c r="F71" s="23">
        <v>0</v>
      </c>
      <c r="G71" s="23">
        <v>0</v>
      </c>
      <c r="H71" s="23">
        <v>0</v>
      </c>
      <c r="I71" s="23">
        <v>-24.498999999999999</v>
      </c>
      <c r="J71" s="23">
        <v>-8.7510000000000012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-0.3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</row>
    <row r="73" spans="1:11" ht="15" customHeight="1" x14ac:dyDescent="0.35">
      <c r="A73" s="190" t="s">
        <v>42</v>
      </c>
      <c r="B73" s="189"/>
      <c r="C73" s="118"/>
      <c r="D73" s="118"/>
      <c r="E73" s="184">
        <f>SUM(E69:E72)</f>
        <v>-57.314</v>
      </c>
      <c r="F73" s="154" t="s">
        <v>54</v>
      </c>
      <c r="G73" s="154" t="s">
        <v>54</v>
      </c>
      <c r="H73" s="154" t="s">
        <v>54</v>
      </c>
      <c r="I73" s="154">
        <f>SUM(I69:I72)</f>
        <v>0.18700000000000117</v>
      </c>
      <c r="J73" s="154">
        <f>SUM(J69:J72)</f>
        <v>-8.7510000000000012</v>
      </c>
    </row>
    <row r="74" spans="1:11" ht="15" customHeight="1" x14ac:dyDescent="0.35">
      <c r="A74" s="112" t="s">
        <v>43</v>
      </c>
      <c r="B74" s="112"/>
      <c r="C74" s="76"/>
      <c r="D74" s="76"/>
      <c r="E74" s="86">
        <f>SUM(E73+E68)</f>
        <v>27.461999999999968</v>
      </c>
      <c r="F74" s="20" t="s">
        <v>54</v>
      </c>
      <c r="G74" s="20" t="s">
        <v>54</v>
      </c>
      <c r="H74" s="20" t="s">
        <v>54</v>
      </c>
      <c r="I74" s="20">
        <f>SUM(I73+I68)</f>
        <v>21.32099999999997</v>
      </c>
      <c r="J74" s="20">
        <f>SUM(J73+J68)</f>
        <v>-3.1869999999999923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158"/>
    </row>
    <row r="76" spans="1:11" ht="15" customHeight="1" x14ac:dyDescent="0.35">
      <c r="A76" s="164" t="s">
        <v>83</v>
      </c>
      <c r="B76" s="115"/>
      <c r="C76" s="76"/>
      <c r="D76" s="76"/>
      <c r="E76" s="86">
        <f>SUM(E74:E75)</f>
        <v>27.461999999999968</v>
      </c>
      <c r="F76" s="20" t="s">
        <v>54</v>
      </c>
      <c r="G76" s="20" t="s">
        <v>54</v>
      </c>
      <c r="H76" s="20" t="s">
        <v>54</v>
      </c>
      <c r="I76" s="20">
        <f>SUM(I74:I75)</f>
        <v>21.32099999999997</v>
      </c>
      <c r="J76" s="20">
        <f>SUM(J74:J75)</f>
        <v>-3.1869999999999923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</row>
    <row r="81" spans="1:10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</row>
    <row r="82" spans="1:10" ht="15" customHeight="1" x14ac:dyDescent="0.35">
      <c r="A82" s="134" t="s">
        <v>44</v>
      </c>
      <c r="B82" s="109"/>
      <c r="C82" s="100"/>
      <c r="D82" s="100"/>
      <c r="E82" s="82">
        <v>7.6626669877742959</v>
      </c>
      <c r="F82" s="56">
        <v>9.6239325213495697</v>
      </c>
      <c r="G82" s="82">
        <v>4.7499304610479225</v>
      </c>
      <c r="H82" s="56">
        <v>13.772368080092795</v>
      </c>
      <c r="I82" s="56">
        <v>12.409628887852167</v>
      </c>
      <c r="J82" s="56">
        <v>12.221183862565367</v>
      </c>
    </row>
    <row r="83" spans="1:10" ht="15" customHeight="1" x14ac:dyDescent="0.35">
      <c r="A83" s="99" t="s">
        <v>80</v>
      </c>
      <c r="B83" s="109"/>
      <c r="C83" s="100"/>
      <c r="D83" s="100"/>
      <c r="E83" s="82">
        <v>7.6626669877742959</v>
      </c>
      <c r="F83" s="56">
        <v>11.177901441971153</v>
      </c>
      <c r="G83" s="82">
        <v>7.8232721203873341</v>
      </c>
      <c r="H83" s="56">
        <v>12.965918420230516</v>
      </c>
      <c r="I83" s="56">
        <v>12.409628887852167</v>
      </c>
      <c r="J83" s="56">
        <v>12.221183862565367</v>
      </c>
    </row>
    <row r="84" spans="1:10" ht="15" customHeight="1" x14ac:dyDescent="0.35">
      <c r="A84" s="99" t="s">
        <v>45</v>
      </c>
      <c r="B84" s="109"/>
      <c r="C84" s="100"/>
      <c r="D84" s="100"/>
      <c r="E84" s="82">
        <v>7.1817138647664551</v>
      </c>
      <c r="F84" s="56">
        <v>9.4121867562648678</v>
      </c>
      <c r="G84" s="82">
        <v>4.6364279567122484</v>
      </c>
      <c r="H84" s="56">
        <v>13.414914717343022</v>
      </c>
      <c r="I84" s="56">
        <v>12.01857789373277</v>
      </c>
      <c r="J84" s="56">
        <v>11.765852106655004</v>
      </c>
    </row>
    <row r="85" spans="1:10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 t="s">
        <v>54</v>
      </c>
      <c r="H85" s="56" t="s">
        <v>54</v>
      </c>
      <c r="I85" s="56">
        <v>75.821915640920196</v>
      </c>
      <c r="J85" s="56">
        <v>62.945110217768253</v>
      </c>
    </row>
    <row r="86" spans="1:10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 t="s">
        <v>54</v>
      </c>
      <c r="H86" s="56" t="s">
        <v>54</v>
      </c>
      <c r="I86" s="56">
        <v>66.505588871372851</v>
      </c>
      <c r="J86" s="56">
        <v>77.437667241853632</v>
      </c>
    </row>
    <row r="87" spans="1:10" ht="15" customHeight="1" x14ac:dyDescent="0.35">
      <c r="A87" s="99" t="s">
        <v>48</v>
      </c>
      <c r="B87" s="109"/>
      <c r="C87" s="100"/>
      <c r="D87" s="100"/>
      <c r="E87" s="79" t="s">
        <v>54</v>
      </c>
      <c r="F87" s="23" t="s">
        <v>54</v>
      </c>
      <c r="G87" s="79" t="s">
        <v>54</v>
      </c>
      <c r="H87" s="23" t="s">
        <v>54</v>
      </c>
      <c r="I87" s="23">
        <v>23.417127823137942</v>
      </c>
      <c r="J87" s="23">
        <v>28.845196005584988</v>
      </c>
    </row>
    <row r="88" spans="1:10" ht="15" customHeight="1" x14ac:dyDescent="0.35">
      <c r="A88" s="99" t="s">
        <v>49</v>
      </c>
      <c r="B88" s="109"/>
      <c r="C88" s="100"/>
      <c r="D88" s="100"/>
      <c r="E88" s="79">
        <v>-43.039999999999992</v>
      </c>
      <c r="F88" s="23" t="s">
        <v>54</v>
      </c>
      <c r="G88" s="79">
        <v>41.435999999999993</v>
      </c>
      <c r="H88" s="23" t="s">
        <v>54</v>
      </c>
      <c r="I88" s="23">
        <v>8.3250000000000028</v>
      </c>
      <c r="J88" s="23">
        <v>-11.143999999999998</v>
      </c>
    </row>
    <row r="89" spans="1:10" ht="15" customHeight="1" x14ac:dyDescent="0.35">
      <c r="A89" s="99" t="s">
        <v>50</v>
      </c>
      <c r="B89" s="109"/>
      <c r="C89" s="60"/>
      <c r="D89" s="60"/>
      <c r="E89" s="82">
        <v>2.2866901453362721E-2</v>
      </c>
      <c r="F89" s="56" t="s">
        <v>54</v>
      </c>
      <c r="G89" s="82">
        <v>0.16027597410399733</v>
      </c>
      <c r="H89" s="56" t="s">
        <v>54</v>
      </c>
      <c r="I89" s="56">
        <v>0.9639242456564513</v>
      </c>
      <c r="J89" s="56">
        <v>0.22787103348713442</v>
      </c>
    </row>
    <row r="90" spans="1:10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706</v>
      </c>
      <c r="H90" s="23">
        <v>637</v>
      </c>
      <c r="I90" s="23">
        <v>573</v>
      </c>
      <c r="J90" s="23">
        <v>396</v>
      </c>
    </row>
    <row r="91" spans="1:10" ht="16.5" x14ac:dyDescent="0.35">
      <c r="A91" s="103" t="s">
        <v>103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ht="16.5" x14ac:dyDescent="0.35">
      <c r="A92" s="103" t="s">
        <v>123</v>
      </c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6.5" x14ac:dyDescent="0.35">
      <c r="A93" s="103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6.5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x14ac:dyDescent="0.25">
      <c r="A95" s="121"/>
      <c r="B95" s="121"/>
      <c r="C95" s="121"/>
      <c r="D95" s="121"/>
      <c r="E95" s="121"/>
      <c r="F95" s="121"/>
      <c r="G95" s="121"/>
      <c r="H95" s="121"/>
      <c r="I95" s="121"/>
      <c r="J95" s="121"/>
    </row>
    <row r="96" spans="1:10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</row>
    <row r="97" spans="1:10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</row>
    <row r="98" spans="1:10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</row>
    <row r="99" spans="1:10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</row>
    <row r="100" spans="1:10" x14ac:dyDescent="0.25">
      <c r="A100" s="95"/>
      <c r="B100" s="95"/>
      <c r="C100" s="95"/>
      <c r="D100" s="95"/>
      <c r="E100" s="95"/>
      <c r="F100" s="95"/>
      <c r="G100" s="95"/>
      <c r="H100" s="95"/>
      <c r="I100" s="95"/>
      <c r="J100" s="95"/>
    </row>
    <row r="101" spans="1:10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</row>
    <row r="102" spans="1:10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</row>
    <row r="103" spans="1:10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10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</row>
    <row r="105" spans="1:10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</sheetData>
  <mergeCells count="2">
    <mergeCell ref="A1:J1"/>
    <mergeCell ref="A73:B73"/>
  </mergeCells>
  <pageMargins left="0.7" right="0.7" top="0.75" bottom="0.75" header="0.3" footer="0.3"/>
  <pageSetup paperSize="9" scale="55" orientation="portrait" r:id="rId1"/>
  <rowBreaks count="1" manualBreakCount="1">
    <brk id="93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2" ht="21.75" x14ac:dyDescent="0.25">
      <c r="A1" s="187" t="s">
        <v>116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2" ht="16.5" x14ac:dyDescent="0.35">
      <c r="A2" s="96" t="s">
        <v>58</v>
      </c>
      <c r="B2" s="97"/>
      <c r="C2" s="97"/>
      <c r="D2" s="97"/>
      <c r="E2" s="95"/>
      <c r="F2" s="95"/>
      <c r="G2" s="95"/>
      <c r="H2" s="95"/>
      <c r="I2" s="95"/>
      <c r="J2" s="95"/>
    </row>
    <row r="3" spans="1:12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2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2" ht="16.5" x14ac:dyDescent="0.35">
      <c r="A5" s="66" t="s">
        <v>1</v>
      </c>
      <c r="B5" s="69"/>
      <c r="C5" s="66"/>
      <c r="D5" s="66" t="s">
        <v>75</v>
      </c>
      <c r="E5" s="70"/>
      <c r="F5" s="70" t="s">
        <v>53</v>
      </c>
      <c r="G5" s="70" t="s">
        <v>53</v>
      </c>
      <c r="H5" s="70" t="s">
        <v>53</v>
      </c>
      <c r="I5" s="70" t="s">
        <v>55</v>
      </c>
      <c r="J5" s="70" t="s">
        <v>55</v>
      </c>
    </row>
    <row r="6" spans="1:12" ht="3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2" ht="15" customHeight="1" x14ac:dyDescent="0.35">
      <c r="A7" s="99" t="s">
        <v>2</v>
      </c>
      <c r="B7" s="60"/>
      <c r="C7" s="60"/>
      <c r="D7" s="60"/>
      <c r="E7" s="82">
        <v>18.275000000000002</v>
      </c>
      <c r="F7" s="56">
        <v>15.459999999999999</v>
      </c>
      <c r="G7" s="82">
        <v>73.661960300000004</v>
      </c>
      <c r="H7" s="56">
        <v>58.76</v>
      </c>
      <c r="I7" s="56">
        <v>56.192</v>
      </c>
      <c r="J7" s="56">
        <v>43.402000000000001</v>
      </c>
    </row>
    <row r="8" spans="1:12" ht="15" customHeight="1" x14ac:dyDescent="0.35">
      <c r="A8" s="99" t="s">
        <v>119</v>
      </c>
      <c r="B8" s="60"/>
      <c r="C8" s="60"/>
      <c r="D8" s="60"/>
      <c r="E8" s="82">
        <v>15.146000000000001</v>
      </c>
      <c r="F8" s="56">
        <v>12.401999999999999</v>
      </c>
      <c r="G8" s="82">
        <v>52.932000000000002</v>
      </c>
      <c r="H8" s="56">
        <v>45.106999999999999</v>
      </c>
      <c r="I8" s="56">
        <v>41.01</v>
      </c>
      <c r="J8" s="56">
        <v>32.613999999999997</v>
      </c>
    </row>
    <row r="9" spans="1:12" ht="15" customHeight="1" x14ac:dyDescent="0.35">
      <c r="A9" s="99" t="s">
        <v>120</v>
      </c>
      <c r="B9" s="60"/>
      <c r="C9" s="60"/>
      <c r="D9" s="60"/>
      <c r="E9" s="82">
        <v>3.129</v>
      </c>
      <c r="F9" s="56">
        <v>3.0579999999999998</v>
      </c>
      <c r="G9" s="82">
        <v>20.729960299999998</v>
      </c>
      <c r="H9" s="56">
        <v>13.653</v>
      </c>
      <c r="I9" s="56">
        <v>15.182</v>
      </c>
      <c r="J9" s="56">
        <v>10.788</v>
      </c>
    </row>
    <row r="10" spans="1:12" ht="15" customHeight="1" x14ac:dyDescent="0.35">
      <c r="A10" s="99" t="s">
        <v>3</v>
      </c>
      <c r="B10" s="60"/>
      <c r="C10" s="60"/>
      <c r="D10" s="60"/>
      <c r="E10" s="82">
        <v>-17.298999999999996</v>
      </c>
      <c r="F10" s="56">
        <v>-14.459</v>
      </c>
      <c r="G10" s="82">
        <v>-69.247648900000002</v>
      </c>
      <c r="H10" s="56">
        <v>-57.225999999999999</v>
      </c>
      <c r="I10" s="56">
        <v>-53.761000000000003</v>
      </c>
      <c r="J10" s="56">
        <v>-41.073</v>
      </c>
    </row>
    <row r="11" spans="1:12" ht="15" customHeight="1" x14ac:dyDescent="0.35">
      <c r="A11" s="99" t="s">
        <v>4</v>
      </c>
      <c r="B11" s="60"/>
      <c r="C11" s="60"/>
      <c r="D11" s="60"/>
      <c r="E11" s="82">
        <v>0.12</v>
      </c>
      <c r="F11" s="56">
        <v>0</v>
      </c>
      <c r="G11" s="82">
        <v>0.65109830000000002</v>
      </c>
      <c r="H11" s="56">
        <v>0</v>
      </c>
      <c r="I11" s="56">
        <v>0</v>
      </c>
      <c r="J11" s="56">
        <v>0</v>
      </c>
      <c r="L11" s="174"/>
    </row>
    <row r="12" spans="1:12" ht="15" customHeight="1" x14ac:dyDescent="0.35">
      <c r="A12" s="99" t="s">
        <v>5</v>
      </c>
      <c r="B12" s="60"/>
      <c r="C12" s="60"/>
      <c r="D12" s="60"/>
      <c r="E12" s="82">
        <v>0</v>
      </c>
      <c r="F12" s="56">
        <v>0</v>
      </c>
      <c r="G12" s="82">
        <v>0</v>
      </c>
      <c r="H12" s="56">
        <v>0</v>
      </c>
      <c r="I12" s="56">
        <v>0</v>
      </c>
      <c r="J12" s="56">
        <v>0</v>
      </c>
    </row>
    <row r="13" spans="1:12" ht="15" customHeight="1" x14ac:dyDescent="0.35">
      <c r="A13" s="101" t="s">
        <v>6</v>
      </c>
      <c r="B13" s="64"/>
      <c r="C13" s="64"/>
      <c r="D13" s="64"/>
      <c r="E13" s="83">
        <v>0</v>
      </c>
      <c r="F13" s="57">
        <v>0</v>
      </c>
      <c r="G13" s="83">
        <v>0</v>
      </c>
      <c r="H13" s="57">
        <v>0</v>
      </c>
      <c r="I13" s="57">
        <v>0</v>
      </c>
      <c r="J13" s="57">
        <v>0</v>
      </c>
      <c r="L13" s="173"/>
    </row>
    <row r="14" spans="1:12" ht="15" customHeight="1" x14ac:dyDescent="0.25">
      <c r="A14" s="102" t="s">
        <v>7</v>
      </c>
      <c r="B14" s="102"/>
      <c r="C14" s="102"/>
      <c r="D14" s="102"/>
      <c r="E14" s="81">
        <f t="shared" ref="E14:J14" si="0">E7+E10+E11+E12+E13</f>
        <v>1.0960000000000063</v>
      </c>
      <c r="F14" s="55">
        <f t="shared" si="0"/>
        <v>1.0009999999999994</v>
      </c>
      <c r="G14" s="81">
        <f t="shared" si="0"/>
        <v>5.0654097000000027</v>
      </c>
      <c r="H14" s="55">
        <f t="shared" si="0"/>
        <v>1.5339999999999989</v>
      </c>
      <c r="I14" s="55">
        <f t="shared" si="0"/>
        <v>2.4309999999999974</v>
      </c>
      <c r="J14" s="55">
        <f t="shared" si="0"/>
        <v>2.3290000000000006</v>
      </c>
    </row>
    <row r="15" spans="1:12" ht="15" customHeight="1" x14ac:dyDescent="0.35">
      <c r="A15" s="101" t="s">
        <v>62</v>
      </c>
      <c r="B15" s="64"/>
      <c r="C15" s="64"/>
      <c r="D15" s="64"/>
      <c r="E15" s="83">
        <v>-7.3999999999999996E-2</v>
      </c>
      <c r="F15" s="57">
        <v>-5.8000000000000003E-2</v>
      </c>
      <c r="G15" s="83">
        <v>-0.25</v>
      </c>
      <c r="H15" s="57">
        <v>-0.247</v>
      </c>
      <c r="I15" s="57">
        <v>-0.24299999999999999</v>
      </c>
      <c r="J15" s="57">
        <v>-0.25700000000000001</v>
      </c>
    </row>
    <row r="16" spans="1:12" ht="15" customHeight="1" x14ac:dyDescent="0.25">
      <c r="A16" s="102" t="s">
        <v>8</v>
      </c>
      <c r="B16" s="102"/>
      <c r="C16" s="102"/>
      <c r="D16" s="102"/>
      <c r="E16" s="81">
        <f t="shared" ref="E16:J16" si="1">SUM(E14:E15)</f>
        <v>1.0220000000000062</v>
      </c>
      <c r="F16" s="55">
        <f t="shared" si="1"/>
        <v>0.94299999999999939</v>
      </c>
      <c r="G16" s="81">
        <f t="shared" si="1"/>
        <v>4.8154097000000027</v>
      </c>
      <c r="H16" s="59">
        <f t="shared" si="1"/>
        <v>1.286999999999999</v>
      </c>
      <c r="I16" s="59">
        <f t="shared" si="1"/>
        <v>2.1879999999999975</v>
      </c>
      <c r="J16" s="59">
        <f t="shared" si="1"/>
        <v>2.0720000000000005</v>
      </c>
    </row>
    <row r="17" spans="1:11" ht="15" customHeight="1" x14ac:dyDescent="0.35">
      <c r="A17" s="99" t="s">
        <v>9</v>
      </c>
      <c r="B17" s="103"/>
      <c r="C17" s="103"/>
      <c r="D17" s="103"/>
      <c r="E17" s="82">
        <v>0</v>
      </c>
      <c r="F17" s="56">
        <v>0</v>
      </c>
      <c r="G17" s="82">
        <v>0</v>
      </c>
      <c r="H17" s="56">
        <v>0</v>
      </c>
      <c r="I17" s="56">
        <v>0</v>
      </c>
      <c r="J17" s="56">
        <v>0</v>
      </c>
    </row>
    <row r="18" spans="1:11" ht="15" customHeight="1" x14ac:dyDescent="0.35">
      <c r="A18" s="101" t="s">
        <v>10</v>
      </c>
      <c r="B18" s="64"/>
      <c r="C18" s="64"/>
      <c r="D18" s="64"/>
      <c r="E18" s="83">
        <v>0</v>
      </c>
      <c r="F18" s="57">
        <v>0</v>
      </c>
      <c r="G18" s="83">
        <v>0</v>
      </c>
      <c r="H18" s="57">
        <v>0</v>
      </c>
      <c r="I18" s="57">
        <v>0</v>
      </c>
      <c r="J18" s="57">
        <v>0</v>
      </c>
    </row>
    <row r="19" spans="1:11" ht="15" customHeight="1" x14ac:dyDescent="0.25">
      <c r="A19" s="102" t="s">
        <v>11</v>
      </c>
      <c r="B19" s="102"/>
      <c r="C19" s="102"/>
      <c r="D19" s="102"/>
      <c r="E19" s="81">
        <f t="shared" ref="E19:J19" si="2">SUM(E16:E18)</f>
        <v>1.0220000000000062</v>
      </c>
      <c r="F19" s="55">
        <f t="shared" si="2"/>
        <v>0.94299999999999939</v>
      </c>
      <c r="G19" s="81">
        <f t="shared" si="2"/>
        <v>4.8154097000000027</v>
      </c>
      <c r="H19" s="59">
        <f t="shared" si="2"/>
        <v>1.286999999999999</v>
      </c>
      <c r="I19" s="59">
        <f t="shared" si="2"/>
        <v>2.1879999999999975</v>
      </c>
      <c r="J19" s="59">
        <f t="shared" si="2"/>
        <v>2.0720000000000005</v>
      </c>
    </row>
    <row r="20" spans="1:11" ht="15" customHeight="1" x14ac:dyDescent="0.35">
      <c r="A20" s="99" t="s">
        <v>12</v>
      </c>
      <c r="B20" s="60"/>
      <c r="C20" s="60"/>
      <c r="D20" s="60"/>
      <c r="E20" s="82">
        <v>1.6E-2</v>
      </c>
      <c r="F20" s="56">
        <v>0.11700000000000001</v>
      </c>
      <c r="G20" s="82">
        <v>0.1247125</v>
      </c>
      <c r="H20" s="56">
        <v>1.37</v>
      </c>
      <c r="I20" s="56">
        <v>0.45100000000000001</v>
      </c>
      <c r="J20" s="56">
        <v>0.34799999999999998</v>
      </c>
    </row>
    <row r="21" spans="1:11" ht="15" customHeight="1" x14ac:dyDescent="0.35">
      <c r="A21" s="101" t="s">
        <v>13</v>
      </c>
      <c r="B21" s="64"/>
      <c r="C21" s="64"/>
      <c r="D21" s="64"/>
      <c r="E21" s="83">
        <v>-6.7000000000000004E-2</v>
      </c>
      <c r="F21" s="57">
        <v>4.0000000000000001E-3</v>
      </c>
      <c r="G21" s="83">
        <v>-0.29194619999999999</v>
      </c>
      <c r="H21" s="57">
        <v>-1.47</v>
      </c>
      <c r="I21" s="57">
        <v>-1.04</v>
      </c>
      <c r="J21" s="57">
        <v>-0.56499999999999995</v>
      </c>
    </row>
    <row r="22" spans="1:11" ht="15" customHeight="1" x14ac:dyDescent="0.25">
      <c r="A22" s="102" t="s">
        <v>14</v>
      </c>
      <c r="B22" s="102"/>
      <c r="C22" s="102"/>
      <c r="D22" s="102"/>
      <c r="E22" s="81">
        <f t="shared" ref="E22:J22" si="3">SUM(E19:E21)</f>
        <v>0.9710000000000063</v>
      </c>
      <c r="F22" s="55">
        <f t="shared" si="3"/>
        <v>1.0639999999999994</v>
      </c>
      <c r="G22" s="81">
        <f t="shared" si="3"/>
        <v>4.648176000000003</v>
      </c>
      <c r="H22" s="59">
        <f t="shared" si="3"/>
        <v>1.1869999999999992</v>
      </c>
      <c r="I22" s="59">
        <f t="shared" si="3"/>
        <v>1.5989999999999975</v>
      </c>
      <c r="J22" s="59">
        <f t="shared" si="3"/>
        <v>1.8550000000000004</v>
      </c>
    </row>
    <row r="23" spans="1:11" ht="15" customHeight="1" x14ac:dyDescent="0.35">
      <c r="A23" s="99" t="s">
        <v>15</v>
      </c>
      <c r="B23" s="60"/>
      <c r="C23" s="60"/>
      <c r="D23" s="60"/>
      <c r="E23" s="82">
        <v>-0.26700000000000002</v>
      </c>
      <c r="F23" s="56">
        <v>-9.6000000000000002E-2</v>
      </c>
      <c r="G23" s="82">
        <v>2.6464099999999879E-2</v>
      </c>
      <c r="H23" s="56">
        <v>-0.22</v>
      </c>
      <c r="I23" s="56">
        <v>-0.27200000000000002</v>
      </c>
      <c r="J23" s="56">
        <v>-0.65900000000000003</v>
      </c>
    </row>
    <row r="24" spans="1:11" ht="15" customHeight="1" x14ac:dyDescent="0.35">
      <c r="A24" s="101" t="s">
        <v>16</v>
      </c>
      <c r="B24" s="104"/>
      <c r="C24" s="104"/>
      <c r="D24" s="104"/>
      <c r="E24" s="83">
        <v>0</v>
      </c>
      <c r="F24" s="57">
        <v>0</v>
      </c>
      <c r="G24" s="83">
        <v>0</v>
      </c>
      <c r="H24" s="57">
        <v>0</v>
      </c>
      <c r="I24" s="57">
        <v>0</v>
      </c>
      <c r="J24" s="57">
        <v>0</v>
      </c>
    </row>
    <row r="25" spans="1:11" ht="15" customHeight="1" x14ac:dyDescent="0.35">
      <c r="A25" s="105" t="s">
        <v>98</v>
      </c>
      <c r="B25" s="106"/>
      <c r="C25" s="106"/>
      <c r="D25" s="106"/>
      <c r="E25" s="81">
        <f t="shared" ref="E25:J25" si="4">SUM(E22:E24)</f>
        <v>0.70400000000000629</v>
      </c>
      <c r="F25" s="55">
        <f t="shared" si="4"/>
        <v>0.96799999999999942</v>
      </c>
      <c r="G25" s="81">
        <f t="shared" si="4"/>
        <v>4.6746401000000031</v>
      </c>
      <c r="H25" s="59">
        <f t="shared" si="4"/>
        <v>0.96699999999999919</v>
      </c>
      <c r="I25" s="59">
        <f t="shared" si="4"/>
        <v>1.3269999999999975</v>
      </c>
      <c r="J25" s="59">
        <f t="shared" si="4"/>
        <v>1.1960000000000004</v>
      </c>
    </row>
    <row r="26" spans="1:11" ht="15" customHeight="1" x14ac:dyDescent="0.35">
      <c r="A26" s="99" t="s">
        <v>113</v>
      </c>
      <c r="B26" s="60"/>
      <c r="C26" s="60"/>
      <c r="D26" s="60"/>
      <c r="E26" s="82">
        <v>0.70399999999999707</v>
      </c>
      <c r="F26" s="56">
        <v>0.96800000000000042</v>
      </c>
      <c r="G26" s="82">
        <v>4.6746400999999977</v>
      </c>
      <c r="H26" s="56">
        <v>0.96700000000000297</v>
      </c>
      <c r="I26" s="56">
        <v>1.3270000000000004</v>
      </c>
      <c r="J26" s="56">
        <v>1.1959999999999966</v>
      </c>
      <c r="K26" s="56"/>
    </row>
    <row r="27" spans="1:11" ht="15" customHeight="1" x14ac:dyDescent="0.35">
      <c r="A27" s="99" t="s">
        <v>108</v>
      </c>
      <c r="B27" s="60"/>
      <c r="C27" s="60"/>
      <c r="D27" s="60"/>
      <c r="E27" s="82">
        <v>0</v>
      </c>
      <c r="F27" s="56">
        <v>0</v>
      </c>
      <c r="G27" s="82">
        <v>0</v>
      </c>
      <c r="H27" s="56">
        <v>0</v>
      </c>
      <c r="I27" s="56">
        <v>0</v>
      </c>
      <c r="J27" s="56">
        <v>0</v>
      </c>
      <c r="K27" s="172"/>
    </row>
    <row r="28" spans="1:11" ht="15" customHeight="1" x14ac:dyDescent="0.35">
      <c r="A28" s="136"/>
      <c r="B28" s="136"/>
      <c r="C28" s="136"/>
      <c r="D28" s="136"/>
      <c r="E28" s="170"/>
      <c r="F28" s="171"/>
      <c r="G28" s="170"/>
      <c r="H28" s="171"/>
      <c r="I28" s="171"/>
      <c r="J28" s="171"/>
    </row>
    <row r="29" spans="1:11" ht="16.5" x14ac:dyDescent="0.35">
      <c r="A29" s="134" t="s">
        <v>64</v>
      </c>
      <c r="B29" s="60"/>
      <c r="C29" s="60"/>
      <c r="D29" s="60"/>
      <c r="E29" s="82">
        <v>-1.2E-2</v>
      </c>
      <c r="F29" s="56">
        <v>-5.8099999999999999E-2</v>
      </c>
      <c r="G29" s="82">
        <v>2.23E-2</v>
      </c>
      <c r="H29" s="56">
        <v>-0.48199999999999998</v>
      </c>
      <c r="I29" s="56">
        <v>-0.23</v>
      </c>
      <c r="J29" s="56">
        <v>0.27</v>
      </c>
    </row>
    <row r="30" spans="1:11" ht="16.5" x14ac:dyDescent="0.35">
      <c r="A30" s="135" t="s">
        <v>107</v>
      </c>
      <c r="B30" s="136"/>
      <c r="C30" s="136"/>
      <c r="D30" s="136"/>
      <c r="E30" s="168">
        <v>1.03400000000001</v>
      </c>
      <c r="F30" s="169">
        <v>1.0011000000000001</v>
      </c>
      <c r="G30" s="168">
        <v>4.7931096999999996</v>
      </c>
      <c r="H30" s="169">
        <v>1.7689999999999999</v>
      </c>
      <c r="I30" s="169">
        <v>2.4180000000000001</v>
      </c>
      <c r="J30" s="169">
        <v>1.802</v>
      </c>
    </row>
    <row r="31" spans="1:11" ht="16.5" x14ac:dyDescent="0.35">
      <c r="A31" s="99"/>
      <c r="B31" s="60"/>
      <c r="C31" s="60"/>
      <c r="D31" s="60"/>
      <c r="E31" s="24"/>
      <c r="F31" s="24"/>
      <c r="G31" s="24"/>
      <c r="H31" s="24"/>
      <c r="I31" s="24"/>
      <c r="J31" s="24"/>
    </row>
    <row r="32" spans="1:11" ht="16.5" x14ac:dyDescent="0.35">
      <c r="A32" s="65" t="s">
        <v>95</v>
      </c>
      <c r="B32" s="65"/>
      <c r="C32" s="66"/>
      <c r="D32" s="67"/>
      <c r="E32" s="68">
        <v>2016</v>
      </c>
      <c r="F32" s="68">
        <v>2015</v>
      </c>
      <c r="G32" s="68">
        <v>2015</v>
      </c>
      <c r="H32" s="68">
        <v>2014</v>
      </c>
      <c r="I32" s="68">
        <v>2013</v>
      </c>
      <c r="J32" s="68">
        <v>2012</v>
      </c>
    </row>
    <row r="33" spans="1:10" ht="16.5" x14ac:dyDescent="0.35">
      <c r="A33" s="69"/>
      <c r="B33" s="69"/>
      <c r="C33" s="66"/>
      <c r="D33" s="67"/>
      <c r="E33" s="71" t="str">
        <f>E$4</f>
        <v>Q1</v>
      </c>
      <c r="F33" s="71" t="str">
        <f>F$4</f>
        <v>Q1</v>
      </c>
      <c r="G33" s="71"/>
      <c r="H33" s="71"/>
      <c r="I33" s="71"/>
      <c r="J33" s="71"/>
    </row>
    <row r="34" spans="1:10" ht="15" customHeight="1" x14ac:dyDescent="0.35">
      <c r="A34" s="66">
        <v>0</v>
      </c>
      <c r="B34" s="72"/>
      <c r="C34" s="66"/>
      <c r="D34" s="66"/>
      <c r="E34" s="73"/>
      <c r="F34" s="73"/>
      <c r="G34" s="73"/>
      <c r="H34" s="73"/>
      <c r="I34" s="73"/>
      <c r="J34" s="73"/>
    </row>
    <row r="35" spans="1:10" ht="3" customHeight="1" x14ac:dyDescent="0.35">
      <c r="A35" s="99"/>
      <c r="B35" s="63"/>
      <c r="C35" s="63"/>
      <c r="D35" s="63"/>
      <c r="E35" s="61"/>
      <c r="F35" s="61"/>
      <c r="G35" s="61"/>
      <c r="H35" s="61"/>
      <c r="I35" s="61"/>
      <c r="J35" s="61"/>
    </row>
    <row r="36" spans="1:10" ht="15" customHeight="1" x14ac:dyDescent="0.35">
      <c r="A36" s="99" t="s">
        <v>17</v>
      </c>
      <c r="B36" s="107"/>
      <c r="C36" s="107"/>
      <c r="D36" s="107"/>
      <c r="E36" s="82">
        <v>1.5569999999999999</v>
      </c>
      <c r="F36" s="56">
        <v>0</v>
      </c>
      <c r="G36" s="82">
        <v>1.5573607999999999</v>
      </c>
      <c r="H36" s="56">
        <v>2.5449999999999999</v>
      </c>
      <c r="I36" s="56">
        <v>2.3929999999999998</v>
      </c>
      <c r="J36" s="56">
        <v>1.2529999999999999</v>
      </c>
    </row>
    <row r="37" spans="1:10" ht="15" customHeight="1" x14ac:dyDescent="0.35">
      <c r="A37" s="99" t="s">
        <v>18</v>
      </c>
      <c r="B37" s="100"/>
      <c r="C37" s="100"/>
      <c r="D37" s="100"/>
      <c r="E37" s="82">
        <v>0.17799999999999999</v>
      </c>
      <c r="F37" s="56">
        <v>0</v>
      </c>
      <c r="G37" s="82">
        <v>0</v>
      </c>
      <c r="H37" s="56">
        <v>0</v>
      </c>
      <c r="I37" s="56">
        <v>0</v>
      </c>
      <c r="J37" s="56">
        <v>0</v>
      </c>
    </row>
    <row r="38" spans="1:10" ht="15" customHeight="1" x14ac:dyDescent="0.35">
      <c r="A38" s="99" t="s">
        <v>106</v>
      </c>
      <c r="B38" s="100"/>
      <c r="C38" s="100"/>
      <c r="D38" s="100"/>
      <c r="E38" s="82">
        <v>0.67264160000000006</v>
      </c>
      <c r="F38" s="56">
        <v>0</v>
      </c>
      <c r="G38" s="82">
        <v>0.68164160000000007</v>
      </c>
      <c r="H38" s="56">
        <v>0.57399999999999995</v>
      </c>
      <c r="I38" s="56">
        <v>0.61099999999999999</v>
      </c>
      <c r="J38" s="56">
        <v>0.59599999999999997</v>
      </c>
    </row>
    <row r="39" spans="1:10" ht="15" customHeight="1" x14ac:dyDescent="0.35">
      <c r="A39" s="99" t="s">
        <v>19</v>
      </c>
      <c r="B39" s="100"/>
      <c r="C39" s="100"/>
      <c r="D39" s="100"/>
      <c r="E39" s="82">
        <v>0</v>
      </c>
      <c r="F39" s="180">
        <v>0</v>
      </c>
      <c r="G39" s="82">
        <v>0</v>
      </c>
      <c r="H39" s="56">
        <v>0</v>
      </c>
      <c r="I39" s="56">
        <v>0</v>
      </c>
      <c r="J39" s="56">
        <v>0</v>
      </c>
    </row>
    <row r="40" spans="1:10" ht="15" customHeight="1" x14ac:dyDescent="0.35">
      <c r="A40" s="101" t="s">
        <v>20</v>
      </c>
      <c r="B40" s="64"/>
      <c r="C40" s="64"/>
      <c r="D40" s="64"/>
      <c r="E40" s="83">
        <v>0.97611000000000003</v>
      </c>
      <c r="F40" s="57">
        <v>0</v>
      </c>
      <c r="G40" s="83">
        <v>1.1035545</v>
      </c>
      <c r="H40" s="57">
        <v>0.35099999999999998</v>
      </c>
      <c r="I40" s="57">
        <v>0.312</v>
      </c>
      <c r="J40" s="57">
        <v>0.27900000000000003</v>
      </c>
    </row>
    <row r="41" spans="1:10" ht="15" customHeight="1" x14ac:dyDescent="0.35">
      <c r="A41" s="96" t="s">
        <v>21</v>
      </c>
      <c r="B41" s="102"/>
      <c r="C41" s="102"/>
      <c r="D41" s="102"/>
      <c r="E41" s="81">
        <f>SUM(E36:E40)</f>
        <v>3.3837516000000001</v>
      </c>
      <c r="F41" s="55" t="s">
        <v>54</v>
      </c>
      <c r="G41" s="81">
        <f>SUM(G36:G40)</f>
        <v>3.3425568999999999</v>
      </c>
      <c r="H41" s="59">
        <f>SUM(H36:H40)</f>
        <v>3.4699999999999998</v>
      </c>
      <c r="I41" s="59">
        <f>SUM(I36:I40)</f>
        <v>3.3159999999999994</v>
      </c>
      <c r="J41" s="59">
        <f>SUM(J36:J40)</f>
        <v>2.1279999999999997</v>
      </c>
    </row>
    <row r="42" spans="1:10" ht="15" customHeight="1" x14ac:dyDescent="0.35">
      <c r="A42" s="99" t="s">
        <v>22</v>
      </c>
      <c r="B42" s="60"/>
      <c r="C42" s="60"/>
      <c r="D42" s="60"/>
      <c r="E42" s="82">
        <v>0</v>
      </c>
      <c r="F42" s="56">
        <v>0</v>
      </c>
      <c r="G42" s="82">
        <v>0</v>
      </c>
      <c r="H42" s="56">
        <v>0</v>
      </c>
      <c r="I42" s="56">
        <v>0</v>
      </c>
      <c r="J42" s="56">
        <v>0</v>
      </c>
    </row>
    <row r="43" spans="1:10" ht="15" customHeight="1" x14ac:dyDescent="0.35">
      <c r="A43" s="99" t="s">
        <v>23</v>
      </c>
      <c r="B43" s="60"/>
      <c r="C43" s="60"/>
      <c r="D43" s="60"/>
      <c r="E43" s="82">
        <v>1.2E-2</v>
      </c>
      <c r="F43" s="56">
        <v>0</v>
      </c>
      <c r="G43" s="82">
        <v>0</v>
      </c>
      <c r="H43" s="56">
        <v>0</v>
      </c>
      <c r="I43" s="56">
        <v>0</v>
      </c>
      <c r="J43" s="56">
        <v>0</v>
      </c>
    </row>
    <row r="44" spans="1:10" ht="15" customHeight="1" x14ac:dyDescent="0.35">
      <c r="A44" s="99" t="s">
        <v>24</v>
      </c>
      <c r="B44" s="60"/>
      <c r="C44" s="60"/>
      <c r="D44" s="60"/>
      <c r="E44" s="82">
        <v>28.886000000000003</v>
      </c>
      <c r="F44" s="56">
        <v>0</v>
      </c>
      <c r="G44" s="82">
        <v>22.926655699999998</v>
      </c>
      <c r="H44" s="56">
        <v>15.352</v>
      </c>
      <c r="I44" s="56">
        <v>15.468</v>
      </c>
      <c r="J44" s="56">
        <v>12.15</v>
      </c>
    </row>
    <row r="45" spans="1:10" ht="15" customHeight="1" x14ac:dyDescent="0.35">
      <c r="A45" s="99" t="s">
        <v>25</v>
      </c>
      <c r="B45" s="60"/>
      <c r="C45" s="60"/>
      <c r="D45" s="60"/>
      <c r="E45" s="82">
        <v>5.12</v>
      </c>
      <c r="F45" s="56">
        <v>0</v>
      </c>
      <c r="G45" s="82">
        <v>4.9766830999999998</v>
      </c>
      <c r="H45" s="56">
        <v>2.9980000000000002</v>
      </c>
      <c r="I45" s="56">
        <v>2.371</v>
      </c>
      <c r="J45" s="56">
        <v>1.986</v>
      </c>
    </row>
    <row r="46" spans="1:10" ht="15" customHeight="1" x14ac:dyDescent="0.35">
      <c r="A46" s="101" t="s">
        <v>26</v>
      </c>
      <c r="B46" s="64"/>
      <c r="C46" s="64"/>
      <c r="D46" s="64"/>
      <c r="E46" s="83">
        <v>0</v>
      </c>
      <c r="F46" s="57">
        <v>0</v>
      </c>
      <c r="G46" s="83">
        <v>0</v>
      </c>
      <c r="H46" s="57">
        <v>0</v>
      </c>
      <c r="I46" s="57">
        <v>0</v>
      </c>
      <c r="J46" s="57">
        <v>0</v>
      </c>
    </row>
    <row r="47" spans="1:10" ht="15" customHeight="1" x14ac:dyDescent="0.35">
      <c r="A47" s="108" t="s">
        <v>27</v>
      </c>
      <c r="B47" s="75"/>
      <c r="C47" s="75"/>
      <c r="D47" s="75"/>
      <c r="E47" s="88">
        <f>SUM(E42:E46)</f>
        <v>34.018000000000001</v>
      </c>
      <c r="F47" s="175" t="s">
        <v>54</v>
      </c>
      <c r="G47" s="88">
        <f>SUM(G42:G46)</f>
        <v>27.903338799999997</v>
      </c>
      <c r="H47" s="127">
        <f>SUM(H42:H46)</f>
        <v>18.350000000000001</v>
      </c>
      <c r="I47" s="127">
        <f>SUM(I42:I46)</f>
        <v>17.838999999999999</v>
      </c>
      <c r="J47" s="127">
        <f>SUM(J42:J46)</f>
        <v>14.136000000000001</v>
      </c>
    </row>
    <row r="48" spans="1:10" ht="15" customHeight="1" x14ac:dyDescent="0.35">
      <c r="A48" s="96" t="s">
        <v>96</v>
      </c>
      <c r="B48" s="76"/>
      <c r="C48" s="76"/>
      <c r="D48" s="76"/>
      <c r="E48" s="81">
        <f>E41+E47</f>
        <v>37.401751599999997</v>
      </c>
      <c r="F48" s="55" t="s">
        <v>54</v>
      </c>
      <c r="G48" s="81">
        <f>G41+G47</f>
        <v>31.245895699999998</v>
      </c>
      <c r="H48" s="59">
        <f>H41+H47</f>
        <v>21.82</v>
      </c>
      <c r="I48" s="59">
        <f>I41+I47</f>
        <v>21.154999999999998</v>
      </c>
      <c r="J48" s="59">
        <f>J41+J47</f>
        <v>16.263999999999999</v>
      </c>
    </row>
    <row r="49" spans="1:10" ht="15" customHeight="1" x14ac:dyDescent="0.35">
      <c r="A49" s="99" t="s">
        <v>114</v>
      </c>
      <c r="B49" s="60"/>
      <c r="C49" s="60"/>
      <c r="D49" s="60"/>
      <c r="E49" s="82">
        <v>4.3676401000000009</v>
      </c>
      <c r="F49" s="56"/>
      <c r="G49" s="82">
        <v>3.6223960999999951</v>
      </c>
      <c r="H49" s="56">
        <v>0.71300000000000252</v>
      </c>
      <c r="I49" s="56">
        <v>-0.1460000000000008</v>
      </c>
      <c r="J49" s="56">
        <v>-1.4540000000000033</v>
      </c>
    </row>
    <row r="50" spans="1:10" ht="15" customHeight="1" x14ac:dyDescent="0.35">
      <c r="A50" s="99" t="s">
        <v>109</v>
      </c>
      <c r="B50" s="60"/>
      <c r="C50" s="60"/>
      <c r="D50" s="60"/>
      <c r="E50" s="82">
        <v>0</v>
      </c>
      <c r="F50" s="56">
        <v>0</v>
      </c>
      <c r="G50" s="82">
        <v>0</v>
      </c>
      <c r="H50" s="56">
        <v>0</v>
      </c>
      <c r="I50" s="56">
        <v>0</v>
      </c>
      <c r="J50" s="56">
        <v>0</v>
      </c>
    </row>
    <row r="51" spans="1:10" ht="15" customHeight="1" x14ac:dyDescent="0.35">
      <c r="A51" s="99" t="s">
        <v>28</v>
      </c>
      <c r="B51" s="60"/>
      <c r="C51" s="60"/>
      <c r="D51" s="60"/>
      <c r="E51" s="82">
        <v>0.33900000000000002</v>
      </c>
      <c r="F51" s="56">
        <v>0</v>
      </c>
      <c r="G51" s="82">
        <v>0.31813830000000004</v>
      </c>
      <c r="H51" s="56">
        <v>0.28799999999999998</v>
      </c>
      <c r="I51" s="56">
        <v>0.23899999999999999</v>
      </c>
      <c r="J51" s="56">
        <v>0.13100000000000001</v>
      </c>
    </row>
    <row r="52" spans="1:10" ht="15" customHeight="1" x14ac:dyDescent="0.35">
      <c r="A52" s="99" t="s">
        <v>29</v>
      </c>
      <c r="B52" s="60"/>
      <c r="C52" s="60"/>
      <c r="D52" s="60"/>
      <c r="E52" s="82">
        <v>1E-3</v>
      </c>
      <c r="F52" s="56">
        <v>0</v>
      </c>
      <c r="G52" s="82">
        <v>0</v>
      </c>
      <c r="H52" s="56">
        <v>7.3999999999999996E-2</v>
      </c>
      <c r="I52" s="56">
        <v>7.1999999999999995E-2</v>
      </c>
      <c r="J52" s="56">
        <v>8.2000000000000003E-2</v>
      </c>
    </row>
    <row r="53" spans="1:10" ht="15" customHeight="1" x14ac:dyDescent="0.35">
      <c r="A53" s="99" t="s">
        <v>30</v>
      </c>
      <c r="B53" s="60"/>
      <c r="C53" s="60"/>
      <c r="D53" s="60"/>
      <c r="E53" s="82">
        <v>1.4769999999999999</v>
      </c>
      <c r="F53" s="56">
        <v>0</v>
      </c>
      <c r="G53" s="82">
        <v>2.7606999999999999</v>
      </c>
      <c r="H53" s="56">
        <v>2.9249999999999998</v>
      </c>
      <c r="I53" s="56">
        <v>4.3950000000000005</v>
      </c>
      <c r="J53" s="56">
        <v>1.637</v>
      </c>
    </row>
    <row r="54" spans="1:10" ht="15" customHeight="1" x14ac:dyDescent="0.35">
      <c r="A54" s="99" t="s">
        <v>31</v>
      </c>
      <c r="B54" s="60"/>
      <c r="C54" s="60"/>
      <c r="D54" s="60"/>
      <c r="E54" s="82">
        <v>30.559000000000001</v>
      </c>
      <c r="F54" s="56">
        <v>0</v>
      </c>
      <c r="G54" s="82">
        <v>24.544812899999997</v>
      </c>
      <c r="H54" s="56">
        <v>17.82</v>
      </c>
      <c r="I54" s="56">
        <v>16.594999999999999</v>
      </c>
      <c r="J54" s="56">
        <v>15.868</v>
      </c>
    </row>
    <row r="55" spans="1:10" ht="15" customHeight="1" x14ac:dyDescent="0.35">
      <c r="A55" s="99" t="s">
        <v>32</v>
      </c>
      <c r="B55" s="60"/>
      <c r="C55" s="60"/>
      <c r="D55" s="60"/>
      <c r="E55" s="82">
        <v>0.65800000000000003</v>
      </c>
      <c r="F55" s="56">
        <v>0</v>
      </c>
      <c r="G55" s="82">
        <v>0</v>
      </c>
      <c r="H55" s="56">
        <v>0</v>
      </c>
      <c r="I55" s="56">
        <v>0</v>
      </c>
      <c r="J55" s="56">
        <v>0</v>
      </c>
    </row>
    <row r="56" spans="1:10" ht="15" customHeight="1" x14ac:dyDescent="0.35">
      <c r="A56" s="101" t="s">
        <v>112</v>
      </c>
      <c r="B56" s="64"/>
      <c r="C56" s="64"/>
      <c r="D56" s="64"/>
      <c r="E56" s="83">
        <v>0</v>
      </c>
      <c r="F56" s="57">
        <v>0</v>
      </c>
      <c r="G56" s="83">
        <v>0</v>
      </c>
      <c r="H56" s="57">
        <v>0</v>
      </c>
      <c r="I56" s="57">
        <v>0</v>
      </c>
      <c r="J56" s="57">
        <v>0</v>
      </c>
    </row>
    <row r="57" spans="1:10" ht="15" customHeight="1" x14ac:dyDescent="0.35">
      <c r="A57" s="96" t="s">
        <v>97</v>
      </c>
      <c r="B57" s="76"/>
      <c r="C57" s="76"/>
      <c r="D57" s="76"/>
      <c r="E57" s="81">
        <v>37.401640100000002</v>
      </c>
      <c r="F57" s="55" t="s">
        <v>54</v>
      </c>
      <c r="G57" s="81">
        <v>31.246047300000001</v>
      </c>
      <c r="H57" s="59">
        <v>21.82</v>
      </c>
      <c r="I57" s="59">
        <v>21.155000000000001</v>
      </c>
      <c r="J57" s="59">
        <v>16.263999999999999</v>
      </c>
    </row>
    <row r="58" spans="1:10" ht="16.5" x14ac:dyDescent="0.35">
      <c r="A58" s="99"/>
      <c r="B58" s="76"/>
      <c r="C58" s="76"/>
      <c r="D58" s="76"/>
      <c r="E58" s="24"/>
      <c r="F58" s="24"/>
      <c r="G58" s="24"/>
      <c r="H58" s="24"/>
      <c r="I58" s="24"/>
      <c r="J58" s="24"/>
    </row>
    <row r="59" spans="1:10" ht="16.5" x14ac:dyDescent="0.35">
      <c r="A59" s="74"/>
      <c r="B59" s="65"/>
      <c r="C59" s="67"/>
      <c r="D59" s="67"/>
      <c r="E59" s="68">
        <v>2016</v>
      </c>
      <c r="F59" s="68">
        <v>2015</v>
      </c>
      <c r="G59" s="68">
        <v>2015</v>
      </c>
      <c r="H59" s="68">
        <v>2014</v>
      </c>
      <c r="I59" s="68">
        <v>2013</v>
      </c>
      <c r="J59" s="68">
        <v>2012</v>
      </c>
    </row>
    <row r="60" spans="1:10" ht="16.5" x14ac:dyDescent="0.35">
      <c r="A60" s="69"/>
      <c r="B60" s="69"/>
      <c r="C60" s="67"/>
      <c r="D60" s="67"/>
      <c r="E60" s="71" t="str">
        <f>E$4</f>
        <v>Q1</v>
      </c>
      <c r="F60" s="71" t="str">
        <f>F$4</f>
        <v>Q1</v>
      </c>
      <c r="G60" s="71"/>
      <c r="H60" s="71"/>
      <c r="I60" s="71"/>
      <c r="J60" s="71"/>
    </row>
    <row r="61" spans="1:10" ht="16.5" x14ac:dyDescent="0.35">
      <c r="A61" s="66" t="s">
        <v>111</v>
      </c>
      <c r="B61" s="72"/>
      <c r="C61" s="66"/>
      <c r="D61" s="66"/>
      <c r="E61" s="73"/>
      <c r="F61" s="73"/>
      <c r="G61" s="73"/>
      <c r="H61" s="73"/>
      <c r="I61" s="73"/>
      <c r="J61" s="73"/>
    </row>
    <row r="62" spans="1:10" ht="3" customHeight="1" x14ac:dyDescent="0.35">
      <c r="A62" s="99"/>
      <c r="B62" s="63"/>
      <c r="C62" s="63"/>
      <c r="D62" s="63"/>
      <c r="E62" s="61"/>
      <c r="F62" s="61"/>
      <c r="G62" s="61"/>
      <c r="H62" s="61"/>
      <c r="I62" s="61"/>
      <c r="J62" s="61"/>
    </row>
    <row r="63" spans="1:10" ht="34.5" customHeight="1" x14ac:dyDescent="0.35">
      <c r="A63" s="109" t="s">
        <v>33</v>
      </c>
      <c r="B63" s="109"/>
      <c r="C63" s="109"/>
      <c r="D63" s="109"/>
      <c r="E63" s="82">
        <v>0.77199999999999847</v>
      </c>
      <c r="F63" s="56"/>
      <c r="G63" s="82">
        <v>4.0451760000000094</v>
      </c>
      <c r="H63" s="56">
        <v>1.2920000000000043</v>
      </c>
      <c r="I63" s="56">
        <v>1.661999999999999</v>
      </c>
      <c r="J63" s="56">
        <v>1.7609999999999921</v>
      </c>
    </row>
    <row r="64" spans="1:10" ht="15" customHeight="1" x14ac:dyDescent="0.35">
      <c r="A64" s="110" t="s">
        <v>34</v>
      </c>
      <c r="B64" s="110"/>
      <c r="C64" s="111"/>
      <c r="D64" s="111"/>
      <c r="E64" s="83">
        <v>3.5999999999999588E-2</v>
      </c>
      <c r="F64" s="57">
        <v>0</v>
      </c>
      <c r="G64" s="83">
        <v>-1.2450000000000001</v>
      </c>
      <c r="H64" s="57">
        <v>0.84299999999999997</v>
      </c>
      <c r="I64" s="57">
        <v>-2.6989999999999998</v>
      </c>
      <c r="J64" s="57">
        <v>-1.071</v>
      </c>
    </row>
    <row r="65" spans="1:11" ht="15" customHeight="1" x14ac:dyDescent="0.35">
      <c r="A65" s="164" t="s">
        <v>35</v>
      </c>
      <c r="B65" s="112"/>
      <c r="C65" s="113"/>
      <c r="D65" s="113"/>
      <c r="E65" s="81">
        <f>SUM(E63:E64)</f>
        <v>0.80799999999999805</v>
      </c>
      <c r="F65" s="55" t="s">
        <v>54</v>
      </c>
      <c r="G65" s="81">
        <f>SUM(G63:G64)</f>
        <v>2.8001760000000093</v>
      </c>
      <c r="H65" s="59">
        <f>SUM(H63:H64)</f>
        <v>2.1350000000000042</v>
      </c>
      <c r="I65" s="59">
        <f>SUM(I63:I64)</f>
        <v>-1.0370000000000008</v>
      </c>
      <c r="J65" s="59">
        <f>SUM(J63:J64)</f>
        <v>0.68999999999999218</v>
      </c>
    </row>
    <row r="66" spans="1:11" ht="15" customHeight="1" x14ac:dyDescent="0.35">
      <c r="A66" s="109" t="s">
        <v>104</v>
      </c>
      <c r="B66" s="109"/>
      <c r="C66" s="60"/>
      <c r="D66" s="60"/>
      <c r="E66" s="82">
        <v>-0.222</v>
      </c>
      <c r="F66" s="56">
        <v>0</v>
      </c>
      <c r="G66" s="82">
        <v>-0.34200000000000003</v>
      </c>
      <c r="H66" s="56">
        <v>-0.39200000000000002</v>
      </c>
      <c r="I66" s="56">
        <v>-0.46400000000000002</v>
      </c>
      <c r="J66" s="56">
        <v>-0.28499999999999998</v>
      </c>
    </row>
    <row r="67" spans="1:11" ht="15" customHeight="1" x14ac:dyDescent="0.35">
      <c r="A67" s="110" t="s">
        <v>105</v>
      </c>
      <c r="B67" s="110"/>
      <c r="C67" s="64"/>
      <c r="D67" s="64"/>
      <c r="E67" s="83">
        <v>0</v>
      </c>
      <c r="F67" s="57">
        <v>0</v>
      </c>
      <c r="G67" s="83">
        <v>9.5000000000000001E-2</v>
      </c>
      <c r="H67" s="57">
        <v>0</v>
      </c>
      <c r="I67" s="57">
        <v>0</v>
      </c>
      <c r="J67" s="57">
        <v>0</v>
      </c>
    </row>
    <row r="68" spans="1:11" ht="15" customHeight="1" x14ac:dyDescent="0.35">
      <c r="A68" s="114" t="s">
        <v>110</v>
      </c>
      <c r="B68" s="114"/>
      <c r="C68" s="115"/>
      <c r="D68" s="115"/>
      <c r="E68" s="81">
        <f>SUM(E65:E67)</f>
        <v>0.58599999999999808</v>
      </c>
      <c r="F68" s="55" t="s">
        <v>54</v>
      </c>
      <c r="G68" s="81">
        <f>SUM(G65:G67)</f>
        <v>2.5531760000000094</v>
      </c>
      <c r="H68" s="59">
        <f>SUM(H65:H67)</f>
        <v>1.7430000000000043</v>
      </c>
      <c r="I68" s="59">
        <f>SUM(I65:I67)</f>
        <v>-1.5010000000000008</v>
      </c>
      <c r="J68" s="59">
        <f>SUM(J65:J67)</f>
        <v>0.4049999999999922</v>
      </c>
    </row>
    <row r="69" spans="1:11" ht="15" customHeight="1" x14ac:dyDescent="0.35">
      <c r="A69" s="110" t="s">
        <v>36</v>
      </c>
      <c r="B69" s="110"/>
      <c r="C69" s="116"/>
      <c r="D69" s="116"/>
      <c r="E69" s="83">
        <v>0</v>
      </c>
      <c r="F69" s="57">
        <v>0</v>
      </c>
      <c r="G69" s="83">
        <v>0</v>
      </c>
      <c r="H69" s="57">
        <v>0</v>
      </c>
      <c r="I69" s="57">
        <v>-0.84099999999999997</v>
      </c>
      <c r="J69" s="57">
        <v>-1.181</v>
      </c>
    </row>
    <row r="70" spans="1:11" ht="15" customHeight="1" x14ac:dyDescent="0.35">
      <c r="A70" s="164" t="s">
        <v>37</v>
      </c>
      <c r="B70" s="112"/>
      <c r="C70" s="76"/>
      <c r="D70" s="76"/>
      <c r="E70" s="81">
        <f>SUM(E68:E69)</f>
        <v>0.58599999999999808</v>
      </c>
      <c r="F70" s="55" t="s">
        <v>54</v>
      </c>
      <c r="G70" s="81">
        <f>SUM(G68:G69)</f>
        <v>2.5531760000000094</v>
      </c>
      <c r="H70" s="59">
        <f>SUM(H68:H69)</f>
        <v>1.7430000000000043</v>
      </c>
      <c r="I70" s="59">
        <f>SUM(I68:I69)</f>
        <v>-2.3420000000000005</v>
      </c>
      <c r="J70" s="59">
        <f>SUM(J68:J69)</f>
        <v>-0.77600000000000779</v>
      </c>
    </row>
    <row r="71" spans="1:11" ht="15" customHeight="1" x14ac:dyDescent="0.35">
      <c r="A71" s="109" t="s">
        <v>38</v>
      </c>
      <c r="B71" s="109"/>
      <c r="C71" s="60"/>
      <c r="D71" s="60"/>
      <c r="E71" s="82">
        <v>-1.101</v>
      </c>
      <c r="F71" s="56">
        <v>0</v>
      </c>
      <c r="G71" s="82">
        <v>-0.191</v>
      </c>
      <c r="H71" s="56">
        <v>-0.75800000000000001</v>
      </c>
      <c r="I71" s="56">
        <v>3.03</v>
      </c>
      <c r="J71" s="56">
        <v>-0.71</v>
      </c>
    </row>
    <row r="72" spans="1:11" ht="15" customHeight="1" x14ac:dyDescent="0.35">
      <c r="A72" s="109" t="s">
        <v>39</v>
      </c>
      <c r="B72" s="109"/>
      <c r="C72" s="60"/>
      <c r="D72" s="60"/>
      <c r="E72" s="82">
        <v>0</v>
      </c>
      <c r="F72" s="56">
        <v>0</v>
      </c>
      <c r="G72" s="82">
        <v>0</v>
      </c>
      <c r="H72" s="56">
        <v>0</v>
      </c>
      <c r="I72" s="56">
        <v>0</v>
      </c>
      <c r="J72" s="56">
        <v>0</v>
      </c>
    </row>
    <row r="73" spans="1:11" ht="15" customHeight="1" x14ac:dyDescent="0.35">
      <c r="A73" s="193" t="s">
        <v>40</v>
      </c>
      <c r="B73" s="194"/>
      <c r="C73" s="60"/>
      <c r="D73" s="60"/>
      <c r="E73" s="82">
        <v>0</v>
      </c>
      <c r="F73" s="56">
        <v>0</v>
      </c>
      <c r="G73" s="82">
        <v>-0.38300000000000001</v>
      </c>
      <c r="H73" s="56">
        <v>-0.27500000000000002</v>
      </c>
      <c r="I73" s="56">
        <v>-0.19700000000000001</v>
      </c>
      <c r="J73" s="56">
        <v>-0.40200000000000002</v>
      </c>
    </row>
    <row r="74" spans="1:11" ht="15" customHeight="1" x14ac:dyDescent="0.35">
      <c r="A74" s="110" t="s">
        <v>41</v>
      </c>
      <c r="B74" s="110"/>
      <c r="C74" s="64"/>
      <c r="D74" s="64"/>
      <c r="E74" s="83">
        <v>0.65800000000000003</v>
      </c>
      <c r="F74" s="57">
        <v>0</v>
      </c>
      <c r="G74" s="83">
        <v>0</v>
      </c>
      <c r="H74" s="57">
        <v>0</v>
      </c>
      <c r="I74" s="57">
        <v>0</v>
      </c>
      <c r="J74" s="57">
        <v>0</v>
      </c>
    </row>
    <row r="75" spans="1:11" ht="15" customHeight="1" x14ac:dyDescent="0.35">
      <c r="A75" s="161" t="s">
        <v>42</v>
      </c>
      <c r="B75" s="117" t="s">
        <v>136</v>
      </c>
      <c r="C75" s="118"/>
      <c r="D75" s="118"/>
      <c r="E75" s="88">
        <f>SUM(E71:E74)</f>
        <v>-0.44299999999999995</v>
      </c>
      <c r="F75" s="175" t="s">
        <v>54</v>
      </c>
      <c r="G75" s="88">
        <f>SUM(G71:G74)</f>
        <v>-0.57400000000000007</v>
      </c>
      <c r="H75" s="155">
        <f>SUM(H71:H74)</f>
        <v>-1.0329999999999999</v>
      </c>
      <c r="I75" s="155">
        <f>SUM(I71:I74)</f>
        <v>2.8329999999999997</v>
      </c>
      <c r="J75" s="155">
        <f>SUM(J71:J74)</f>
        <v>-1.1120000000000001</v>
      </c>
    </row>
    <row r="76" spans="1:11" ht="15" customHeight="1" x14ac:dyDescent="0.35">
      <c r="A76" s="112" t="s">
        <v>43</v>
      </c>
      <c r="B76" s="112"/>
      <c r="C76" s="76"/>
      <c r="D76" s="76"/>
      <c r="E76" s="81">
        <f>SUM(E75+E70)</f>
        <v>0.14299999999999813</v>
      </c>
      <c r="F76" s="55" t="s">
        <v>54</v>
      </c>
      <c r="G76" s="81">
        <f>SUM(G75+G70)</f>
        <v>1.9791760000000094</v>
      </c>
      <c r="H76" s="59">
        <f>SUM(H75+H70)</f>
        <v>0.71000000000000441</v>
      </c>
      <c r="I76" s="59">
        <f>SUM(I75+I70)</f>
        <v>0.49099999999999921</v>
      </c>
      <c r="J76" s="59">
        <f>SUM(J75+J70)</f>
        <v>-1.8880000000000079</v>
      </c>
    </row>
    <row r="77" spans="1:11" ht="15" customHeight="1" x14ac:dyDescent="0.35">
      <c r="A77" s="110" t="s">
        <v>82</v>
      </c>
      <c r="B77" s="110"/>
      <c r="C77" s="64"/>
      <c r="D77" s="64"/>
      <c r="E77" s="83">
        <v>0</v>
      </c>
      <c r="F77" s="57">
        <v>0</v>
      </c>
      <c r="G77" s="83">
        <v>0</v>
      </c>
      <c r="H77" s="57">
        <v>0</v>
      </c>
      <c r="I77" s="57">
        <v>0</v>
      </c>
      <c r="J77" s="57">
        <v>0</v>
      </c>
      <c r="K77" s="158"/>
    </row>
    <row r="78" spans="1:11" ht="15" customHeight="1" x14ac:dyDescent="0.35">
      <c r="A78" s="164" t="s">
        <v>83</v>
      </c>
      <c r="B78" s="115"/>
      <c r="C78" s="76"/>
      <c r="D78" s="76"/>
      <c r="E78" s="81">
        <v>0.14299999999999799</v>
      </c>
      <c r="F78" s="55" t="s">
        <v>54</v>
      </c>
      <c r="G78" s="81">
        <v>1.97917600000001</v>
      </c>
      <c r="H78" s="59">
        <v>0.71000000000000396</v>
      </c>
      <c r="I78" s="59">
        <v>0.49099999999999899</v>
      </c>
      <c r="J78" s="59">
        <v>-1.8880000000000099</v>
      </c>
    </row>
    <row r="79" spans="1:11" ht="16.5" x14ac:dyDescent="0.35">
      <c r="A79" s="99"/>
      <c r="B79" s="76"/>
      <c r="C79" s="76"/>
      <c r="D79" s="76"/>
      <c r="E79" s="77"/>
      <c r="F79" s="77"/>
      <c r="G79" s="77"/>
      <c r="H79" s="77"/>
      <c r="I79" s="77"/>
      <c r="J79" s="77"/>
    </row>
    <row r="80" spans="1:11" ht="16.5" x14ac:dyDescent="0.35">
      <c r="A80" s="74"/>
      <c r="B80" s="65"/>
      <c r="C80" s="67"/>
      <c r="D80" s="67"/>
      <c r="E80" s="68">
        <v>2016</v>
      </c>
      <c r="F80" s="68">
        <v>2015</v>
      </c>
      <c r="G80" s="68">
        <v>2015</v>
      </c>
      <c r="H80" s="68">
        <v>2014</v>
      </c>
      <c r="I80" s="68">
        <v>2013</v>
      </c>
      <c r="J80" s="68">
        <v>2012</v>
      </c>
    </row>
    <row r="81" spans="1:10" ht="16.5" x14ac:dyDescent="0.35">
      <c r="A81" s="69"/>
      <c r="B81" s="69"/>
      <c r="C81" s="67"/>
      <c r="D81" s="67"/>
      <c r="E81" s="71" t="str">
        <f>E$4</f>
        <v>Q1</v>
      </c>
      <c r="F81" s="71" t="str">
        <f>F$4</f>
        <v>Q1</v>
      </c>
      <c r="G81" s="68"/>
      <c r="H81" s="68"/>
      <c r="I81" s="68"/>
      <c r="J81" s="68"/>
    </row>
    <row r="82" spans="1:10" ht="15" customHeight="1" x14ac:dyDescent="0.35">
      <c r="A82" s="66" t="s">
        <v>76</v>
      </c>
      <c r="B82" s="72"/>
      <c r="C82" s="66"/>
      <c r="D82" s="66"/>
      <c r="E82" s="70"/>
      <c r="F82" s="70"/>
      <c r="G82" s="70"/>
      <c r="H82" s="70"/>
      <c r="I82" s="70"/>
      <c r="J82" s="70"/>
    </row>
    <row r="83" spans="1:10" ht="5.25" customHeight="1" x14ac:dyDescent="0.35">
      <c r="A83" s="99"/>
      <c r="B83" s="63"/>
      <c r="C83" s="63"/>
      <c r="D83" s="63"/>
      <c r="E83" s="63"/>
      <c r="F83" s="63"/>
      <c r="G83" s="63"/>
      <c r="H83" s="63"/>
      <c r="I83" s="63"/>
      <c r="J83" s="63"/>
    </row>
    <row r="84" spans="1:10" ht="15" customHeight="1" x14ac:dyDescent="0.35">
      <c r="A84" s="134" t="s">
        <v>44</v>
      </c>
      <c r="B84" s="109"/>
      <c r="C84" s="100"/>
      <c r="D84" s="100"/>
      <c r="E84" s="82">
        <v>5.5923392612859297</v>
      </c>
      <c r="F84" s="56">
        <v>6.0996119016817572</v>
      </c>
      <c r="G84" s="82">
        <v>6.5371728913926246</v>
      </c>
      <c r="H84" s="56">
        <v>2.1902654867256621</v>
      </c>
      <c r="I84" s="56">
        <v>3.8937927107061463</v>
      </c>
      <c r="J84" s="56">
        <v>4.7739735496060032</v>
      </c>
    </row>
    <row r="85" spans="1:10" ht="15" customHeight="1" x14ac:dyDescent="0.35">
      <c r="A85" s="134" t="s">
        <v>80</v>
      </c>
      <c r="B85" s="109"/>
      <c r="C85" s="100"/>
      <c r="D85" s="100"/>
      <c r="E85" s="82">
        <v>5.6580027359781351</v>
      </c>
      <c r="F85" s="56">
        <v>6.4754204398447559</v>
      </c>
      <c r="G85" s="82">
        <v>6.5068994640915134</v>
      </c>
      <c r="H85" s="56">
        <v>3.0105513955071461</v>
      </c>
      <c r="I85" s="56">
        <v>4.3031036446469146</v>
      </c>
      <c r="J85" s="56">
        <v>4.1518824017326335</v>
      </c>
    </row>
    <row r="86" spans="1:10" ht="15" customHeight="1" x14ac:dyDescent="0.35">
      <c r="A86" s="134" t="s">
        <v>118</v>
      </c>
      <c r="B86" s="109"/>
      <c r="C86" s="100"/>
      <c r="D86" s="100"/>
      <c r="E86" s="82">
        <f t="shared" ref="E86:J86" si="5">(E30/E8)*100</f>
        <v>6.8268849861350196</v>
      </c>
      <c r="F86" s="56">
        <f t="shared" si="5"/>
        <v>8.0720851475568463</v>
      </c>
      <c r="G86" s="82">
        <f t="shared" si="5"/>
        <v>9.0552212272349415</v>
      </c>
      <c r="H86" s="56">
        <f t="shared" si="5"/>
        <v>3.9217859755692017</v>
      </c>
      <c r="I86" s="56">
        <f t="shared" si="5"/>
        <v>5.8961228968544264</v>
      </c>
      <c r="J86" s="56">
        <f t="shared" si="5"/>
        <v>5.5252345618446075</v>
      </c>
    </row>
    <row r="87" spans="1:10" ht="15" customHeight="1" x14ac:dyDescent="0.35">
      <c r="A87" s="99" t="s">
        <v>45</v>
      </c>
      <c r="B87" s="109"/>
      <c r="C87" s="100"/>
      <c r="D87" s="100"/>
      <c r="E87" s="82">
        <v>5.3132694938440395</v>
      </c>
      <c r="F87" s="56">
        <v>6.8822768434670154</v>
      </c>
      <c r="G87" s="82">
        <v>6.3101443147447753</v>
      </c>
      <c r="H87" s="56">
        <v>2.0200816882232844</v>
      </c>
      <c r="I87" s="56">
        <v>2.8456007972665129</v>
      </c>
      <c r="J87" s="56">
        <v>4.273996590018883</v>
      </c>
    </row>
    <row r="88" spans="1:10" ht="15" customHeight="1" x14ac:dyDescent="0.35">
      <c r="A88" s="99" t="s">
        <v>46</v>
      </c>
      <c r="B88" s="109"/>
      <c r="C88" s="107"/>
      <c r="D88" s="107"/>
      <c r="E88" s="82" t="s">
        <v>54</v>
      </c>
      <c r="F88" s="56" t="s">
        <v>54</v>
      </c>
      <c r="G88" s="82">
        <v>215.64996563981725</v>
      </c>
      <c r="H88" s="56">
        <v>341.09347442680627</v>
      </c>
      <c r="I88" s="56">
        <v>-165.87499999999986</v>
      </c>
      <c r="J88" s="56">
        <v>-164.51169188445581</v>
      </c>
    </row>
    <row r="89" spans="1:10" ht="15" customHeight="1" x14ac:dyDescent="0.35">
      <c r="A89" s="99" t="s">
        <v>47</v>
      </c>
      <c r="B89" s="109"/>
      <c r="C89" s="107"/>
      <c r="D89" s="107"/>
      <c r="E89" s="82" t="s">
        <v>54</v>
      </c>
      <c r="F89" s="56" t="s">
        <v>54</v>
      </c>
      <c r="G89" s="82">
        <v>92.970984059597001</v>
      </c>
      <c r="H89" s="56">
        <v>63.15664368908952</v>
      </c>
      <c r="I89" s="56">
        <v>109.91253644314862</v>
      </c>
      <c r="J89" s="56">
        <v>1541.4012738853517</v>
      </c>
    </row>
    <row r="90" spans="1:10" ht="15" customHeight="1" x14ac:dyDescent="0.35">
      <c r="A90" s="99" t="s">
        <v>48</v>
      </c>
      <c r="B90" s="109"/>
      <c r="C90" s="100"/>
      <c r="D90" s="100"/>
      <c r="E90" s="82" t="s">
        <v>54</v>
      </c>
      <c r="F90" s="56" t="s">
        <v>54</v>
      </c>
      <c r="G90" s="82">
        <v>11.593133893770922</v>
      </c>
      <c r="H90" s="56">
        <v>3.2676443629697633</v>
      </c>
      <c r="I90" s="56">
        <v>-0.69014417395415173</v>
      </c>
      <c r="J90" s="56">
        <v>-8.9399901623217115</v>
      </c>
    </row>
    <row r="91" spans="1:10" ht="15" customHeight="1" x14ac:dyDescent="0.35">
      <c r="A91" s="99" t="s">
        <v>49</v>
      </c>
      <c r="B91" s="109"/>
      <c r="C91" s="100"/>
      <c r="D91" s="100"/>
      <c r="E91" s="82">
        <v>-3.3160000000000003</v>
      </c>
      <c r="F91" s="56" t="s">
        <v>54</v>
      </c>
      <c r="G91" s="82">
        <v>-1.8978448000000003</v>
      </c>
      <c r="H91" s="56">
        <v>0.21499999999999958</v>
      </c>
      <c r="I91" s="56">
        <v>2.2630000000000003</v>
      </c>
      <c r="J91" s="56">
        <v>-0.21800000000000019</v>
      </c>
    </row>
    <row r="92" spans="1:10" ht="15" customHeight="1" x14ac:dyDescent="0.35">
      <c r="A92" s="99" t="s">
        <v>50</v>
      </c>
      <c r="B92" s="109"/>
      <c r="C92" s="60"/>
      <c r="D92" s="60"/>
      <c r="E92" s="82">
        <v>0.41578517424089079</v>
      </c>
      <c r="F92" s="56" t="s">
        <v>54</v>
      </c>
      <c r="G92" s="82">
        <v>0.84994523376391529</v>
      </c>
      <c r="H92" s="56">
        <v>4.5063113604487883</v>
      </c>
      <c r="I92" s="56">
        <v>-31.739726027397548</v>
      </c>
      <c r="J92" s="56">
        <v>-1.2159559834938074</v>
      </c>
    </row>
    <row r="93" spans="1:10" ht="15" customHeight="1" x14ac:dyDescent="0.35">
      <c r="A93" s="101" t="s">
        <v>51</v>
      </c>
      <c r="B93" s="110"/>
      <c r="C93" s="64"/>
      <c r="D93" s="64"/>
      <c r="E93" s="90" t="s">
        <v>54</v>
      </c>
      <c r="F93" s="50" t="s">
        <v>54</v>
      </c>
      <c r="G93" s="90">
        <v>646</v>
      </c>
      <c r="H93" s="23">
        <v>550</v>
      </c>
      <c r="I93" s="23">
        <v>494</v>
      </c>
      <c r="J93" s="23">
        <v>422</v>
      </c>
    </row>
    <row r="94" spans="1:10" ht="16.5" x14ac:dyDescent="0.35">
      <c r="A94" s="103" t="s">
        <v>117</v>
      </c>
      <c r="B94" s="62"/>
      <c r="C94" s="62"/>
      <c r="D94" s="62"/>
      <c r="E94" s="62"/>
      <c r="F94" s="62"/>
      <c r="G94" s="62"/>
      <c r="H94" s="62"/>
      <c r="I94" s="62"/>
      <c r="J94" s="62"/>
    </row>
    <row r="95" spans="1:10" ht="16.5" x14ac:dyDescent="0.35">
      <c r="A95" s="103" t="s">
        <v>121</v>
      </c>
      <c r="B95" s="119"/>
      <c r="C95" s="119"/>
      <c r="D95" s="119"/>
      <c r="E95" s="119"/>
      <c r="F95" s="119"/>
      <c r="G95" s="119"/>
      <c r="H95" s="119"/>
      <c r="I95" s="119"/>
      <c r="J95" s="119"/>
    </row>
    <row r="96" spans="1:10" ht="16.5" x14ac:dyDescent="0.35">
      <c r="A96" s="103"/>
      <c r="B96" s="119"/>
      <c r="C96" s="119"/>
      <c r="D96" s="119"/>
      <c r="E96" s="119"/>
      <c r="F96" s="119"/>
      <c r="G96" s="119"/>
      <c r="H96" s="119"/>
      <c r="I96" s="119"/>
      <c r="J96" s="119"/>
    </row>
    <row r="97" spans="1:10" ht="16.5" x14ac:dyDescent="0.35">
      <c r="A97" s="120"/>
      <c r="B97" s="120"/>
      <c r="C97" s="120"/>
      <c r="D97" s="120"/>
      <c r="E97" s="120"/>
      <c r="F97" s="120"/>
      <c r="G97" s="120"/>
      <c r="H97" s="120"/>
      <c r="I97" s="120"/>
      <c r="J97" s="120"/>
    </row>
    <row r="98" spans="1:10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</row>
    <row r="99" spans="1:10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</row>
    <row r="100" spans="1:10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</row>
    <row r="101" spans="1:10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</row>
    <row r="102" spans="1:10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</row>
    <row r="103" spans="1:10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10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</row>
    <row r="105" spans="1:10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  <row r="114" spans="1:10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</row>
    <row r="115" spans="1:10" x14ac:dyDescent="0.25">
      <c r="A115" s="95"/>
      <c r="B115" s="95"/>
      <c r="C115" s="95"/>
      <c r="D115" s="95"/>
      <c r="E115" s="95"/>
      <c r="F115" s="95"/>
      <c r="G115" s="95"/>
      <c r="H115" s="95"/>
      <c r="I115" s="95"/>
      <c r="J115" s="95"/>
    </row>
  </sheetData>
  <mergeCells count="2">
    <mergeCell ref="A1:J1"/>
    <mergeCell ref="A73:B73"/>
  </mergeCells>
  <pageMargins left="0.7" right="0.7" top="0.75" bottom="0.75" header="0.3" footer="0.3"/>
  <pageSetup paperSize="9" scale="53" orientation="portrait" r:id="rId1"/>
  <rowBreaks count="1" manualBreakCount="1">
    <brk id="9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showZeros="0" zoomScaleNormal="100" zoomScaleSheetLayoutView="80" workbookViewId="0">
      <selection sqref="A1:K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1" width="9.7109375" style="91" customWidth="1"/>
    <col min="12" max="16384" width="9.140625" style="91"/>
  </cols>
  <sheetData>
    <row r="1" spans="1:13" ht="21.75" x14ac:dyDescent="0.25">
      <c r="A1" s="187" t="s">
        <v>65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ht="16.5" x14ac:dyDescent="0.35">
      <c r="A2" s="96" t="s">
        <v>57</v>
      </c>
      <c r="C2" s="97"/>
      <c r="D2" s="97"/>
      <c r="E2" s="95"/>
      <c r="F2" s="95"/>
      <c r="G2" s="95"/>
      <c r="H2" s="95"/>
      <c r="I2" s="95"/>
      <c r="J2" s="95"/>
      <c r="K2" s="95"/>
    </row>
    <row r="3" spans="1:13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  <c r="K3" s="68">
        <v>2012</v>
      </c>
      <c r="M3" s="145"/>
    </row>
    <row r="4" spans="1:13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  <c r="K4" s="68"/>
      <c r="M4" s="92"/>
    </row>
    <row r="5" spans="1:13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/>
      <c r="I5" s="70" t="s">
        <v>53</v>
      </c>
      <c r="J5" s="70" t="s">
        <v>55</v>
      </c>
      <c r="K5" s="70"/>
    </row>
    <row r="6" spans="1:13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3" ht="15" customHeight="1" x14ac:dyDescent="0.35">
      <c r="A7" s="99" t="s">
        <v>2</v>
      </c>
      <c r="B7" s="100"/>
      <c r="C7" s="100"/>
      <c r="D7" s="100"/>
      <c r="E7" s="78">
        <v>1883.403</v>
      </c>
      <c r="F7" s="19">
        <v>1776.171</v>
      </c>
      <c r="G7" s="78">
        <v>7384.8909999999996</v>
      </c>
      <c r="H7" s="19">
        <v>8553.9410000000007</v>
      </c>
      <c r="I7" s="19">
        <v>12645.227999999999</v>
      </c>
      <c r="J7" s="19">
        <v>10918.174000000001</v>
      </c>
      <c r="K7" s="19">
        <v>10918</v>
      </c>
    </row>
    <row r="8" spans="1:13" ht="15" customHeight="1" x14ac:dyDescent="0.35">
      <c r="A8" s="99" t="s">
        <v>3</v>
      </c>
      <c r="B8" s="60"/>
      <c r="C8" s="60"/>
      <c r="D8" s="60"/>
      <c r="E8" s="79">
        <v>-1793.9270000000001</v>
      </c>
      <c r="F8" s="23">
        <v>-1627.7529999999997</v>
      </c>
      <c r="G8" s="79">
        <v>-7003.8710000000001</v>
      </c>
      <c r="H8" s="23">
        <v>-8378.1830000000009</v>
      </c>
      <c r="I8" s="23">
        <v>-11870.886</v>
      </c>
      <c r="J8" s="23">
        <v>-10036.48</v>
      </c>
      <c r="K8" s="23">
        <v>-10020</v>
      </c>
    </row>
    <row r="9" spans="1:13" ht="15" customHeight="1" x14ac:dyDescent="0.35">
      <c r="A9" s="99" t="s">
        <v>4</v>
      </c>
      <c r="B9" s="60"/>
      <c r="C9" s="60"/>
      <c r="D9" s="60"/>
      <c r="E9" s="79">
        <v>2.2389999999999999</v>
      </c>
      <c r="F9" s="23">
        <v>1.3260000000000001</v>
      </c>
      <c r="G9" s="79">
        <v>10.131</v>
      </c>
      <c r="H9" s="23">
        <v>7.92</v>
      </c>
      <c r="I9" s="23">
        <v>3.698</v>
      </c>
      <c r="J9" s="23">
        <v>16.286000000000001</v>
      </c>
      <c r="K9" s="23">
        <v>0</v>
      </c>
    </row>
    <row r="10" spans="1:13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-0.05</v>
      </c>
      <c r="J10" s="23">
        <v>0.127</v>
      </c>
      <c r="K10" s="23">
        <v>0</v>
      </c>
    </row>
    <row r="11" spans="1:13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3" ht="15" customHeight="1" x14ac:dyDescent="0.25">
      <c r="A12" s="102" t="s">
        <v>7</v>
      </c>
      <c r="B12" s="102"/>
      <c r="C12" s="102"/>
      <c r="D12" s="102"/>
      <c r="E12" s="78">
        <f t="shared" ref="E12:K12" si="0">SUM(E7:E11)</f>
        <v>91.71499999999989</v>
      </c>
      <c r="F12" s="19">
        <f t="shared" si="0"/>
        <v>149.74400000000034</v>
      </c>
      <c r="G12" s="78">
        <f t="shared" si="0"/>
        <v>391.1509999999995</v>
      </c>
      <c r="H12" s="20">
        <f t="shared" si="0"/>
        <v>183.6779999999998</v>
      </c>
      <c r="I12" s="20">
        <f t="shared" si="0"/>
        <v>777.98999999999876</v>
      </c>
      <c r="J12" s="20">
        <f t="shared" si="0"/>
        <v>898.10700000000134</v>
      </c>
      <c r="K12" s="20">
        <f t="shared" si="0"/>
        <v>898</v>
      </c>
    </row>
    <row r="13" spans="1:13" ht="15" customHeight="1" x14ac:dyDescent="0.35">
      <c r="A13" s="101" t="s">
        <v>62</v>
      </c>
      <c r="B13" s="64"/>
      <c r="C13" s="64"/>
      <c r="D13" s="64"/>
      <c r="E13" s="80">
        <v>-27.123999999999999</v>
      </c>
      <c r="F13" s="27">
        <v>-33</v>
      </c>
      <c r="G13" s="80">
        <v>-124.389</v>
      </c>
      <c r="H13" s="27">
        <v>-163.18899999999999</v>
      </c>
      <c r="I13" s="27">
        <v>-159.29400000000001</v>
      </c>
      <c r="J13" s="27">
        <v>-131.53200000000001</v>
      </c>
      <c r="K13" s="27">
        <v>-132</v>
      </c>
    </row>
    <row r="14" spans="1:13" ht="15" customHeight="1" x14ac:dyDescent="0.25">
      <c r="A14" s="102" t="s">
        <v>8</v>
      </c>
      <c r="B14" s="102"/>
      <c r="C14" s="102"/>
      <c r="D14" s="102"/>
      <c r="E14" s="78">
        <f t="shared" ref="E14:K14" si="1">SUM(E12:E13)</f>
        <v>64.590999999999894</v>
      </c>
      <c r="F14" s="19">
        <f t="shared" si="1"/>
        <v>116.74400000000034</v>
      </c>
      <c r="G14" s="78">
        <f t="shared" si="1"/>
        <v>266.76199999999949</v>
      </c>
      <c r="H14" s="20">
        <f t="shared" si="1"/>
        <v>20.488999999999805</v>
      </c>
      <c r="I14" s="20">
        <f t="shared" si="1"/>
        <v>618.69599999999878</v>
      </c>
      <c r="J14" s="20">
        <f t="shared" si="1"/>
        <v>766.5750000000013</v>
      </c>
      <c r="K14" s="20">
        <f t="shared" si="1"/>
        <v>766</v>
      </c>
    </row>
    <row r="15" spans="1:13" ht="15" customHeight="1" x14ac:dyDescent="0.35">
      <c r="A15" s="99" t="s">
        <v>9</v>
      </c>
      <c r="B15" s="103"/>
      <c r="C15" s="103"/>
      <c r="D15" s="103"/>
      <c r="E15" s="79">
        <v>-22.283999999999999</v>
      </c>
      <c r="F15" s="23">
        <v>-22.283999999999999</v>
      </c>
      <c r="G15" s="79">
        <v>-89.135000000000005</v>
      </c>
      <c r="H15" s="23">
        <v>-89.135000000000005</v>
      </c>
      <c r="I15" s="23">
        <v>-80.843000000000004</v>
      </c>
      <c r="J15" s="23">
        <v>-80.843000000000004</v>
      </c>
      <c r="K15" s="23">
        <v>-292</v>
      </c>
    </row>
    <row r="16" spans="1:13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-375</v>
      </c>
      <c r="H16" s="27">
        <v>0</v>
      </c>
      <c r="I16" s="27">
        <v>0</v>
      </c>
      <c r="J16" s="27">
        <v>0</v>
      </c>
      <c r="K16" s="27">
        <v>0</v>
      </c>
    </row>
    <row r="17" spans="1:11" ht="15" customHeight="1" x14ac:dyDescent="0.25">
      <c r="A17" s="102" t="s">
        <v>11</v>
      </c>
      <c r="B17" s="102"/>
      <c r="C17" s="102"/>
      <c r="D17" s="102"/>
      <c r="E17" s="78">
        <f t="shared" ref="E17:K17" si="2">SUM(E14:E16)</f>
        <v>42.306999999999896</v>
      </c>
      <c r="F17" s="19">
        <f t="shared" si="2"/>
        <v>94.460000000000349</v>
      </c>
      <c r="G17" s="78">
        <f t="shared" si="2"/>
        <v>-197.3730000000005</v>
      </c>
      <c r="H17" s="20">
        <f t="shared" si="2"/>
        <v>-68.6460000000002</v>
      </c>
      <c r="I17" s="20">
        <f t="shared" si="2"/>
        <v>537.85299999999881</v>
      </c>
      <c r="J17" s="20">
        <f t="shared" si="2"/>
        <v>685.73200000000134</v>
      </c>
      <c r="K17" s="20">
        <f t="shared" si="2"/>
        <v>474</v>
      </c>
    </row>
    <row r="18" spans="1:11" ht="15" customHeight="1" x14ac:dyDescent="0.35">
      <c r="A18" s="99" t="s">
        <v>12</v>
      </c>
      <c r="B18" s="60"/>
      <c r="C18" s="60"/>
      <c r="D18" s="60"/>
      <c r="E18" s="79">
        <v>0</v>
      </c>
      <c r="F18" s="23">
        <v>20.442</v>
      </c>
      <c r="G18" s="79">
        <v>38.744999999999997</v>
      </c>
      <c r="H18" s="23">
        <v>75.135000000000005</v>
      </c>
      <c r="I18" s="23">
        <v>5.2110000000000003</v>
      </c>
      <c r="J18" s="23">
        <v>15.881</v>
      </c>
      <c r="K18" s="23">
        <v>175</v>
      </c>
    </row>
    <row r="19" spans="1:11" ht="15" customHeight="1" x14ac:dyDescent="0.35">
      <c r="A19" s="101" t="s">
        <v>13</v>
      </c>
      <c r="B19" s="64"/>
      <c r="C19" s="64"/>
      <c r="D19" s="64"/>
      <c r="E19" s="80">
        <v>-125.84</v>
      </c>
      <c r="F19" s="27">
        <v>-95.878999999999991</v>
      </c>
      <c r="G19" s="80">
        <v>-411.61099999999993</v>
      </c>
      <c r="H19" s="27">
        <v>-444.459</v>
      </c>
      <c r="I19" s="27">
        <v>-475.267</v>
      </c>
      <c r="J19" s="27">
        <v>-411.24599999999998</v>
      </c>
      <c r="K19" s="27">
        <v>-501</v>
      </c>
    </row>
    <row r="20" spans="1:11" ht="15" customHeight="1" x14ac:dyDescent="0.25">
      <c r="A20" s="102" t="s">
        <v>14</v>
      </c>
      <c r="B20" s="102"/>
      <c r="C20" s="102"/>
      <c r="D20" s="102"/>
      <c r="E20" s="78">
        <f t="shared" ref="E20:K20" si="3">SUM(E17:E19)</f>
        <v>-83.533000000000101</v>
      </c>
      <c r="F20" s="19">
        <f t="shared" si="3"/>
        <v>19.023000000000366</v>
      </c>
      <c r="G20" s="78">
        <f t="shared" si="3"/>
        <v>-570.23900000000049</v>
      </c>
      <c r="H20" s="20">
        <f t="shared" si="3"/>
        <v>-437.9700000000002</v>
      </c>
      <c r="I20" s="20">
        <f t="shared" si="3"/>
        <v>67.796999999998832</v>
      </c>
      <c r="J20" s="20">
        <f t="shared" si="3"/>
        <v>290.36700000000133</v>
      </c>
      <c r="K20" s="20">
        <f t="shared" si="3"/>
        <v>148</v>
      </c>
    </row>
    <row r="21" spans="1:11" ht="15" customHeight="1" x14ac:dyDescent="0.35">
      <c r="A21" s="99" t="s">
        <v>15</v>
      </c>
      <c r="B21" s="60"/>
      <c r="C21" s="60"/>
      <c r="D21" s="60"/>
      <c r="E21" s="79">
        <v>21.719000000000001</v>
      </c>
      <c r="F21" s="23">
        <v>-0.16900000000000004</v>
      </c>
      <c r="G21" s="79">
        <v>86.287999999999997</v>
      </c>
      <c r="H21" s="23">
        <v>74.246000000000009</v>
      </c>
      <c r="I21" s="23">
        <v>-58.341999999999999</v>
      </c>
      <c r="J21" s="23">
        <v>-84.202999999999989</v>
      </c>
      <c r="K21" s="23">
        <v>-28</v>
      </c>
    </row>
    <row r="22" spans="1:11" ht="15" customHeight="1" x14ac:dyDescent="0.35">
      <c r="A22" s="101" t="s">
        <v>16</v>
      </c>
      <c r="B22" s="104"/>
      <c r="C22" s="104"/>
      <c r="D22" s="104"/>
      <c r="E22" s="80">
        <v>4.4450000000000003</v>
      </c>
      <c r="F22" s="27">
        <v>-33.35</v>
      </c>
      <c r="G22" s="80">
        <v>49.106999999999999</v>
      </c>
      <c r="H22" s="27">
        <v>34.396000000000001</v>
      </c>
      <c r="I22" s="27">
        <v>36.917999999999999</v>
      </c>
      <c r="J22" s="27">
        <v>-32.685000000000002</v>
      </c>
      <c r="K22" s="27">
        <v>-33</v>
      </c>
    </row>
    <row r="23" spans="1:11" ht="15" customHeight="1" x14ac:dyDescent="0.35">
      <c r="A23" s="105" t="s">
        <v>98</v>
      </c>
      <c r="B23" s="106"/>
      <c r="C23" s="106"/>
      <c r="D23" s="106"/>
      <c r="E23" s="78">
        <f t="shared" ref="E23:K23" si="4">SUM(E20:E22)</f>
        <v>-57.369000000000099</v>
      </c>
      <c r="F23" s="19">
        <f t="shared" si="4"/>
        <v>-14.495999999999636</v>
      </c>
      <c r="G23" s="78">
        <f t="shared" si="4"/>
        <v>-434.84400000000051</v>
      </c>
      <c r="H23" s="20">
        <f t="shared" si="4"/>
        <v>-329.32800000000015</v>
      </c>
      <c r="I23" s="20">
        <f t="shared" si="4"/>
        <v>46.372999999998832</v>
      </c>
      <c r="J23" s="20">
        <f t="shared" si="4"/>
        <v>173.47900000000135</v>
      </c>
      <c r="K23" s="20">
        <f t="shared" si="4"/>
        <v>87</v>
      </c>
    </row>
    <row r="24" spans="1:11" ht="15" customHeight="1" x14ac:dyDescent="0.35">
      <c r="A24" s="99" t="s">
        <v>113</v>
      </c>
      <c r="B24" s="60"/>
      <c r="C24" s="60"/>
      <c r="D24" s="60"/>
      <c r="E24" s="79">
        <v>-57.368999999999957</v>
      </c>
      <c r="F24" s="23">
        <v>-14.49599999999964</v>
      </c>
      <c r="G24" s="79">
        <v>-434.84400000000039</v>
      </c>
      <c r="H24" s="23">
        <v>-329.32799999999952</v>
      </c>
      <c r="I24" s="23">
        <v>46.372999999998683</v>
      </c>
      <c r="J24" s="23">
        <v>173.47900000000089</v>
      </c>
      <c r="K24" s="23">
        <v>87</v>
      </c>
    </row>
    <row r="25" spans="1:11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  <c r="K26" s="138"/>
    </row>
    <row r="27" spans="1:11" ht="15" customHeight="1" x14ac:dyDescent="0.35">
      <c r="A27" s="134" t="s">
        <v>64</v>
      </c>
      <c r="B27" s="60"/>
      <c r="C27" s="60"/>
      <c r="D27" s="60"/>
      <c r="E27" s="79">
        <v>-49</v>
      </c>
      <c r="F27" s="23">
        <v>-14</v>
      </c>
      <c r="G27" s="79">
        <v>-192</v>
      </c>
      <c r="H27" s="23">
        <v>-424</v>
      </c>
      <c r="I27" s="23">
        <v>-4</v>
      </c>
      <c r="J27" s="23">
        <v>0</v>
      </c>
      <c r="K27" s="23">
        <v>0</v>
      </c>
    </row>
    <row r="28" spans="1:11" ht="15" customHeight="1" x14ac:dyDescent="0.35">
      <c r="A28" s="135" t="s">
        <v>107</v>
      </c>
      <c r="B28" s="136"/>
      <c r="C28" s="136"/>
      <c r="D28" s="136"/>
      <c r="E28" s="149">
        <f t="shared" ref="E28:K28" si="5">E14-E27</f>
        <v>113.59099999999989</v>
      </c>
      <c r="F28" s="150">
        <f t="shared" si="5"/>
        <v>130.74400000000034</v>
      </c>
      <c r="G28" s="149">
        <f t="shared" si="5"/>
        <v>458.76199999999949</v>
      </c>
      <c r="H28" s="150">
        <f t="shared" si="5"/>
        <v>444.48899999999981</v>
      </c>
      <c r="I28" s="150">
        <f t="shared" si="5"/>
        <v>622.69599999999878</v>
      </c>
      <c r="J28" s="150">
        <f t="shared" si="5"/>
        <v>766.5750000000013</v>
      </c>
      <c r="K28" s="150">
        <f t="shared" si="5"/>
        <v>766</v>
      </c>
    </row>
    <row r="29" spans="1:11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  <c r="K29" s="24"/>
    </row>
    <row r="30" spans="1:11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  <c r="K30" s="68">
        <v>2012</v>
      </c>
    </row>
    <row r="31" spans="1:11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  <c r="K31" s="71"/>
    </row>
    <row r="32" spans="1:11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  <c r="K32" s="73"/>
    </row>
    <row r="33" spans="1:13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  <c r="K33" s="61"/>
    </row>
    <row r="34" spans="1:13" ht="15" customHeight="1" x14ac:dyDescent="0.35">
      <c r="A34" s="99" t="s">
        <v>17</v>
      </c>
      <c r="B34" s="107"/>
      <c r="C34" s="107"/>
      <c r="D34" s="107"/>
      <c r="E34" s="79">
        <v>7694.11</v>
      </c>
      <c r="F34" s="23">
        <v>8048.87</v>
      </c>
      <c r="G34" s="79">
        <v>7694.0519999999997</v>
      </c>
      <c r="H34" s="23">
        <v>8048.87</v>
      </c>
      <c r="I34" s="23">
        <v>8048.87</v>
      </c>
      <c r="J34" s="23">
        <v>0</v>
      </c>
      <c r="K34" s="23">
        <v>3352.9059999999999</v>
      </c>
    </row>
    <row r="35" spans="1:13" ht="15" customHeight="1" x14ac:dyDescent="0.35">
      <c r="A35" s="99" t="s">
        <v>18</v>
      </c>
      <c r="B35" s="100"/>
      <c r="C35" s="100"/>
      <c r="D35" s="100"/>
      <c r="E35" s="79">
        <v>1133.249</v>
      </c>
      <c r="F35" s="23">
        <v>1222.3530000000001</v>
      </c>
      <c r="G35" s="79">
        <v>1155.52</v>
      </c>
      <c r="H35" s="23">
        <v>1244.644</v>
      </c>
      <c r="I35" s="23">
        <v>1304.682</v>
      </c>
      <c r="J35" s="23">
        <v>0</v>
      </c>
      <c r="K35" s="23">
        <v>572.52700000000004</v>
      </c>
    </row>
    <row r="36" spans="1:13" ht="15" customHeight="1" x14ac:dyDescent="0.35">
      <c r="A36" s="99" t="s">
        <v>106</v>
      </c>
      <c r="B36" s="100"/>
      <c r="C36" s="100"/>
      <c r="D36" s="100"/>
      <c r="E36" s="79">
        <v>256.02199999999999</v>
      </c>
      <c r="F36" s="23">
        <v>256.87799999999999</v>
      </c>
      <c r="G36" s="79">
        <v>263.13399999999996</v>
      </c>
      <c r="H36" s="23">
        <v>274.22000000000003</v>
      </c>
      <c r="I36" s="23">
        <v>364.57900000000001</v>
      </c>
      <c r="J36" s="23">
        <v>0</v>
      </c>
      <c r="K36" s="23">
        <v>435.87400000000002</v>
      </c>
    </row>
    <row r="37" spans="1:13" ht="15" customHeight="1" x14ac:dyDescent="0.35">
      <c r="A37" s="99" t="s">
        <v>19</v>
      </c>
      <c r="B37" s="100"/>
      <c r="C37" s="100"/>
      <c r="D37" s="100"/>
      <c r="E37" s="79">
        <v>37.39</v>
      </c>
      <c r="F37" s="23">
        <v>37.158000000000001</v>
      </c>
      <c r="G37" s="79">
        <v>37.512999999999998</v>
      </c>
      <c r="H37" s="23">
        <v>36.19</v>
      </c>
      <c r="I37" s="23">
        <v>34.200000000000003</v>
      </c>
      <c r="J37" s="23">
        <v>0</v>
      </c>
      <c r="K37" s="23">
        <v>136.65100000000001</v>
      </c>
    </row>
    <row r="38" spans="1:13" ht="15" customHeight="1" x14ac:dyDescent="0.35">
      <c r="A38" s="101" t="s">
        <v>20</v>
      </c>
      <c r="B38" s="64"/>
      <c r="C38" s="64"/>
      <c r="D38" s="64"/>
      <c r="E38" s="80">
        <v>555.79199999999992</v>
      </c>
      <c r="F38" s="27">
        <v>631.94999999999993</v>
      </c>
      <c r="G38" s="80">
        <v>532.10299999999995</v>
      </c>
      <c r="H38" s="27">
        <v>633.48599999999999</v>
      </c>
      <c r="I38" s="27">
        <v>525.57900000000006</v>
      </c>
      <c r="J38" s="27">
        <v>0</v>
      </c>
      <c r="K38" s="27">
        <v>438.20200000000006</v>
      </c>
    </row>
    <row r="39" spans="1:13" ht="15" customHeight="1" x14ac:dyDescent="0.35">
      <c r="A39" s="96" t="s">
        <v>21</v>
      </c>
      <c r="B39" s="102"/>
      <c r="C39" s="102"/>
      <c r="D39" s="102"/>
      <c r="E39" s="84">
        <f>SUM(E34:E38)</f>
        <v>9676.5630000000001</v>
      </c>
      <c r="F39" s="179">
        <f>SUM(F34:F38)</f>
        <v>10197.209000000001</v>
      </c>
      <c r="G39" s="84">
        <f>SUM(G34:G38)</f>
        <v>9682.3220000000001</v>
      </c>
      <c r="H39" s="20">
        <f>SUM(H34:H38)</f>
        <v>10237.41</v>
      </c>
      <c r="I39" s="20">
        <f>SUM(I34:I38)</f>
        <v>10277.91</v>
      </c>
      <c r="J39" s="20" t="s">
        <v>54</v>
      </c>
      <c r="K39" s="20">
        <f>SUM(K34:K38)</f>
        <v>4936.16</v>
      </c>
    </row>
    <row r="40" spans="1:13" ht="15" customHeight="1" x14ac:dyDescent="0.35">
      <c r="A40" s="99" t="s">
        <v>22</v>
      </c>
      <c r="B40" s="60"/>
      <c r="C40" s="60"/>
      <c r="D40" s="60"/>
      <c r="E40" s="79">
        <v>163.79599999999999</v>
      </c>
      <c r="F40" s="23">
        <v>29.167999999999999</v>
      </c>
      <c r="G40" s="79">
        <v>123.982</v>
      </c>
      <c r="H40" s="23">
        <v>61.822000000000003</v>
      </c>
      <c r="I40" s="23">
        <v>92.873000000000005</v>
      </c>
      <c r="J40" s="23">
        <v>0</v>
      </c>
      <c r="K40" s="23">
        <v>276.45699999999999</v>
      </c>
    </row>
    <row r="41" spans="1:13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  <c r="K41" s="23">
        <v>0</v>
      </c>
    </row>
    <row r="42" spans="1:13" ht="15" customHeight="1" x14ac:dyDescent="0.35">
      <c r="A42" s="99" t="s">
        <v>24</v>
      </c>
      <c r="B42" s="60"/>
      <c r="C42" s="60"/>
      <c r="D42" s="60"/>
      <c r="E42" s="79">
        <v>1483.7729999999999</v>
      </c>
      <c r="F42" s="23">
        <v>1414.4799999999998</v>
      </c>
      <c r="G42" s="79">
        <v>1475.4989999999998</v>
      </c>
      <c r="H42" s="23">
        <v>1651.1289999999999</v>
      </c>
      <c r="I42" s="23">
        <v>1729.3629999999998</v>
      </c>
      <c r="J42" s="23">
        <v>0</v>
      </c>
      <c r="K42" s="23">
        <v>2111.123</v>
      </c>
    </row>
    <row r="43" spans="1:13" ht="15" customHeight="1" x14ac:dyDescent="0.35">
      <c r="A43" s="99" t="s">
        <v>25</v>
      </c>
      <c r="B43" s="60"/>
      <c r="C43" s="60"/>
      <c r="D43" s="60"/>
      <c r="E43" s="79">
        <v>269.47999999999996</v>
      </c>
      <c r="F43" s="23">
        <v>296.29000000000002</v>
      </c>
      <c r="G43" s="79">
        <v>389.93499999999995</v>
      </c>
      <c r="H43" s="23">
        <v>336.67899999999997</v>
      </c>
      <c r="I43" s="23">
        <v>325.31099999999998</v>
      </c>
      <c r="J43" s="23">
        <v>0</v>
      </c>
      <c r="K43" s="23">
        <v>703.149</v>
      </c>
    </row>
    <row r="44" spans="1:13" ht="15" customHeight="1" x14ac:dyDescent="0.35">
      <c r="A44" s="101" t="s">
        <v>26</v>
      </c>
      <c r="B44" s="64"/>
      <c r="C44" s="64"/>
      <c r="D44" s="64"/>
      <c r="E44" s="80">
        <v>187.19499999999999</v>
      </c>
      <c r="F44" s="27">
        <v>133.81700000000001</v>
      </c>
      <c r="G44" s="80">
        <v>204.67099999999999</v>
      </c>
      <c r="H44" s="27">
        <v>169.25299999999999</v>
      </c>
      <c r="I44" s="27">
        <v>135.15899999999999</v>
      </c>
      <c r="J44" s="27">
        <v>0</v>
      </c>
      <c r="K44" s="27">
        <v>6.0010000000000003</v>
      </c>
    </row>
    <row r="45" spans="1:13" ht="15" customHeight="1" x14ac:dyDescent="0.35">
      <c r="A45" s="108" t="s">
        <v>27</v>
      </c>
      <c r="B45" s="75"/>
      <c r="C45" s="75"/>
      <c r="D45" s="75"/>
      <c r="E45" s="85">
        <f>SUM(E40:E44)</f>
        <v>2104.2440000000001</v>
      </c>
      <c r="F45" s="38">
        <f>SUM(F40:F44)</f>
        <v>1873.7549999999997</v>
      </c>
      <c r="G45" s="85">
        <f>SUM(G40:G44)</f>
        <v>2194.0869999999995</v>
      </c>
      <c r="H45" s="39">
        <f>SUM(H40:H44)</f>
        <v>2218.8830000000003</v>
      </c>
      <c r="I45" s="39">
        <f>SUM(I40:I44)</f>
        <v>2282.7060000000001</v>
      </c>
      <c r="J45" s="39" t="s">
        <v>54</v>
      </c>
      <c r="K45" s="39">
        <f>SUM(K40:K44)</f>
        <v>3096.73</v>
      </c>
    </row>
    <row r="46" spans="1:13" ht="15" customHeight="1" x14ac:dyDescent="0.35">
      <c r="A46" s="96" t="s">
        <v>96</v>
      </c>
      <c r="B46" s="76"/>
      <c r="C46" s="76"/>
      <c r="D46" s="76"/>
      <c r="E46" s="84">
        <f>E39+E45</f>
        <v>11780.807000000001</v>
      </c>
      <c r="F46" s="179">
        <f>F39+F45</f>
        <v>12070.964</v>
      </c>
      <c r="G46" s="84">
        <f>G39+G45</f>
        <v>11876.409</v>
      </c>
      <c r="H46" s="20">
        <f>H39+H45</f>
        <v>12456.293</v>
      </c>
      <c r="I46" s="20">
        <f>I39+I45</f>
        <v>12560.616</v>
      </c>
      <c r="J46" s="20" t="s">
        <v>54</v>
      </c>
      <c r="K46" s="20">
        <f>K39+K45</f>
        <v>8032.8899999999994</v>
      </c>
    </row>
    <row r="47" spans="1:13" ht="15" customHeight="1" x14ac:dyDescent="0.35">
      <c r="A47" s="99" t="s">
        <v>114</v>
      </c>
      <c r="B47" s="60"/>
      <c r="C47" s="60"/>
      <c r="D47" s="60"/>
      <c r="E47" s="79">
        <v>3934.7950000000001</v>
      </c>
      <c r="F47" s="23">
        <v>4320.62</v>
      </c>
      <c r="G47" s="79">
        <v>4000.3780000000002</v>
      </c>
      <c r="H47" s="23">
        <v>4342.1459999999997</v>
      </c>
      <c r="I47" s="23">
        <v>4742.1189999999997</v>
      </c>
      <c r="J47" s="23">
        <v>0</v>
      </c>
      <c r="K47" s="22">
        <v>341.56099999999998</v>
      </c>
    </row>
    <row r="48" spans="1:13" ht="15" customHeight="1" x14ac:dyDescent="0.35">
      <c r="A48" s="99" t="s">
        <v>109</v>
      </c>
      <c r="B48" s="60"/>
      <c r="C48" s="60"/>
      <c r="D48" s="60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  <c r="K48" s="23">
        <v>0</v>
      </c>
      <c r="M48" s="144"/>
    </row>
    <row r="49" spans="1:13" ht="15" customHeight="1" x14ac:dyDescent="0.35">
      <c r="A49" s="99" t="s">
        <v>28</v>
      </c>
      <c r="B49" s="60"/>
      <c r="C49" s="60"/>
      <c r="D49" s="60"/>
      <c r="E49" s="79">
        <v>171.73099999999999</v>
      </c>
      <c r="F49" s="23">
        <v>310.24400000000003</v>
      </c>
      <c r="G49" s="79">
        <v>171.37100000000001</v>
      </c>
      <c r="H49" s="23">
        <v>308.90600000000001</v>
      </c>
      <c r="I49" s="23">
        <v>135.69800000000001</v>
      </c>
      <c r="J49" s="23">
        <v>0</v>
      </c>
      <c r="K49" s="23">
        <v>95.484999999999999</v>
      </c>
    </row>
    <row r="50" spans="1:13" ht="15" customHeight="1" x14ac:dyDescent="0.35">
      <c r="A50" s="99" t="s">
        <v>29</v>
      </c>
      <c r="B50" s="60"/>
      <c r="C50" s="60"/>
      <c r="D50" s="60"/>
      <c r="E50" s="79">
        <v>499.387</v>
      </c>
      <c r="F50" s="23">
        <v>655.803</v>
      </c>
      <c r="G50" s="79">
        <v>502.178</v>
      </c>
      <c r="H50" s="23">
        <v>663.48</v>
      </c>
      <c r="I50" s="23">
        <v>662.2170000000001</v>
      </c>
      <c r="J50" s="23">
        <v>0</v>
      </c>
      <c r="K50" s="23">
        <v>521.67399999999998</v>
      </c>
    </row>
    <row r="51" spans="1:13" ht="15" customHeight="1" x14ac:dyDescent="0.35">
      <c r="A51" s="99" t="s">
        <v>30</v>
      </c>
      <c r="B51" s="60"/>
      <c r="C51" s="60"/>
      <c r="D51" s="60"/>
      <c r="E51" s="79">
        <v>4231.1790000000001</v>
      </c>
      <c r="F51" s="23">
        <v>4282.8369999999995</v>
      </c>
      <c r="G51" s="79">
        <v>4316.0069999999996</v>
      </c>
      <c r="H51" s="23">
        <v>4616.8909999999996</v>
      </c>
      <c r="I51" s="23">
        <v>3812.6320000000001</v>
      </c>
      <c r="J51" s="23">
        <v>0</v>
      </c>
      <c r="K51" s="23">
        <v>3514.9479999999999</v>
      </c>
    </row>
    <row r="52" spans="1:13" ht="15" customHeight="1" x14ac:dyDescent="0.35">
      <c r="A52" s="99" t="s">
        <v>31</v>
      </c>
      <c r="B52" s="60"/>
      <c r="C52" s="60"/>
      <c r="D52" s="60"/>
      <c r="E52" s="79">
        <v>2930.9500000000003</v>
      </c>
      <c r="F52" s="23">
        <v>2493.6510000000007</v>
      </c>
      <c r="G52" s="79">
        <v>2873.2939999999999</v>
      </c>
      <c r="H52" s="23">
        <v>2518.1669999999999</v>
      </c>
      <c r="I52" s="23">
        <v>3178.6180000000004</v>
      </c>
      <c r="J52" s="23">
        <v>0</v>
      </c>
      <c r="K52" s="23">
        <v>3513.2629999999999</v>
      </c>
      <c r="M52" s="144"/>
    </row>
    <row r="53" spans="1:13" ht="15" customHeight="1" x14ac:dyDescent="0.35">
      <c r="A53" s="99" t="s">
        <v>32</v>
      </c>
      <c r="B53" s="60"/>
      <c r="C53" s="60"/>
      <c r="D53" s="60"/>
      <c r="E53" s="79">
        <v>0</v>
      </c>
      <c r="F53" s="23">
        <v>0</v>
      </c>
      <c r="G53" s="79">
        <v>0</v>
      </c>
      <c r="H53" s="23">
        <v>0</v>
      </c>
      <c r="I53" s="23">
        <v>0</v>
      </c>
      <c r="J53" s="23">
        <v>0</v>
      </c>
      <c r="K53" s="23">
        <v>0</v>
      </c>
    </row>
    <row r="54" spans="1:13" ht="15" customHeight="1" x14ac:dyDescent="0.35">
      <c r="A54" s="101" t="s">
        <v>112</v>
      </c>
      <c r="B54" s="64"/>
      <c r="C54" s="64"/>
      <c r="D54" s="64"/>
      <c r="E54" s="80">
        <v>12.765000000000001</v>
      </c>
      <c r="F54" s="27">
        <v>7.8090000000000002</v>
      </c>
      <c r="G54" s="80">
        <v>13.180999999999999</v>
      </c>
      <c r="H54" s="27">
        <v>6.7030000000000003</v>
      </c>
      <c r="I54" s="27">
        <v>29.332000000000001</v>
      </c>
      <c r="J54" s="27">
        <v>0</v>
      </c>
      <c r="K54" s="27">
        <v>45.959000000000003</v>
      </c>
    </row>
    <row r="55" spans="1:13" ht="15" customHeight="1" x14ac:dyDescent="0.35">
      <c r="A55" s="96" t="s">
        <v>97</v>
      </c>
      <c r="B55" s="76"/>
      <c r="C55" s="76"/>
      <c r="D55" s="76"/>
      <c r="E55" s="84">
        <f>SUM(E47:E54)</f>
        <v>11780.807000000001</v>
      </c>
      <c r="F55" s="18">
        <f>SUM(F47:F54)</f>
        <v>12070.963999999998</v>
      </c>
      <c r="G55" s="84">
        <f>SUM(G47:G54)</f>
        <v>11876.409</v>
      </c>
      <c r="H55" s="20">
        <f>SUM(H47:H54)</f>
        <v>12456.292999999998</v>
      </c>
      <c r="I55" s="20">
        <f>SUM(I47:I54)</f>
        <v>12560.616</v>
      </c>
      <c r="J55" s="20" t="s">
        <v>54</v>
      </c>
      <c r="K55" s="20">
        <f>SUM(K47:K54)</f>
        <v>8032.8899999999994</v>
      </c>
    </row>
    <row r="56" spans="1:13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  <c r="K56" s="24"/>
    </row>
    <row r="57" spans="1:13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  <c r="K57" s="68">
        <v>2012</v>
      </c>
    </row>
    <row r="58" spans="1:13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  <c r="K58" s="71"/>
    </row>
    <row r="59" spans="1:13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  <c r="K59" s="73"/>
    </row>
    <row r="60" spans="1:13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  <c r="K60" s="61"/>
    </row>
    <row r="61" spans="1:13" ht="34.9" customHeight="1" x14ac:dyDescent="0.35">
      <c r="A61" s="109" t="s">
        <v>33</v>
      </c>
      <c r="B61" s="109"/>
      <c r="C61" s="109"/>
      <c r="D61" s="109"/>
      <c r="E61" s="79">
        <v>42.906000000000375</v>
      </c>
      <c r="F61" s="23">
        <v>148.85000000000022</v>
      </c>
      <c r="G61" s="79">
        <v>152.68899999999991</v>
      </c>
      <c r="H61" s="23">
        <v>-236.96799999999928</v>
      </c>
      <c r="I61" s="23"/>
      <c r="J61" s="23"/>
      <c r="K61" s="23">
        <v>540</v>
      </c>
    </row>
    <row r="62" spans="1:13" ht="15" customHeight="1" x14ac:dyDescent="0.35">
      <c r="A62" s="110" t="s">
        <v>34</v>
      </c>
      <c r="B62" s="110"/>
      <c r="C62" s="111"/>
      <c r="D62" s="111"/>
      <c r="E62" s="80">
        <v>-42.709000000000003</v>
      </c>
      <c r="F62" s="27">
        <v>122.03600000000006</v>
      </c>
      <c r="G62" s="80">
        <v>319.71299999999997</v>
      </c>
      <c r="H62" s="27">
        <v>-489.70499999999998</v>
      </c>
      <c r="I62" s="27">
        <v>0</v>
      </c>
      <c r="J62" s="27">
        <v>0</v>
      </c>
      <c r="K62" s="27">
        <v>139</v>
      </c>
    </row>
    <row r="63" spans="1:13" ht="15" customHeight="1" x14ac:dyDescent="0.35">
      <c r="A63" s="164" t="s">
        <v>35</v>
      </c>
      <c r="B63" s="112"/>
      <c r="C63" s="113"/>
      <c r="D63" s="113"/>
      <c r="E63" s="78">
        <f>SUM(E61:E62)</f>
        <v>0.19700000000037221</v>
      </c>
      <c r="F63" s="19">
        <f>SUM(F61:F62)</f>
        <v>270.88600000000031</v>
      </c>
      <c r="G63" s="78">
        <f>SUM(G61:G62)</f>
        <v>472.40199999999987</v>
      </c>
      <c r="H63" s="19">
        <f>SUM(H61:H62)</f>
        <v>-726.67299999999932</v>
      </c>
      <c r="I63" s="20" t="s">
        <v>54</v>
      </c>
      <c r="J63" s="20" t="s">
        <v>54</v>
      </c>
      <c r="K63" s="18">
        <f>SUM(K61:K62)</f>
        <v>679</v>
      </c>
    </row>
    <row r="64" spans="1:13" ht="15" customHeight="1" x14ac:dyDescent="0.35">
      <c r="A64" s="109" t="s">
        <v>104</v>
      </c>
      <c r="B64" s="109"/>
      <c r="C64" s="60"/>
      <c r="D64" s="60"/>
      <c r="E64" s="79">
        <v>-20.984999999999999</v>
      </c>
      <c r="F64" s="23">
        <v>-12.738</v>
      </c>
      <c r="G64" s="79">
        <v>-112.79300000000001</v>
      </c>
      <c r="H64" s="23">
        <v>-100.959</v>
      </c>
      <c r="I64" s="23">
        <v>0</v>
      </c>
      <c r="J64" s="23">
        <v>0</v>
      </c>
      <c r="K64" s="23">
        <v>-293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0.90200000000000002</v>
      </c>
      <c r="F65" s="27">
        <v>0</v>
      </c>
      <c r="G65" s="80">
        <v>-0.52100000000000002</v>
      </c>
      <c r="H65" s="27">
        <v>0</v>
      </c>
      <c r="I65" s="27">
        <v>0</v>
      </c>
      <c r="J65" s="27">
        <v>0</v>
      </c>
      <c r="K65" s="27">
        <v>6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>SUM(E63:E65)</f>
        <v>-19.885999999999626</v>
      </c>
      <c r="F66" s="19">
        <f>SUM(F63:F65)</f>
        <v>258.14800000000031</v>
      </c>
      <c r="G66" s="78">
        <f>SUM(G63:G65)</f>
        <v>359.08799999999985</v>
      </c>
      <c r="H66" s="19">
        <f>SUM(H63:H65)</f>
        <v>-827.63199999999938</v>
      </c>
      <c r="I66" s="20" t="s">
        <v>54</v>
      </c>
      <c r="J66" s="20" t="s">
        <v>54</v>
      </c>
      <c r="K66" s="18">
        <f>SUM(K63:K65)</f>
        <v>392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80">
        <v>-20.181999999999999</v>
      </c>
      <c r="H67" s="27">
        <v>0</v>
      </c>
      <c r="I67" s="27">
        <v>0</v>
      </c>
      <c r="J67" s="27">
        <v>0</v>
      </c>
      <c r="K67" s="27">
        <v>-10</v>
      </c>
    </row>
    <row r="68" spans="1:11" ht="15" customHeight="1" x14ac:dyDescent="0.35">
      <c r="A68" s="164" t="s">
        <v>37</v>
      </c>
      <c r="B68" s="112"/>
      <c r="C68" s="76"/>
      <c r="D68" s="76"/>
      <c r="E68" s="78">
        <f>SUM(E66:E67)</f>
        <v>-19.885999999999626</v>
      </c>
      <c r="F68" s="19">
        <f>SUM(F66:F67)</f>
        <v>258.14800000000031</v>
      </c>
      <c r="G68" s="78">
        <f>SUM(G66:G67)</f>
        <v>338.90599999999984</v>
      </c>
      <c r="H68" s="19">
        <f>SUM(H66:H67)</f>
        <v>-827.63199999999938</v>
      </c>
      <c r="I68" s="20" t="s">
        <v>54</v>
      </c>
      <c r="J68" s="20" t="s">
        <v>54</v>
      </c>
      <c r="K68" s="18">
        <f>SUM(K66:K67)</f>
        <v>382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-104.227</v>
      </c>
      <c r="F69" s="23">
        <v>-300</v>
      </c>
      <c r="G69" s="79">
        <v>-294.96300000000002</v>
      </c>
      <c r="H69" s="23">
        <v>750</v>
      </c>
      <c r="I69" s="23">
        <v>0</v>
      </c>
      <c r="J69" s="23">
        <v>0</v>
      </c>
      <c r="K69" s="23">
        <v>-354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100</v>
      </c>
      <c r="I70" s="23">
        <v>0</v>
      </c>
      <c r="J70" s="23">
        <v>0</v>
      </c>
      <c r="K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0</v>
      </c>
      <c r="F71" s="23">
        <v>0</v>
      </c>
      <c r="G71" s="79">
        <v>0</v>
      </c>
      <c r="H71" s="23">
        <v>0</v>
      </c>
      <c r="I71" s="23">
        <v>0</v>
      </c>
      <c r="J71" s="23">
        <v>0</v>
      </c>
      <c r="K71" s="23">
        <v>0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0</v>
      </c>
      <c r="F72" s="27">
        <v>0</v>
      </c>
      <c r="G72" s="80">
        <v>0</v>
      </c>
      <c r="H72" s="27">
        <v>0</v>
      </c>
      <c r="I72" s="27">
        <v>0</v>
      </c>
      <c r="J72" s="27">
        <v>0</v>
      </c>
      <c r="K72" s="27">
        <v>36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>SUM(E69:E72)</f>
        <v>-104.227</v>
      </c>
      <c r="F73" s="38">
        <f>SUM(F69:F72)</f>
        <v>-300</v>
      </c>
      <c r="G73" s="87">
        <f>SUM(G69:G72)</f>
        <v>-294.96300000000002</v>
      </c>
      <c r="H73" s="133">
        <f>SUM(H69:H72)</f>
        <v>850</v>
      </c>
      <c r="I73" s="154" t="s">
        <v>54</v>
      </c>
      <c r="J73" s="154" t="s">
        <v>54</v>
      </c>
      <c r="K73" s="38">
        <f>SUM(K69:K72)</f>
        <v>-318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>SUM(E73+E68)</f>
        <v>-124.11299999999963</v>
      </c>
      <c r="F74" s="19">
        <f>SUM(F73+F68)</f>
        <v>-41.851999999999691</v>
      </c>
      <c r="G74" s="78">
        <f>SUM(G73+G68)</f>
        <v>43.942999999999813</v>
      </c>
      <c r="H74" s="19">
        <f>SUM(H73+H68)</f>
        <v>22.36800000000062</v>
      </c>
      <c r="I74" s="20" t="s">
        <v>54</v>
      </c>
      <c r="J74" s="20" t="s">
        <v>54</v>
      </c>
      <c r="K74" s="18">
        <f>SUM(K73+K68)</f>
        <v>64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-2.7679999999999998</v>
      </c>
      <c r="F75" s="27">
        <v>-5.0000000000000001E-3</v>
      </c>
      <c r="G75" s="80">
        <v>-1.5640000000000001</v>
      </c>
      <c r="H75" s="27">
        <v>-11</v>
      </c>
      <c r="I75" s="27">
        <v>0</v>
      </c>
      <c r="J75" s="27">
        <v>0</v>
      </c>
      <c r="K75" s="27">
        <v>-111</v>
      </c>
    </row>
    <row r="76" spans="1:11" ht="15" customHeight="1" x14ac:dyDescent="0.35">
      <c r="A76" s="164" t="s">
        <v>83</v>
      </c>
      <c r="B76" s="115"/>
      <c r="C76" s="76"/>
      <c r="D76" s="76"/>
      <c r="E76" s="78">
        <f>SUM(E74:E75)</f>
        <v>-126.88099999999963</v>
      </c>
      <c r="F76" s="19">
        <f>SUM(F74:F75)</f>
        <v>-41.856999999999694</v>
      </c>
      <c r="G76" s="78">
        <f>SUM(G74:G75)</f>
        <v>42.378999999999813</v>
      </c>
      <c r="H76" s="19">
        <f>SUM(H74:H75)</f>
        <v>11.36800000000062</v>
      </c>
      <c r="I76" s="20" t="s">
        <v>54</v>
      </c>
      <c r="J76" s="20" t="s">
        <v>54</v>
      </c>
      <c r="K76" s="18">
        <f>SUM(K74:K75)</f>
        <v>-47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  <c r="K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  <c r="K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  <c r="K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  <c r="K80" s="70"/>
    </row>
    <row r="81" spans="1:11" ht="2.25" customHeight="1" x14ac:dyDescent="0.35">
      <c r="A81" s="159"/>
      <c r="B81" s="160"/>
      <c r="C81" s="159"/>
      <c r="D81" s="159"/>
      <c r="E81" s="98"/>
      <c r="F81" s="98"/>
      <c r="G81" s="98"/>
      <c r="H81" s="98"/>
      <c r="I81" s="98"/>
      <c r="J81" s="98"/>
      <c r="K81" s="98"/>
    </row>
    <row r="82" spans="1:11" ht="15" customHeight="1" x14ac:dyDescent="0.35">
      <c r="A82" s="134" t="s">
        <v>44</v>
      </c>
      <c r="B82" s="109"/>
      <c r="C82" s="100"/>
      <c r="D82" s="100"/>
      <c r="E82" s="82">
        <v>3.429483758919373</v>
      </c>
      <c r="F82" s="56">
        <v>6.5727905702772942</v>
      </c>
      <c r="G82" s="82">
        <v>3.6122672629832895</v>
      </c>
      <c r="H82" s="56">
        <v>0.23952702035238424</v>
      </c>
      <c r="I82" s="56">
        <v>4.8927231679808374</v>
      </c>
      <c r="J82" s="56">
        <v>7.0210916220972708</v>
      </c>
      <c r="K82" s="56">
        <v>7.0159369847957498</v>
      </c>
    </row>
    <row r="83" spans="1:11" ht="15" customHeight="1" x14ac:dyDescent="0.35">
      <c r="A83" s="99" t="s">
        <v>80</v>
      </c>
      <c r="B83" s="109"/>
      <c r="C83" s="100"/>
      <c r="D83" s="100"/>
      <c r="E83" s="82">
        <v>6.0311574315215726</v>
      </c>
      <c r="F83" s="56">
        <v>7.3610029664936487</v>
      </c>
      <c r="G83" s="82">
        <v>6.2121702270216215</v>
      </c>
      <c r="H83" s="56">
        <v>5.1963065913127169</v>
      </c>
      <c r="I83" s="56">
        <v>4.9243556541645592</v>
      </c>
      <c r="J83" s="56">
        <v>7.0210916220972708</v>
      </c>
      <c r="K83" s="56">
        <v>7.0159369847957498</v>
      </c>
    </row>
    <row r="84" spans="1:11" ht="15" customHeight="1" x14ac:dyDescent="0.35">
      <c r="A84" s="99" t="s">
        <v>45</v>
      </c>
      <c r="B84" s="109"/>
      <c r="C84" s="100"/>
      <c r="D84" s="100"/>
      <c r="E84" s="82">
        <v>-4.4352164672138681</v>
      </c>
      <c r="F84" s="56">
        <v>1.0710117438017026</v>
      </c>
      <c r="G84" s="82">
        <v>-7.7216982620325769</v>
      </c>
      <c r="H84" s="56">
        <v>-5.1200961054092042</v>
      </c>
      <c r="I84" s="56">
        <v>0.53614691644942181</v>
      </c>
      <c r="J84" s="56">
        <v>2.6594831699879657</v>
      </c>
      <c r="K84" s="56">
        <v>1.3555596263051841</v>
      </c>
    </row>
    <row r="85" spans="1:11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-10.424758742078547</v>
      </c>
      <c r="H85" s="56">
        <v>-7.2505150389161814</v>
      </c>
      <c r="I85" s="56" t="s">
        <v>54</v>
      </c>
      <c r="J85" s="56" t="s">
        <v>54</v>
      </c>
      <c r="K85" s="56">
        <v>30.70673130374778</v>
      </c>
    </row>
    <row r="86" spans="1:11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-1.7867840629648086</v>
      </c>
      <c r="H86" s="56">
        <v>7.2267049299312006E-2</v>
      </c>
      <c r="I86" s="56" t="s">
        <v>54</v>
      </c>
      <c r="J86" s="56" t="s">
        <v>54</v>
      </c>
      <c r="K86" s="56">
        <v>15.85373911902799</v>
      </c>
    </row>
    <row r="87" spans="1:11" ht="15" customHeight="1" x14ac:dyDescent="0.35">
      <c r="A87" s="99" t="s">
        <v>48</v>
      </c>
      <c r="B87" s="109"/>
      <c r="C87" s="100"/>
      <c r="D87" s="100"/>
      <c r="E87" s="79">
        <v>33.400046363547084</v>
      </c>
      <c r="F87" s="23">
        <v>35.793495863296428</v>
      </c>
      <c r="G87" s="79">
        <v>33.683397060508767</v>
      </c>
      <c r="H87" s="23">
        <v>34.859054776569558</v>
      </c>
      <c r="I87" s="23" t="s">
        <v>54</v>
      </c>
      <c r="J87" s="23" t="s">
        <v>54</v>
      </c>
      <c r="K87" s="23">
        <v>4.2520313361691722</v>
      </c>
    </row>
    <row r="88" spans="1:11" ht="15" customHeight="1" x14ac:dyDescent="0.35">
      <c r="A88" s="99" t="s">
        <v>49</v>
      </c>
      <c r="B88" s="109"/>
      <c r="C88" s="100"/>
      <c r="D88" s="100"/>
      <c r="E88" s="79">
        <v>4096.04</v>
      </c>
      <c r="F88" s="23">
        <v>4259.6329999999989</v>
      </c>
      <c r="G88" s="79">
        <v>4059.9300000000003</v>
      </c>
      <c r="H88" s="23">
        <v>4552.9279999999999</v>
      </c>
      <c r="I88" s="23">
        <v>3588.819</v>
      </c>
      <c r="J88" s="23" t="s">
        <v>54</v>
      </c>
      <c r="K88" s="23">
        <v>2770.6329999999998</v>
      </c>
    </row>
    <row r="89" spans="1:11" ht="15" customHeight="1" x14ac:dyDescent="0.35">
      <c r="A89" s="99" t="s">
        <v>50</v>
      </c>
      <c r="B89" s="109"/>
      <c r="C89" s="60"/>
      <c r="D89" s="60"/>
      <c r="E89" s="82">
        <v>1.1189680783878193</v>
      </c>
      <c r="F89" s="56">
        <v>1.0630606255583686</v>
      </c>
      <c r="G89" s="82">
        <v>1.1217384957121557</v>
      </c>
      <c r="H89" s="56">
        <v>1.1344153328791799</v>
      </c>
      <c r="I89" s="56">
        <v>0.83260879788128495</v>
      </c>
      <c r="J89" s="56" t="s">
        <v>54</v>
      </c>
      <c r="K89" s="56">
        <v>10.570390062097243</v>
      </c>
    </row>
    <row r="90" spans="1:11" ht="15" customHeight="1" x14ac:dyDescent="0.35">
      <c r="A90" s="101" t="s">
        <v>51</v>
      </c>
      <c r="B90" s="110"/>
      <c r="C90" s="64"/>
      <c r="D90" s="64"/>
      <c r="E90" s="79" t="s">
        <v>54</v>
      </c>
      <c r="F90" s="23" t="s">
        <v>54</v>
      </c>
      <c r="G90" s="79">
        <v>4631</v>
      </c>
      <c r="H90" s="23">
        <v>5493</v>
      </c>
      <c r="I90" s="23">
        <v>5794</v>
      </c>
      <c r="J90" s="23">
        <v>5120</v>
      </c>
      <c r="K90" s="23">
        <v>5120</v>
      </c>
    </row>
    <row r="91" spans="1:11" ht="16.5" x14ac:dyDescent="0.35">
      <c r="A91" s="103" t="s">
        <v>89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ht="16.5" x14ac:dyDescent="0.35">
      <c r="A92" s="103" t="s">
        <v>71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</row>
    <row r="93" spans="1:11" ht="16.5" x14ac:dyDescent="0.35">
      <c r="A93" s="103" t="s">
        <v>90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</row>
    <row r="94" spans="1:11" ht="16.5" x14ac:dyDescent="0.35">
      <c r="A94" s="103" t="s">
        <v>70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</row>
    <row r="97" spans="1:11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</row>
    <row r="98" spans="1:11" x14ac:dyDescent="0.25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</row>
    <row r="99" spans="1:11" x14ac:dyDescent="0.25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</row>
    <row r="100" spans="1:11" x14ac:dyDescent="0.25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</row>
    <row r="101" spans="1:11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</row>
    <row r="102" spans="1:11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</row>
    <row r="103" spans="1:11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</row>
    <row r="104" spans="1:11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</row>
    <row r="105" spans="1:11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</row>
    <row r="106" spans="1:11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</row>
    <row r="107" spans="1:11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</row>
    <row r="108" spans="1:11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</row>
    <row r="109" spans="1:11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  <row r="110" spans="1:11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1" width="4.5703125" style="91" customWidth="1"/>
    <col min="12" max="12" width="9.140625" style="91" customWidth="1"/>
    <col min="13" max="16384" width="9.140625" style="91"/>
  </cols>
  <sheetData>
    <row r="1" spans="1:25" ht="21.75" x14ac:dyDescent="0.25">
      <c r="A1" s="187" t="s">
        <v>115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25" ht="16.5" x14ac:dyDescent="0.35">
      <c r="A2" s="96" t="s">
        <v>57</v>
      </c>
      <c r="B2" s="97"/>
      <c r="C2" s="97"/>
      <c r="D2" s="97"/>
      <c r="E2" s="95"/>
      <c r="F2" s="95"/>
      <c r="G2" s="95"/>
      <c r="H2" s="95"/>
      <c r="I2" s="95"/>
      <c r="J2" s="95"/>
    </row>
    <row r="3" spans="1:25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25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25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/>
      <c r="I5" s="70"/>
      <c r="J5" s="70"/>
    </row>
    <row r="6" spans="1:25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25" ht="15" customHeight="1" x14ac:dyDescent="0.35">
      <c r="A7" s="99" t="s">
        <v>2</v>
      </c>
      <c r="B7" s="100"/>
      <c r="C7" s="100"/>
      <c r="D7" s="100"/>
      <c r="E7" s="78">
        <v>532.58500000000004</v>
      </c>
      <c r="F7" s="19">
        <v>497.88099999999997</v>
      </c>
      <c r="G7" s="78">
        <v>2470.625</v>
      </c>
      <c r="H7" s="19">
        <v>2338.6819999999998</v>
      </c>
      <c r="I7" s="19">
        <v>2268.2049999999999</v>
      </c>
      <c r="J7" s="19">
        <v>1957.183</v>
      </c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</row>
    <row r="8" spans="1:25" ht="15" customHeight="1" x14ac:dyDescent="0.35">
      <c r="A8" s="99" t="s">
        <v>3</v>
      </c>
      <c r="B8" s="60"/>
      <c r="C8" s="60"/>
      <c r="D8" s="60"/>
      <c r="E8" s="79">
        <v>-511.58699999999999</v>
      </c>
      <c r="F8" s="23">
        <v>-499.47800000000007</v>
      </c>
      <c r="G8" s="79">
        <v>-2233.375</v>
      </c>
      <c r="H8" s="23">
        <v>-2075.9479999999999</v>
      </c>
      <c r="I8" s="23">
        <v>-2033.954</v>
      </c>
      <c r="J8" s="23">
        <v>-1925.4269999999999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</row>
    <row r="9" spans="1:25" ht="15" customHeight="1" x14ac:dyDescent="0.35">
      <c r="A9" s="99" t="s">
        <v>4</v>
      </c>
      <c r="B9" s="60"/>
      <c r="C9" s="60"/>
      <c r="D9" s="60"/>
      <c r="E9" s="79">
        <v>0.81799999999999995</v>
      </c>
      <c r="F9" s="23">
        <v>0</v>
      </c>
      <c r="G9" s="79">
        <v>10.263</v>
      </c>
      <c r="H9" s="23">
        <v>0.34300000000000003</v>
      </c>
      <c r="I9" s="23">
        <v>48.62</v>
      </c>
      <c r="J9" s="23">
        <v>0.46400000000000002</v>
      </c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</row>
    <row r="10" spans="1:25" ht="15" customHeight="1" x14ac:dyDescent="0.35">
      <c r="A10" s="99" t="s">
        <v>5</v>
      </c>
      <c r="B10" s="60"/>
      <c r="C10" s="60"/>
      <c r="D10" s="60"/>
      <c r="E10" s="79">
        <v>-0.92500000000000004</v>
      </c>
      <c r="F10" s="23">
        <v>0.108</v>
      </c>
      <c r="G10" s="79">
        <v>4.5570000000000004</v>
      </c>
      <c r="H10" s="23">
        <v>9.0739999999999998</v>
      </c>
      <c r="I10" s="23">
        <v>10.733000000000001</v>
      </c>
      <c r="J10" s="23">
        <v>5.9370000000000003</v>
      </c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</row>
    <row r="11" spans="1:25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5.7770000000000001</v>
      </c>
      <c r="H11" s="27">
        <v>0</v>
      </c>
      <c r="I11" s="27">
        <v>0</v>
      </c>
      <c r="J11" s="27">
        <v>0</v>
      </c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</row>
    <row r="12" spans="1:25" ht="15" customHeight="1" x14ac:dyDescent="0.25">
      <c r="A12" s="102" t="s">
        <v>7</v>
      </c>
      <c r="B12" s="102"/>
      <c r="C12" s="102"/>
      <c r="D12" s="102"/>
      <c r="E12" s="78">
        <f t="shared" ref="E12:J12" si="0">SUM(E7:E11)</f>
        <v>20.891000000000048</v>
      </c>
      <c r="F12" s="19">
        <f t="shared" si="0"/>
        <v>-1.4890000000000936</v>
      </c>
      <c r="G12" s="78">
        <f t="shared" si="0"/>
        <v>257.84699999999998</v>
      </c>
      <c r="H12" s="20">
        <f t="shared" si="0"/>
        <v>272.15099999999995</v>
      </c>
      <c r="I12" s="20">
        <f t="shared" si="0"/>
        <v>293.60399999999998</v>
      </c>
      <c r="J12" s="20">
        <f t="shared" si="0"/>
        <v>38.157000000000082</v>
      </c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</row>
    <row r="13" spans="1:25" ht="15" customHeight="1" x14ac:dyDescent="0.35">
      <c r="A13" s="101" t="s">
        <v>62</v>
      </c>
      <c r="B13" s="64"/>
      <c r="C13" s="64"/>
      <c r="D13" s="64"/>
      <c r="E13" s="80">
        <v>-11.305</v>
      </c>
      <c r="F13" s="27">
        <v>-12.385000000000002</v>
      </c>
      <c r="G13" s="80">
        <v>-49.966999999999999</v>
      </c>
      <c r="H13" s="27">
        <v>-46.946999999999996</v>
      </c>
      <c r="I13" s="27">
        <v>-46.606000000000002</v>
      </c>
      <c r="J13" s="27">
        <v>-34.014000000000003</v>
      </c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</row>
    <row r="14" spans="1:25" ht="15" customHeight="1" x14ac:dyDescent="0.25">
      <c r="A14" s="102" t="s">
        <v>8</v>
      </c>
      <c r="B14" s="102"/>
      <c r="C14" s="102"/>
      <c r="D14" s="102"/>
      <c r="E14" s="78">
        <f t="shared" ref="E14:J14" si="1">SUM(E12:E13)</f>
        <v>9.5860000000000483</v>
      </c>
      <c r="F14" s="19">
        <f t="shared" si="1"/>
        <v>-13.874000000000095</v>
      </c>
      <c r="G14" s="78">
        <f t="shared" si="1"/>
        <v>207.88</v>
      </c>
      <c r="H14" s="20">
        <f t="shared" si="1"/>
        <v>225.20399999999995</v>
      </c>
      <c r="I14" s="20">
        <f t="shared" si="1"/>
        <v>246.99799999999999</v>
      </c>
      <c r="J14" s="20">
        <f t="shared" si="1"/>
        <v>4.1430000000000788</v>
      </c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</row>
    <row r="15" spans="1:25" ht="15" customHeight="1" x14ac:dyDescent="0.35">
      <c r="A15" s="99" t="s">
        <v>9</v>
      </c>
      <c r="B15" s="103"/>
      <c r="C15" s="103"/>
      <c r="D15" s="103"/>
      <c r="E15" s="79">
        <v>-1.4019999999999999</v>
      </c>
      <c r="F15" s="23">
        <v>-1.3549800000000001</v>
      </c>
      <c r="G15" s="79">
        <v>-5.5359999999999996</v>
      </c>
      <c r="H15" s="23">
        <v>-4.54</v>
      </c>
      <c r="I15" s="23">
        <v>-4.54</v>
      </c>
      <c r="J15" s="23">
        <v>-4.54</v>
      </c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</row>
    <row r="16" spans="1:25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</row>
    <row r="17" spans="1:25" ht="15" customHeight="1" x14ac:dyDescent="0.25">
      <c r="A17" s="102" t="s">
        <v>11</v>
      </c>
      <c r="B17" s="102"/>
      <c r="C17" s="102"/>
      <c r="D17" s="102"/>
      <c r="E17" s="78">
        <f t="shared" ref="E17:J17" si="2">SUM(E14:E16)</f>
        <v>8.184000000000049</v>
      </c>
      <c r="F17" s="19">
        <f t="shared" si="2"/>
        <v>-15.228980000000094</v>
      </c>
      <c r="G17" s="78">
        <f t="shared" si="2"/>
        <v>202.34399999999999</v>
      </c>
      <c r="H17" s="20">
        <f t="shared" si="2"/>
        <v>220.66399999999996</v>
      </c>
      <c r="I17" s="20">
        <f t="shared" si="2"/>
        <v>242.458</v>
      </c>
      <c r="J17" s="20">
        <f t="shared" si="2"/>
        <v>-0.39699999999992119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</row>
    <row r="18" spans="1:25" ht="15" customHeight="1" x14ac:dyDescent="0.35">
      <c r="A18" s="99" t="s">
        <v>12</v>
      </c>
      <c r="B18" s="60"/>
      <c r="C18" s="60"/>
      <c r="D18" s="60"/>
      <c r="E18" s="79">
        <v>3.8719999999999999</v>
      </c>
      <c r="F18" s="23">
        <v>19.538</v>
      </c>
      <c r="G18" s="79">
        <v>28.188000000000002</v>
      </c>
      <c r="H18" s="23">
        <v>27.146999999999998</v>
      </c>
      <c r="I18" s="23">
        <v>9.0950000000000006</v>
      </c>
      <c r="J18" s="23">
        <v>7.8810000000000002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</row>
    <row r="19" spans="1:25" ht="15" customHeight="1" x14ac:dyDescent="0.35">
      <c r="A19" s="101" t="s">
        <v>13</v>
      </c>
      <c r="B19" s="64"/>
      <c r="C19" s="64"/>
      <c r="D19" s="64"/>
      <c r="E19" s="80">
        <v>-27.125</v>
      </c>
      <c r="F19" s="27">
        <v>-28.807000000000002</v>
      </c>
      <c r="G19" s="80">
        <v>-128.81300000000002</v>
      </c>
      <c r="H19" s="27">
        <v>-140.774</v>
      </c>
      <c r="I19" s="27">
        <v>-183.90900000000002</v>
      </c>
      <c r="J19" s="27">
        <v>-70.179000000000002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</row>
    <row r="20" spans="1:25" ht="15" customHeight="1" x14ac:dyDescent="0.25">
      <c r="A20" s="102" t="s">
        <v>14</v>
      </c>
      <c r="B20" s="102"/>
      <c r="C20" s="102"/>
      <c r="D20" s="102"/>
      <c r="E20" s="78">
        <f t="shared" ref="E20:J20" si="3">SUM(E17:E19)</f>
        <v>-15.068999999999951</v>
      </c>
      <c r="F20" s="19">
        <f t="shared" si="3"/>
        <v>-24.497980000000098</v>
      </c>
      <c r="G20" s="78">
        <f t="shared" si="3"/>
        <v>101.71899999999997</v>
      </c>
      <c r="H20" s="20">
        <f t="shared" si="3"/>
        <v>107.03699999999995</v>
      </c>
      <c r="I20" s="20">
        <f t="shared" si="3"/>
        <v>67.643999999999977</v>
      </c>
      <c r="J20" s="20">
        <f t="shared" si="3"/>
        <v>-62.694999999999922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</row>
    <row r="21" spans="1:25" ht="15" customHeight="1" x14ac:dyDescent="0.35">
      <c r="A21" s="99" t="s">
        <v>15</v>
      </c>
      <c r="B21" s="60"/>
      <c r="C21" s="60"/>
      <c r="D21" s="60"/>
      <c r="E21" s="79">
        <v>6.1980000000000004</v>
      </c>
      <c r="F21" s="23">
        <v>6.9159999999999995</v>
      </c>
      <c r="G21" s="79">
        <v>-19.348999999999997</v>
      </c>
      <c r="H21" s="23">
        <v>-17.346999999999994</v>
      </c>
      <c r="I21" s="23">
        <v>-1.4159999999999968</v>
      </c>
      <c r="J21" s="23">
        <v>15.748999999999995</v>
      </c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</row>
    <row r="22" spans="1:25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0</v>
      </c>
      <c r="I22" s="27">
        <v>0</v>
      </c>
      <c r="J22" s="27">
        <v>0</v>
      </c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</row>
    <row r="23" spans="1:25" ht="15" customHeight="1" x14ac:dyDescent="0.35">
      <c r="A23" s="105" t="s">
        <v>98</v>
      </c>
      <c r="B23" s="106"/>
      <c r="C23" s="106"/>
      <c r="D23" s="106"/>
      <c r="E23" s="78">
        <f t="shared" ref="E23:J23" si="4">SUM(E20:E22)</f>
        <v>-8.8709999999999507</v>
      </c>
      <c r="F23" s="19">
        <f t="shared" si="4"/>
        <v>-17.581980000000097</v>
      </c>
      <c r="G23" s="78">
        <f t="shared" si="4"/>
        <v>82.369999999999976</v>
      </c>
      <c r="H23" s="20">
        <f t="shared" si="4"/>
        <v>89.689999999999955</v>
      </c>
      <c r="I23" s="20">
        <f t="shared" si="4"/>
        <v>66.22799999999998</v>
      </c>
      <c r="J23" s="20">
        <f t="shared" si="4"/>
        <v>-46.945999999999927</v>
      </c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</row>
    <row r="24" spans="1:25" ht="15" customHeight="1" x14ac:dyDescent="0.35">
      <c r="A24" s="99" t="s">
        <v>113</v>
      </c>
      <c r="B24" s="60"/>
      <c r="C24" s="60"/>
      <c r="D24" s="60"/>
      <c r="E24" s="79">
        <v>-11.689999999999959</v>
      </c>
      <c r="F24" s="23">
        <v>-21.285980000000002</v>
      </c>
      <c r="G24" s="79">
        <v>62.063999999999851</v>
      </c>
      <c r="H24" s="23">
        <v>62.678999999999917</v>
      </c>
      <c r="I24" s="23">
        <v>38.61799999999991</v>
      </c>
      <c r="J24" s="23">
        <v>-77.32999999999997</v>
      </c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</row>
    <row r="25" spans="1:25" ht="15" customHeight="1" x14ac:dyDescent="0.35">
      <c r="A25" s="99" t="s">
        <v>108</v>
      </c>
      <c r="B25" s="60"/>
      <c r="C25" s="60"/>
      <c r="D25" s="60"/>
      <c r="E25" s="79">
        <v>2.819</v>
      </c>
      <c r="F25" s="23">
        <v>3.7040000000000002</v>
      </c>
      <c r="G25" s="79">
        <v>20.306000000000001</v>
      </c>
      <c r="H25" s="23">
        <v>27.010999999999999</v>
      </c>
      <c r="I25" s="23">
        <v>27.61</v>
      </c>
      <c r="J25" s="23">
        <v>30.384</v>
      </c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</row>
    <row r="26" spans="1:25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</row>
    <row r="27" spans="1:25" ht="15" customHeight="1" x14ac:dyDescent="0.35">
      <c r="A27" s="134" t="s">
        <v>64</v>
      </c>
      <c r="B27" s="60"/>
      <c r="C27" s="60"/>
      <c r="D27" s="60"/>
      <c r="E27" s="79">
        <v>-0.30200000000000005</v>
      </c>
      <c r="F27" s="23">
        <v>-0.76900000000000002</v>
      </c>
      <c r="G27" s="79">
        <v>-20.861185300000002</v>
      </c>
      <c r="H27" s="23">
        <v>5.8240000000000052</v>
      </c>
      <c r="I27" s="23">
        <v>25.522000000000002</v>
      </c>
      <c r="J27" s="23">
        <v>-171.6</v>
      </c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</row>
    <row r="28" spans="1:25" ht="15" customHeight="1" x14ac:dyDescent="0.35">
      <c r="A28" s="135" t="s">
        <v>107</v>
      </c>
      <c r="B28" s="136"/>
      <c r="C28" s="136"/>
      <c r="D28" s="136"/>
      <c r="E28" s="149">
        <f t="shared" ref="E28:J28" si="5">E14-E27</f>
        <v>9.8880000000000479</v>
      </c>
      <c r="F28" s="150">
        <f t="shared" si="5"/>
        <v>-13.105000000000095</v>
      </c>
      <c r="G28" s="149">
        <f t="shared" si="5"/>
        <v>228.74118529999998</v>
      </c>
      <c r="H28" s="150">
        <f t="shared" si="5"/>
        <v>219.37999999999994</v>
      </c>
      <c r="I28" s="150">
        <f t="shared" si="5"/>
        <v>221.476</v>
      </c>
      <c r="J28" s="150">
        <f t="shared" si="5"/>
        <v>175.74300000000008</v>
      </c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</row>
    <row r="29" spans="1:25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</row>
    <row r="30" spans="1:25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</row>
    <row r="31" spans="1:25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25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</row>
    <row r="33" spans="1:25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</row>
    <row r="34" spans="1:25" ht="15" customHeight="1" x14ac:dyDescent="0.35">
      <c r="A34" s="99" t="s">
        <v>17</v>
      </c>
      <c r="B34" s="107"/>
      <c r="C34" s="107"/>
      <c r="D34" s="107"/>
      <c r="E34" s="79">
        <v>1062.7059999999999</v>
      </c>
      <c r="F34" s="23">
        <v>995.19100000000003</v>
      </c>
      <c r="G34" s="79">
        <v>1074.0989999999999</v>
      </c>
      <c r="H34" s="23">
        <v>1013.688</v>
      </c>
      <c r="I34" s="23">
        <v>983.03200000000004</v>
      </c>
      <c r="J34" s="23">
        <v>601.33299999999997</v>
      </c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</row>
    <row r="35" spans="1:25" ht="15" customHeight="1" x14ac:dyDescent="0.35">
      <c r="A35" s="99" t="s">
        <v>18</v>
      </c>
      <c r="B35" s="100"/>
      <c r="C35" s="100"/>
      <c r="D35" s="100"/>
      <c r="E35" s="79">
        <v>688.65499999999997</v>
      </c>
      <c r="F35" s="23">
        <v>653.59199999999998</v>
      </c>
      <c r="G35" s="79">
        <v>699.73099999999999</v>
      </c>
      <c r="H35" s="23">
        <v>652.66300000000001</v>
      </c>
      <c r="I35" s="23">
        <v>620.048</v>
      </c>
      <c r="J35" s="23">
        <v>227.78199999999998</v>
      </c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</row>
    <row r="36" spans="1:25" ht="15" customHeight="1" x14ac:dyDescent="0.35">
      <c r="A36" s="99" t="s">
        <v>106</v>
      </c>
      <c r="B36" s="100"/>
      <c r="C36" s="100"/>
      <c r="D36" s="100"/>
      <c r="E36" s="79">
        <v>371.90600000000001</v>
      </c>
      <c r="F36" s="23">
        <v>371.03500000000003</v>
      </c>
      <c r="G36" s="79">
        <v>377.89200000000005</v>
      </c>
      <c r="H36" s="23">
        <v>378.40899999999999</v>
      </c>
      <c r="I36" s="23">
        <v>400.06099999999998</v>
      </c>
      <c r="J36" s="23">
        <v>404.21899999999999</v>
      </c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</row>
    <row r="37" spans="1:25" ht="15" customHeight="1" x14ac:dyDescent="0.35">
      <c r="A37" s="99" t="s">
        <v>19</v>
      </c>
      <c r="B37" s="100"/>
      <c r="C37" s="100"/>
      <c r="D37" s="100"/>
      <c r="E37" s="79">
        <v>0</v>
      </c>
      <c r="F37" s="23">
        <v>0</v>
      </c>
      <c r="G37" s="79">
        <v>0</v>
      </c>
      <c r="H37" s="23">
        <v>0</v>
      </c>
      <c r="I37" s="23">
        <v>0</v>
      </c>
      <c r="J37" s="23">
        <v>0</v>
      </c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</row>
    <row r="38" spans="1:25" ht="15" customHeight="1" x14ac:dyDescent="0.35">
      <c r="A38" s="101" t="s">
        <v>20</v>
      </c>
      <c r="B38" s="64"/>
      <c r="C38" s="64"/>
      <c r="D38" s="64"/>
      <c r="E38" s="80">
        <v>224.54199999999997</v>
      </c>
      <c r="F38" s="27">
        <v>217.42000000000002</v>
      </c>
      <c r="G38" s="80">
        <v>228.15099999999998</v>
      </c>
      <c r="H38" s="27">
        <v>204.31199999999998</v>
      </c>
      <c r="I38" s="27">
        <v>196.47899999999998</v>
      </c>
      <c r="J38" s="27">
        <v>165.535</v>
      </c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</row>
    <row r="39" spans="1:25" ht="15" customHeight="1" x14ac:dyDescent="0.35">
      <c r="A39" s="96" t="s">
        <v>21</v>
      </c>
      <c r="B39" s="102"/>
      <c r="C39" s="102"/>
      <c r="D39" s="102"/>
      <c r="E39" s="84">
        <f t="shared" ref="E39:J39" si="6">SUM(E34:E38)</f>
        <v>2347.8089999999997</v>
      </c>
      <c r="F39" s="179">
        <f t="shared" si="6"/>
        <v>2237.2379999999998</v>
      </c>
      <c r="G39" s="84">
        <f t="shared" si="6"/>
        <v>2379.8729999999996</v>
      </c>
      <c r="H39" s="20">
        <f t="shared" si="6"/>
        <v>2249.0720000000001</v>
      </c>
      <c r="I39" s="20">
        <f t="shared" si="6"/>
        <v>2199.62</v>
      </c>
      <c r="J39" s="20">
        <f t="shared" si="6"/>
        <v>1398.8690000000001</v>
      </c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</row>
    <row r="40" spans="1:25" ht="15" customHeight="1" x14ac:dyDescent="0.35">
      <c r="A40" s="99" t="s">
        <v>22</v>
      </c>
      <c r="B40" s="60"/>
      <c r="C40" s="60"/>
      <c r="D40" s="60"/>
      <c r="E40" s="79">
        <v>383.56900000000002</v>
      </c>
      <c r="F40" s="23">
        <v>391.57100000000003</v>
      </c>
      <c r="G40" s="79">
        <v>388.21899999999999</v>
      </c>
      <c r="H40" s="23">
        <v>397.14300000000003</v>
      </c>
      <c r="I40" s="23">
        <v>318.59699999999998</v>
      </c>
      <c r="J40" s="23">
        <v>248.72100000000003</v>
      </c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</row>
    <row r="41" spans="1:25" ht="15" customHeight="1" x14ac:dyDescent="0.35">
      <c r="A41" s="99" t="s">
        <v>23</v>
      </c>
      <c r="B41" s="60"/>
      <c r="C41" s="60"/>
      <c r="D41" s="60"/>
      <c r="E41" s="79">
        <v>2.4E-2</v>
      </c>
      <c r="F41" s="23">
        <v>0</v>
      </c>
      <c r="G41" s="79">
        <v>2.5000000000000001E-2</v>
      </c>
      <c r="H41" s="23">
        <v>0</v>
      </c>
      <c r="I41" s="23">
        <v>0</v>
      </c>
      <c r="J41" s="23">
        <v>0</v>
      </c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</row>
    <row r="42" spans="1:25" ht="15" customHeight="1" x14ac:dyDescent="0.35">
      <c r="A42" s="99" t="s">
        <v>24</v>
      </c>
      <c r="B42" s="60"/>
      <c r="C42" s="60"/>
      <c r="D42" s="60"/>
      <c r="E42" s="79">
        <v>721.85900000000004</v>
      </c>
      <c r="F42" s="23">
        <v>881.08399999999995</v>
      </c>
      <c r="G42" s="79">
        <v>1097.9490000000001</v>
      </c>
      <c r="H42" s="23">
        <v>1140.633</v>
      </c>
      <c r="I42" s="23">
        <v>1211.288</v>
      </c>
      <c r="J42" s="23">
        <v>1024.9559999999999</v>
      </c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</row>
    <row r="43" spans="1:25" ht="15" customHeight="1" x14ac:dyDescent="0.35">
      <c r="A43" s="99" t="s">
        <v>25</v>
      </c>
      <c r="B43" s="60"/>
      <c r="C43" s="60"/>
      <c r="D43" s="60"/>
      <c r="E43" s="79">
        <v>120.496</v>
      </c>
      <c r="F43" s="23">
        <v>99.784999999999997</v>
      </c>
      <c r="G43" s="79">
        <v>190.41900000000001</v>
      </c>
      <c r="H43" s="23">
        <v>175.125</v>
      </c>
      <c r="I43" s="23">
        <v>148.529</v>
      </c>
      <c r="J43" s="23">
        <v>363.86900000000003</v>
      </c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</row>
    <row r="44" spans="1:25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  <c r="L44" s="122"/>
      <c r="M44" s="167"/>
      <c r="N44" s="167"/>
      <c r="O44" s="167"/>
      <c r="P44" s="122"/>
      <c r="Q44" s="122"/>
      <c r="R44" s="122"/>
      <c r="S44" s="122"/>
      <c r="T44" s="122"/>
      <c r="U44" s="122"/>
      <c r="V44" s="122"/>
      <c r="W44" s="122"/>
      <c r="X44" s="122"/>
      <c r="Y44" s="122"/>
    </row>
    <row r="45" spans="1:25" ht="15" customHeight="1" x14ac:dyDescent="0.35">
      <c r="A45" s="108" t="s">
        <v>27</v>
      </c>
      <c r="B45" s="75"/>
      <c r="C45" s="75"/>
      <c r="D45" s="75"/>
      <c r="E45" s="85">
        <f t="shared" ref="E45:J45" si="7">SUM(E40:E44)</f>
        <v>1225.9480000000001</v>
      </c>
      <c r="F45" s="38">
        <f t="shared" si="7"/>
        <v>1372.44</v>
      </c>
      <c r="G45" s="85">
        <f t="shared" si="7"/>
        <v>1676.6120000000001</v>
      </c>
      <c r="H45" s="39">
        <f t="shared" si="7"/>
        <v>1712.9010000000001</v>
      </c>
      <c r="I45" s="39">
        <f t="shared" si="7"/>
        <v>1678.414</v>
      </c>
      <c r="J45" s="39">
        <f t="shared" si="7"/>
        <v>1637.5459999999998</v>
      </c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</row>
    <row r="46" spans="1:25" ht="15" customHeight="1" x14ac:dyDescent="0.35">
      <c r="A46" s="96" t="s">
        <v>96</v>
      </c>
      <c r="B46" s="76"/>
      <c r="C46" s="76"/>
      <c r="D46" s="76"/>
      <c r="E46" s="84">
        <f t="shared" ref="E46:J46" si="8">E39+E45</f>
        <v>3573.7569999999996</v>
      </c>
      <c r="F46" s="179">
        <f t="shared" si="8"/>
        <v>3609.6779999999999</v>
      </c>
      <c r="G46" s="84">
        <f t="shared" si="8"/>
        <v>4056.4849999999997</v>
      </c>
      <c r="H46" s="20">
        <f t="shared" si="8"/>
        <v>3961.973</v>
      </c>
      <c r="I46" s="20">
        <f t="shared" si="8"/>
        <v>3878.0339999999997</v>
      </c>
      <c r="J46" s="20">
        <f t="shared" si="8"/>
        <v>3036.415</v>
      </c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</row>
    <row r="47" spans="1:25" ht="15" customHeight="1" x14ac:dyDescent="0.35">
      <c r="A47" s="99" t="s">
        <v>114</v>
      </c>
      <c r="B47" s="60"/>
      <c r="C47" s="60"/>
      <c r="D47" s="60"/>
      <c r="E47" s="79">
        <v>837.88499999999999</v>
      </c>
      <c r="F47" s="23">
        <v>694.57402000000002</v>
      </c>
      <c r="G47" s="79">
        <v>879.625</v>
      </c>
      <c r="H47" s="23">
        <v>758.36</v>
      </c>
      <c r="I47" s="23">
        <v>632.99599999999998</v>
      </c>
      <c r="J47" s="23">
        <v>445.048</v>
      </c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</row>
    <row r="48" spans="1:25" ht="15" customHeight="1" x14ac:dyDescent="0.35">
      <c r="A48" s="99" t="s">
        <v>109</v>
      </c>
      <c r="B48" s="60"/>
      <c r="C48" s="60"/>
      <c r="D48" s="60"/>
      <c r="E48" s="79">
        <v>17.887</v>
      </c>
      <c r="F48" s="23">
        <v>10.589</v>
      </c>
      <c r="G48" s="79">
        <v>27.978999999999999</v>
      </c>
      <c r="H48" s="23">
        <v>32.643000000000001</v>
      </c>
      <c r="I48" s="23">
        <v>31.285</v>
      </c>
      <c r="J48" s="23">
        <v>34.531999999999996</v>
      </c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</row>
    <row r="49" spans="1:25" ht="15" customHeight="1" x14ac:dyDescent="0.35">
      <c r="A49" s="99" t="s">
        <v>28</v>
      </c>
      <c r="B49" s="60"/>
      <c r="C49" s="60"/>
      <c r="D49" s="60"/>
      <c r="E49" s="79">
        <v>36.392000000000003</v>
      </c>
      <c r="F49" s="23">
        <v>41.173999999999999</v>
      </c>
      <c r="G49" s="79">
        <v>35.902000000000001</v>
      </c>
      <c r="H49" s="23">
        <v>40.587000000000003</v>
      </c>
      <c r="I49" s="23">
        <v>35.83</v>
      </c>
      <c r="J49" s="23">
        <v>29.492999999999999</v>
      </c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</row>
    <row r="50" spans="1:25" ht="15" customHeight="1" x14ac:dyDescent="0.35">
      <c r="A50" s="99" t="s">
        <v>29</v>
      </c>
      <c r="B50" s="60"/>
      <c r="C50" s="60"/>
      <c r="D50" s="60"/>
      <c r="E50" s="79">
        <v>94.367999999999995</v>
      </c>
      <c r="F50" s="23">
        <v>100.194</v>
      </c>
      <c r="G50" s="79">
        <v>97.701999999999998</v>
      </c>
      <c r="H50" s="23">
        <v>104.384</v>
      </c>
      <c r="I50" s="23">
        <v>99.491</v>
      </c>
      <c r="J50" s="23">
        <v>65.266000000000005</v>
      </c>
      <c r="L50" s="122"/>
      <c r="M50" s="144"/>
      <c r="N50" s="144"/>
      <c r="O50" s="144"/>
      <c r="P50" s="122"/>
      <c r="Q50" s="122"/>
      <c r="R50" s="122"/>
      <c r="S50" s="122"/>
      <c r="T50" s="122"/>
      <c r="U50" s="122"/>
      <c r="V50" s="122"/>
      <c r="W50" s="122"/>
      <c r="X50" s="122"/>
      <c r="Y50" s="122"/>
    </row>
    <row r="51" spans="1:25" ht="15" customHeight="1" x14ac:dyDescent="0.35">
      <c r="A51" s="99" t="s">
        <v>30</v>
      </c>
      <c r="B51" s="60"/>
      <c r="C51" s="60"/>
      <c r="D51" s="60"/>
      <c r="E51" s="79">
        <v>1337.192</v>
      </c>
      <c r="F51" s="23">
        <v>1400.8789999999999</v>
      </c>
      <c r="G51" s="79">
        <v>1210.105</v>
      </c>
      <c r="H51" s="23">
        <v>1180.778</v>
      </c>
      <c r="I51" s="23">
        <v>1227.3779999999999</v>
      </c>
      <c r="J51" s="23">
        <v>707.596</v>
      </c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</row>
    <row r="52" spans="1:25" ht="15" customHeight="1" x14ac:dyDescent="0.35">
      <c r="A52" s="99" t="s">
        <v>31</v>
      </c>
      <c r="B52" s="60"/>
      <c r="C52" s="60"/>
      <c r="D52" s="60"/>
      <c r="E52" s="79">
        <v>1200.6130000000001</v>
      </c>
      <c r="F52" s="23">
        <v>1303.1030000000001</v>
      </c>
      <c r="G52" s="79">
        <v>1754.011</v>
      </c>
      <c r="H52" s="23">
        <v>1786.056</v>
      </c>
      <c r="I52" s="23">
        <v>1796.191</v>
      </c>
      <c r="J52" s="23">
        <v>1715.4269999999999</v>
      </c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</row>
    <row r="53" spans="1:25" ht="15" customHeight="1" x14ac:dyDescent="0.35">
      <c r="A53" s="99" t="s">
        <v>32</v>
      </c>
      <c r="B53" s="60"/>
      <c r="C53" s="60"/>
      <c r="D53" s="60"/>
      <c r="E53" s="79">
        <v>49.42</v>
      </c>
      <c r="F53" s="23">
        <v>59.164999999999999</v>
      </c>
      <c r="G53" s="79">
        <v>51.161000000000001</v>
      </c>
      <c r="H53" s="23">
        <v>59.164999999999999</v>
      </c>
      <c r="I53" s="23">
        <v>54.863</v>
      </c>
      <c r="J53" s="23">
        <v>39.052999999999997</v>
      </c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</row>
    <row r="54" spans="1:25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</row>
    <row r="55" spans="1:25" ht="15" customHeight="1" x14ac:dyDescent="0.35">
      <c r="A55" s="96" t="s">
        <v>97</v>
      </c>
      <c r="B55" s="76"/>
      <c r="C55" s="76"/>
      <c r="D55" s="76"/>
      <c r="E55" s="84">
        <f t="shared" ref="E55:J55" si="9">SUM(E47:E54)</f>
        <v>3573.7570000000005</v>
      </c>
      <c r="F55" s="18">
        <f t="shared" si="9"/>
        <v>3609.6780199999998</v>
      </c>
      <c r="G55" s="84">
        <f t="shared" si="9"/>
        <v>4056.4850000000001</v>
      </c>
      <c r="H55" s="20">
        <f t="shared" si="9"/>
        <v>3961.973</v>
      </c>
      <c r="I55" s="20">
        <f t="shared" si="9"/>
        <v>3878.0340000000001</v>
      </c>
      <c r="J55" s="20">
        <f t="shared" si="9"/>
        <v>3036.415</v>
      </c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</row>
    <row r="56" spans="1:25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</row>
    <row r="57" spans="1:25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</row>
    <row r="58" spans="1:25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</row>
    <row r="59" spans="1:25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</row>
    <row r="60" spans="1:25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</row>
    <row r="61" spans="1:25" ht="34.9" customHeight="1" x14ac:dyDescent="0.35">
      <c r="A61" s="109" t="s">
        <v>33</v>
      </c>
      <c r="B61" s="109"/>
      <c r="C61" s="109"/>
      <c r="D61" s="109"/>
      <c r="E61" s="79">
        <v>-30.89099999999998</v>
      </c>
      <c r="F61" s="23">
        <v>-49.334000000000032</v>
      </c>
      <c r="G61" s="79">
        <v>116.83500000000004</v>
      </c>
      <c r="H61" s="23">
        <v>79.896999999999821</v>
      </c>
      <c r="I61" s="23">
        <v>65.279999999999916</v>
      </c>
      <c r="J61" s="23">
        <v>-59.528999999999797</v>
      </c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</row>
    <row r="62" spans="1:25" ht="15" customHeight="1" x14ac:dyDescent="0.35">
      <c r="A62" s="110" t="s">
        <v>34</v>
      </c>
      <c r="B62" s="110"/>
      <c r="C62" s="111"/>
      <c r="D62" s="111"/>
      <c r="E62" s="80">
        <v>-97.349000000000046</v>
      </c>
      <c r="F62" s="27">
        <v>-144.08699999999999</v>
      </c>
      <c r="G62" s="80">
        <v>88.708000000000013</v>
      </c>
      <c r="H62" s="27">
        <v>62.651999999999973</v>
      </c>
      <c r="I62" s="27">
        <v>-203.07499999999999</v>
      </c>
      <c r="J62" s="27">
        <v>86.522000000000006</v>
      </c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</row>
    <row r="63" spans="1:25" ht="15" customHeight="1" x14ac:dyDescent="0.35">
      <c r="A63" s="164" t="s">
        <v>35</v>
      </c>
      <c r="B63" s="112"/>
      <c r="C63" s="113"/>
      <c r="D63" s="113"/>
      <c r="E63" s="78">
        <f t="shared" ref="E63:J63" si="10">SUM(E61:E62)</f>
        <v>-128.24000000000004</v>
      </c>
      <c r="F63" s="19">
        <f t="shared" si="10"/>
        <v>-193.42100000000002</v>
      </c>
      <c r="G63" s="78">
        <f t="shared" si="10"/>
        <v>205.54300000000006</v>
      </c>
      <c r="H63" s="20">
        <f t="shared" si="10"/>
        <v>142.54899999999981</v>
      </c>
      <c r="I63" s="20">
        <f t="shared" si="10"/>
        <v>-137.79500000000007</v>
      </c>
      <c r="J63" s="20">
        <f t="shared" si="10"/>
        <v>26.993000000000208</v>
      </c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</row>
    <row r="64" spans="1:25" ht="15" customHeight="1" x14ac:dyDescent="0.35">
      <c r="A64" s="109" t="s">
        <v>104</v>
      </c>
      <c r="B64" s="109"/>
      <c r="C64" s="60"/>
      <c r="D64" s="60"/>
      <c r="E64" s="79">
        <v>-4.5879999999999992</v>
      </c>
      <c r="F64" s="23">
        <v>-25.048999999999999</v>
      </c>
      <c r="G64" s="79">
        <v>-78.927000000000007</v>
      </c>
      <c r="H64" s="23">
        <v>-30.631999999999998</v>
      </c>
      <c r="I64" s="23">
        <v>-25.451999999999998</v>
      </c>
      <c r="J64" s="23">
        <v>-108.57899999999999</v>
      </c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</row>
    <row r="65" spans="1:25" ht="15" customHeight="1" x14ac:dyDescent="0.35">
      <c r="A65" s="110" t="s">
        <v>105</v>
      </c>
      <c r="B65" s="110"/>
      <c r="C65" s="64"/>
      <c r="D65" s="64"/>
      <c r="E65" s="80">
        <v>0.82699999999999996</v>
      </c>
      <c r="F65" s="27">
        <v>0</v>
      </c>
      <c r="G65" s="80">
        <v>18.185000000000002</v>
      </c>
      <c r="H65" s="27">
        <v>0.34899999999999998</v>
      </c>
      <c r="I65" s="27">
        <v>172.447</v>
      </c>
      <c r="J65" s="27">
        <v>0.70899999999999996</v>
      </c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</row>
    <row r="66" spans="1:25" ht="15" customHeight="1" x14ac:dyDescent="0.35">
      <c r="A66" s="114" t="s">
        <v>110</v>
      </c>
      <c r="B66" s="114"/>
      <c r="C66" s="115"/>
      <c r="D66" s="115"/>
      <c r="E66" s="78">
        <f t="shared" ref="E66:J66" si="11">SUM(E63:E65)</f>
        <v>-132.00100000000003</v>
      </c>
      <c r="F66" s="19">
        <f t="shared" si="11"/>
        <v>-218.47000000000003</v>
      </c>
      <c r="G66" s="78">
        <f t="shared" si="11"/>
        <v>144.80100000000004</v>
      </c>
      <c r="H66" s="20">
        <f t="shared" si="11"/>
        <v>112.26599999999981</v>
      </c>
      <c r="I66" s="20">
        <f t="shared" si="11"/>
        <v>9.1999999999999318</v>
      </c>
      <c r="J66" s="20">
        <f t="shared" si="11"/>
        <v>-80.876999999999782</v>
      </c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</row>
    <row r="67" spans="1:25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80">
        <v>-29.782999999999998</v>
      </c>
      <c r="H67" s="27">
        <v>0</v>
      </c>
      <c r="I67" s="27">
        <v>-680.83500000000004</v>
      </c>
      <c r="J67" s="27">
        <v>0</v>
      </c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</row>
    <row r="68" spans="1:25" ht="15" customHeight="1" x14ac:dyDescent="0.35">
      <c r="A68" s="164" t="s">
        <v>37</v>
      </c>
      <c r="B68" s="112"/>
      <c r="C68" s="76"/>
      <c r="D68" s="76"/>
      <c r="E68" s="78">
        <f t="shared" ref="E68:J68" si="12">SUM(E66:E67)</f>
        <v>-132.00100000000003</v>
      </c>
      <c r="F68" s="19">
        <f t="shared" si="12"/>
        <v>-218.47000000000003</v>
      </c>
      <c r="G68" s="78">
        <f t="shared" si="12"/>
        <v>115.01800000000004</v>
      </c>
      <c r="H68" s="20">
        <f t="shared" si="12"/>
        <v>112.26599999999981</v>
      </c>
      <c r="I68" s="20">
        <f t="shared" si="12"/>
        <v>-671.6350000000001</v>
      </c>
      <c r="J68" s="20">
        <f t="shared" si="12"/>
        <v>-80.876999999999782</v>
      </c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</row>
    <row r="69" spans="1:25" ht="15" customHeight="1" x14ac:dyDescent="0.35">
      <c r="A69" s="109" t="s">
        <v>38</v>
      </c>
      <c r="B69" s="109"/>
      <c r="C69" s="60"/>
      <c r="D69" s="60"/>
      <c r="E69" s="79">
        <v>141.179</v>
      </c>
      <c r="F69" s="23">
        <v>228.22699999999998</v>
      </c>
      <c r="G69" s="79">
        <v>-25.513000000000005</v>
      </c>
      <c r="H69" s="23">
        <v>-63.181000000000004</v>
      </c>
      <c r="I69" s="23">
        <v>454.02800000000002</v>
      </c>
      <c r="J69" s="23">
        <v>48.579000000000001</v>
      </c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</row>
    <row r="70" spans="1:25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0</v>
      </c>
      <c r="J70" s="23">
        <v>0</v>
      </c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</row>
    <row r="71" spans="1:25" ht="15" customHeight="1" x14ac:dyDescent="0.35">
      <c r="A71" s="109" t="s">
        <v>40</v>
      </c>
      <c r="B71" s="109"/>
      <c r="C71" s="60"/>
      <c r="D71" s="60"/>
      <c r="E71" s="79">
        <v>-11.27</v>
      </c>
      <c r="F71" s="23">
        <v>-17.940999999999999</v>
      </c>
      <c r="G71" s="79">
        <v>-19.155000000000001</v>
      </c>
      <c r="H71" s="23">
        <v>-21.977</v>
      </c>
      <c r="I71" s="23">
        <v>-32.792000000000002</v>
      </c>
      <c r="J71" s="23">
        <v>-20.895</v>
      </c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</row>
    <row r="72" spans="1:25" ht="15" customHeight="1" x14ac:dyDescent="0.35">
      <c r="A72" s="110" t="s">
        <v>41</v>
      </c>
      <c r="B72" s="110"/>
      <c r="C72" s="64"/>
      <c r="D72" s="64"/>
      <c r="E72" s="80">
        <v>-62.927999999999997</v>
      </c>
      <c r="F72" s="27">
        <v>-62.17</v>
      </c>
      <c r="G72" s="80">
        <v>-71.63300000000001</v>
      </c>
      <c r="H72" s="27">
        <v>-17.669</v>
      </c>
      <c r="I72" s="27">
        <v>6.4489999999999998</v>
      </c>
      <c r="J72" s="27">
        <v>3.34</v>
      </c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</row>
    <row r="73" spans="1:25" ht="15" customHeight="1" x14ac:dyDescent="0.35">
      <c r="A73" s="190" t="s">
        <v>42</v>
      </c>
      <c r="B73" s="189"/>
      <c r="C73" s="118"/>
      <c r="D73" s="118"/>
      <c r="E73" s="87">
        <f t="shared" ref="E73:J73" si="13">SUM(E69:E72)</f>
        <v>66.980999999999995</v>
      </c>
      <c r="F73" s="38">
        <f t="shared" si="13"/>
        <v>148.11599999999999</v>
      </c>
      <c r="G73" s="87">
        <f t="shared" si="13"/>
        <v>-116.30100000000002</v>
      </c>
      <c r="H73" s="154">
        <f t="shared" si="13"/>
        <v>-102.827</v>
      </c>
      <c r="I73" s="154">
        <f t="shared" si="13"/>
        <v>427.685</v>
      </c>
      <c r="J73" s="154">
        <f t="shared" si="13"/>
        <v>31.024000000000001</v>
      </c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</row>
    <row r="74" spans="1:25" ht="15" customHeight="1" x14ac:dyDescent="0.35">
      <c r="A74" s="112" t="s">
        <v>43</v>
      </c>
      <c r="B74" s="112"/>
      <c r="C74" s="76"/>
      <c r="D74" s="76"/>
      <c r="E74" s="78">
        <f t="shared" ref="E74:J74" si="14">SUM(E73+E68)</f>
        <v>-65.020000000000039</v>
      </c>
      <c r="F74" s="19">
        <f t="shared" si="14"/>
        <v>-70.354000000000042</v>
      </c>
      <c r="G74" s="78">
        <f t="shared" si="14"/>
        <v>-1.2829999999999728</v>
      </c>
      <c r="H74" s="20">
        <f t="shared" si="14"/>
        <v>9.4389999999998082</v>
      </c>
      <c r="I74" s="20">
        <f t="shared" si="14"/>
        <v>-243.9500000000001</v>
      </c>
      <c r="J74" s="20">
        <f t="shared" si="14"/>
        <v>-49.852999999999781</v>
      </c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</row>
    <row r="75" spans="1:25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0</v>
      </c>
      <c r="I75" s="27">
        <v>0</v>
      </c>
      <c r="J75" s="27">
        <v>0</v>
      </c>
      <c r="K75" s="158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</row>
    <row r="76" spans="1:25" ht="15" customHeight="1" x14ac:dyDescent="0.35">
      <c r="A76" s="164" t="s">
        <v>83</v>
      </c>
      <c r="B76" s="115"/>
      <c r="C76" s="76"/>
      <c r="D76" s="76"/>
      <c r="E76" s="78">
        <f t="shared" ref="E76:J76" si="15">SUM(E74:E75)</f>
        <v>-65.020000000000039</v>
      </c>
      <c r="F76" s="19">
        <f t="shared" si="15"/>
        <v>-70.354000000000042</v>
      </c>
      <c r="G76" s="78">
        <f t="shared" si="15"/>
        <v>-1.2829999999999728</v>
      </c>
      <c r="H76" s="20">
        <f t="shared" si="15"/>
        <v>9.4389999999998082</v>
      </c>
      <c r="I76" s="20">
        <f t="shared" si="15"/>
        <v>-243.9500000000001</v>
      </c>
      <c r="J76" s="20">
        <f t="shared" si="15"/>
        <v>-49.852999999999781</v>
      </c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</row>
    <row r="77" spans="1:25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</row>
    <row r="78" spans="1:25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</row>
    <row r="79" spans="1:25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</row>
    <row r="80" spans="1:25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</row>
    <row r="81" spans="1:25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</row>
    <row r="82" spans="1:25" ht="15" customHeight="1" x14ac:dyDescent="0.35">
      <c r="A82" s="134" t="s">
        <v>44</v>
      </c>
      <c r="B82" s="109"/>
      <c r="C82" s="100"/>
      <c r="D82" s="100"/>
      <c r="E82" s="82">
        <v>1.7999004853685354</v>
      </c>
      <c r="F82" s="56">
        <v>-2.7866096517039236</v>
      </c>
      <c r="G82" s="82">
        <v>8.4140652668858955</v>
      </c>
      <c r="H82" s="56">
        <v>9.6295263742569404</v>
      </c>
      <c r="I82" s="56">
        <v>10.88958008645602</v>
      </c>
      <c r="J82" s="56">
        <v>0.21168178959249231</v>
      </c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</row>
    <row r="83" spans="1:25" ht="15" customHeight="1" x14ac:dyDescent="0.35">
      <c r="A83" s="99" t="s">
        <v>80</v>
      </c>
      <c r="B83" s="109"/>
      <c r="C83" s="100"/>
      <c r="D83" s="100"/>
      <c r="E83" s="82">
        <v>1.8566050489593275</v>
      </c>
      <c r="F83" s="56">
        <v>-2.6321550732002241</v>
      </c>
      <c r="G83" s="82">
        <v>9.2584340116367265</v>
      </c>
      <c r="H83" s="56">
        <v>9.3804972202291754</v>
      </c>
      <c r="I83" s="56">
        <v>9.7643731496932471</v>
      </c>
      <c r="J83" s="56">
        <v>8.9793851673553338</v>
      </c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</row>
    <row r="84" spans="1:25" ht="15" customHeight="1" x14ac:dyDescent="0.35">
      <c r="A84" s="99" t="s">
        <v>45</v>
      </c>
      <c r="B84" s="109"/>
      <c r="C84" s="100"/>
      <c r="D84" s="100"/>
      <c r="E84" s="82">
        <v>-2.8294075124158544</v>
      </c>
      <c r="F84" s="56">
        <v>-4.9204488622783451</v>
      </c>
      <c r="G84" s="82">
        <v>4.1171363521376003</v>
      </c>
      <c r="H84" s="56">
        <v>4.5768086469216396</v>
      </c>
      <c r="I84" s="56">
        <v>2.9822701210869278</v>
      </c>
      <c r="J84" s="56">
        <v>-3.2033284572776162</v>
      </c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</row>
    <row r="85" spans="1:25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7.5780913744631206</v>
      </c>
      <c r="H85" s="56">
        <v>9.009771762223318</v>
      </c>
      <c r="I85" s="56">
        <v>7.1644571093572988</v>
      </c>
      <c r="J85" s="56">
        <v>-15.924547340674716</v>
      </c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</row>
    <row r="86" spans="1:25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11.06736255751648</v>
      </c>
      <c r="H86" s="56">
        <v>12.579695151372231</v>
      </c>
      <c r="I86" s="56">
        <v>16.001295100309832</v>
      </c>
      <c r="J86" s="56">
        <v>0.68101679337910448</v>
      </c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</row>
    <row r="87" spans="1:25" ht="15" customHeight="1" x14ac:dyDescent="0.35">
      <c r="A87" s="99" t="s">
        <v>48</v>
      </c>
      <c r="B87" s="109"/>
      <c r="C87" s="100"/>
      <c r="D87" s="100"/>
      <c r="E87" s="79">
        <v>23.94600416312581</v>
      </c>
      <c r="F87" s="23">
        <v>19.535344041571882</v>
      </c>
      <c r="G87" s="79">
        <v>22.374149047759325</v>
      </c>
      <c r="H87" s="23">
        <v>19.964876085727994</v>
      </c>
      <c r="I87" s="23">
        <v>17.129323775913253</v>
      </c>
      <c r="J87" s="23">
        <v>15.794283719452054</v>
      </c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</row>
    <row r="88" spans="1:25" ht="15" customHeight="1" x14ac:dyDescent="0.35">
      <c r="A88" s="99" t="s">
        <v>49</v>
      </c>
      <c r="B88" s="109"/>
      <c r="C88" s="100"/>
      <c r="D88" s="100"/>
      <c r="E88" s="79">
        <v>1253.0640000000001</v>
      </c>
      <c r="F88" s="23">
        <v>1342.268</v>
      </c>
      <c r="G88" s="79">
        <v>1055.5630000000001</v>
      </c>
      <c r="H88" s="23">
        <v>1046.24</v>
      </c>
      <c r="I88" s="23">
        <v>1114.6790000000001</v>
      </c>
      <c r="J88" s="23">
        <v>373.21999999999997</v>
      </c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</row>
    <row r="89" spans="1:25" ht="15" customHeight="1" x14ac:dyDescent="0.35">
      <c r="A89" s="99" t="s">
        <v>50</v>
      </c>
      <c r="B89" s="109"/>
      <c r="C89" s="60"/>
      <c r="D89" s="60"/>
      <c r="E89" s="82">
        <v>1.605081727375983</v>
      </c>
      <c r="F89" s="56">
        <v>2.0449923763727713</v>
      </c>
      <c r="G89" s="82">
        <v>1.3728531385934839</v>
      </c>
      <c r="H89" s="56">
        <v>1.5440712614237879</v>
      </c>
      <c r="I89" s="56">
        <v>1.9016169362062145</v>
      </c>
      <c r="J89" s="56">
        <v>1.5369469118812296</v>
      </c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</row>
    <row r="90" spans="1:25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435</v>
      </c>
      <c r="H90" s="23">
        <v>448</v>
      </c>
      <c r="I90" s="23">
        <v>460</v>
      </c>
      <c r="J90" s="23">
        <v>441</v>
      </c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</row>
    <row r="91" spans="1:25" ht="16.5" x14ac:dyDescent="0.35">
      <c r="A91" s="103"/>
      <c r="B91" s="62"/>
      <c r="C91" s="62"/>
      <c r="D91" s="62"/>
      <c r="E91" s="62"/>
      <c r="F91" s="62"/>
      <c r="G91" s="62"/>
      <c r="H91" s="62"/>
      <c r="I91" s="62"/>
      <c r="J91" s="62"/>
    </row>
    <row r="92" spans="1:25" ht="16.5" x14ac:dyDescent="0.35">
      <c r="A92" s="29"/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25" ht="16.5" x14ac:dyDescent="0.35">
      <c r="A93" s="103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25" ht="16.5" x14ac:dyDescent="0.35">
      <c r="A94" s="186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25" x14ac:dyDescent="0.25">
      <c r="A95" s="1"/>
      <c r="B95"/>
      <c r="C95" s="2"/>
      <c r="D95" s="95"/>
      <c r="E95" s="95"/>
      <c r="F95" s="95"/>
      <c r="G95" s="95"/>
      <c r="H95" s="95"/>
      <c r="I95" s="95"/>
      <c r="J95" s="95"/>
    </row>
    <row r="96" spans="1:25" x14ac:dyDescent="0.25">
      <c r="A96" s="158"/>
      <c r="C96" s="10"/>
      <c r="D96" s="95"/>
      <c r="E96" s="95"/>
      <c r="F96" s="95"/>
      <c r="G96" s="95"/>
      <c r="H96" s="95"/>
      <c r="I96" s="95"/>
      <c r="J96" s="95"/>
    </row>
    <row r="97" spans="1:10" ht="16.5" x14ac:dyDescent="0.35">
      <c r="A97" s="120"/>
      <c r="B97" s="120"/>
      <c r="C97" s="120"/>
      <c r="D97" s="120"/>
      <c r="E97" s="120"/>
      <c r="F97" s="120"/>
      <c r="G97" s="120"/>
      <c r="H97" s="120"/>
      <c r="I97" s="120"/>
      <c r="J97" s="120"/>
    </row>
    <row r="98" spans="1:10" ht="16.5" x14ac:dyDescent="0.35">
      <c r="A98" s="120"/>
      <c r="B98" s="120"/>
      <c r="C98" s="120"/>
      <c r="D98" s="120"/>
      <c r="E98" s="120"/>
      <c r="F98" s="120"/>
      <c r="G98" s="120"/>
      <c r="H98" s="120"/>
      <c r="I98" s="120"/>
      <c r="J98" s="120"/>
    </row>
    <row r="99" spans="1:10" ht="16.5" x14ac:dyDescent="0.35">
      <c r="A99" s="120"/>
      <c r="B99" s="120"/>
      <c r="C99" s="120"/>
      <c r="D99" s="120"/>
      <c r="E99" s="120"/>
      <c r="F99" s="120"/>
      <c r="G99" s="120"/>
      <c r="H99" s="120"/>
      <c r="I99" s="120"/>
      <c r="J99" s="120"/>
    </row>
    <row r="100" spans="1:10" ht="16.5" x14ac:dyDescent="0.35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</row>
    <row r="101" spans="1:10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</row>
    <row r="102" spans="1:10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</row>
    <row r="103" spans="1:10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</row>
    <row r="104" spans="1:10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</row>
    <row r="105" spans="1:10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  <row r="114" spans="1:10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</row>
    <row r="115" spans="1:10" x14ac:dyDescent="0.25">
      <c r="A115" s="95"/>
      <c r="B115" s="95"/>
      <c r="C115" s="95"/>
      <c r="D115" s="95"/>
      <c r="E115" s="95"/>
      <c r="F115" s="95"/>
      <c r="G115" s="95"/>
      <c r="H115" s="95"/>
      <c r="I115" s="95"/>
      <c r="J115" s="95"/>
    </row>
    <row r="116" spans="1:10" x14ac:dyDescent="0.25">
      <c r="A116" s="95"/>
      <c r="B116" s="95"/>
      <c r="C116" s="95"/>
      <c r="D116" s="95"/>
      <c r="E116" s="95"/>
      <c r="F116" s="95"/>
      <c r="G116" s="95"/>
      <c r="H116" s="95"/>
      <c r="I116" s="95"/>
      <c r="J116" s="95"/>
    </row>
    <row r="117" spans="1:10" x14ac:dyDescent="0.25">
      <c r="A117" s="95"/>
      <c r="B117" s="95"/>
      <c r="C117" s="95"/>
      <c r="D117" s="95"/>
      <c r="E117" s="95"/>
      <c r="F117" s="95"/>
      <c r="G117" s="95"/>
      <c r="H117" s="95"/>
      <c r="I117" s="95"/>
      <c r="J117" s="95"/>
    </row>
    <row r="118" spans="1:10" x14ac:dyDescent="0.25">
      <c r="A118" s="95"/>
      <c r="B118" s="95"/>
      <c r="C118" s="95"/>
      <c r="D118" s="95"/>
      <c r="E118" s="95"/>
      <c r="F118" s="95"/>
      <c r="G118" s="95"/>
      <c r="H118" s="95"/>
      <c r="I118" s="95"/>
      <c r="J118" s="95"/>
    </row>
  </sheetData>
  <mergeCells count="2">
    <mergeCell ref="A1:J1"/>
    <mergeCell ref="A73:B73"/>
  </mergeCells>
  <pageMargins left="0.7" right="0.7" top="0.75" bottom="0.75" header="0.3" footer="0.3"/>
  <pageSetup paperSize="9" scale="55" orientation="portrait" r:id="rId1"/>
  <rowBreaks count="1" manualBreakCount="1">
    <brk id="92" max="11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7109375" style="91" customWidth="1"/>
    <col min="5" max="11" width="9.7109375" style="91" customWidth="1"/>
    <col min="12" max="16384" width="9.140625" style="91"/>
  </cols>
  <sheetData>
    <row r="1" spans="1:13" ht="21.75" x14ac:dyDescent="0.25">
      <c r="A1" s="187" t="s">
        <v>87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  <c r="K2" s="95"/>
    </row>
    <row r="3" spans="1:13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2013</v>
      </c>
      <c r="K3" s="68">
        <v>2012</v>
      </c>
      <c r="M3" s="142"/>
    </row>
    <row r="4" spans="1:13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  <c r="K4" s="68"/>
      <c r="M4" s="92"/>
    </row>
    <row r="5" spans="1:13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 t="s">
        <v>53</v>
      </c>
      <c r="I5" s="70" t="s">
        <v>77</v>
      </c>
      <c r="J5" s="70"/>
      <c r="K5" s="70"/>
      <c r="M5" s="92"/>
    </row>
    <row r="6" spans="1:13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M6" s="92" t="s">
        <v>78</v>
      </c>
    </row>
    <row r="7" spans="1:13" ht="15" customHeight="1" x14ac:dyDescent="0.35">
      <c r="A7" s="99" t="s">
        <v>2</v>
      </c>
      <c r="B7" s="100"/>
      <c r="C7" s="100"/>
      <c r="D7" s="100"/>
      <c r="E7" s="78">
        <v>43.761439999999993</v>
      </c>
      <c r="F7" s="19">
        <v>52.325530000000001</v>
      </c>
      <c r="G7" s="78">
        <v>227.41482999999999</v>
      </c>
      <c r="H7" s="19">
        <v>215.07900000000001</v>
      </c>
      <c r="I7" s="19">
        <v>197.36699999999999</v>
      </c>
      <c r="J7" s="19">
        <v>232.72899999999998</v>
      </c>
      <c r="K7" s="19">
        <v>235.482</v>
      </c>
      <c r="M7" s="143"/>
    </row>
    <row r="8" spans="1:13" ht="15" customHeight="1" x14ac:dyDescent="0.35">
      <c r="A8" s="99" t="s">
        <v>3</v>
      </c>
      <c r="B8" s="60"/>
      <c r="C8" s="60"/>
      <c r="D8" s="60"/>
      <c r="E8" s="79">
        <v>-50.107010000000002</v>
      </c>
      <c r="F8" s="23">
        <v>-51.453899999999997</v>
      </c>
      <c r="G8" s="79">
        <v>-207.04474000000002</v>
      </c>
      <c r="H8" s="23">
        <v>-184.905</v>
      </c>
      <c r="I8" s="23">
        <v>-174.89699999999999</v>
      </c>
      <c r="J8" s="23">
        <v>-207.41</v>
      </c>
      <c r="K8" s="23">
        <v>-211.92</v>
      </c>
    </row>
    <row r="9" spans="1:13" ht="15" customHeight="1" x14ac:dyDescent="0.35">
      <c r="A9" s="99" t="s">
        <v>4</v>
      </c>
      <c r="B9" s="60"/>
      <c r="C9" s="60"/>
      <c r="D9" s="60"/>
      <c r="E9" s="79">
        <v>0.88463000000000003</v>
      </c>
      <c r="F9" s="23">
        <v>1.0427599999999999</v>
      </c>
      <c r="G9" s="79">
        <v>3.4373</v>
      </c>
      <c r="H9" s="23">
        <v>8.7259999999999991</v>
      </c>
      <c r="I9" s="23">
        <v>6.61</v>
      </c>
      <c r="J9" s="23">
        <v>7.2600000000000007</v>
      </c>
      <c r="K9" s="23">
        <v>7.81</v>
      </c>
    </row>
    <row r="10" spans="1:13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3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-0.88861999999999997</v>
      </c>
      <c r="H11" s="27">
        <v>0</v>
      </c>
      <c r="I11" s="27">
        <v>0</v>
      </c>
      <c r="J11" s="27">
        <v>0</v>
      </c>
      <c r="K11" s="27">
        <v>0</v>
      </c>
    </row>
    <row r="12" spans="1:13" ht="15" customHeight="1" x14ac:dyDescent="0.25">
      <c r="A12" s="102" t="s">
        <v>7</v>
      </c>
      <c r="B12" s="102"/>
      <c r="C12" s="102"/>
      <c r="D12" s="102"/>
      <c r="E12" s="78">
        <f t="shared" ref="E12:K12" si="0">SUM(E7:E11)</f>
        <v>-5.4609400000000097</v>
      </c>
      <c r="F12" s="19">
        <f t="shared" si="0"/>
        <v>1.9143900000000031</v>
      </c>
      <c r="G12" s="78">
        <f t="shared" si="0"/>
        <v>22.918769999999977</v>
      </c>
      <c r="H12" s="20">
        <f t="shared" si="0"/>
        <v>38.900000000000006</v>
      </c>
      <c r="I12" s="20">
        <f t="shared" si="0"/>
        <v>29.08</v>
      </c>
      <c r="J12" s="20">
        <f t="shared" si="0"/>
        <v>32.578999999999986</v>
      </c>
      <c r="K12" s="20">
        <f t="shared" si="0"/>
        <v>31.372000000000011</v>
      </c>
    </row>
    <row r="13" spans="1:13" ht="15" customHeight="1" x14ac:dyDescent="0.35">
      <c r="A13" s="101" t="s">
        <v>62</v>
      </c>
      <c r="B13" s="64"/>
      <c r="C13" s="64"/>
      <c r="D13" s="64"/>
      <c r="E13" s="80">
        <v>-3.7811300000000001</v>
      </c>
      <c r="F13" s="27">
        <v>-3.7122700000000002</v>
      </c>
      <c r="G13" s="80">
        <v>-14.91976</v>
      </c>
      <c r="H13" s="27">
        <v>-7.3669999999999991</v>
      </c>
      <c r="I13" s="27">
        <v>-7.6310000000000002</v>
      </c>
      <c r="J13" s="27">
        <v>-9.3789999999999996</v>
      </c>
      <c r="K13" s="27">
        <v>-7.899</v>
      </c>
    </row>
    <row r="14" spans="1:13" ht="15" customHeight="1" x14ac:dyDescent="0.25">
      <c r="A14" s="102" t="s">
        <v>8</v>
      </c>
      <c r="B14" s="102"/>
      <c r="C14" s="102"/>
      <c r="D14" s="102"/>
      <c r="E14" s="78">
        <f t="shared" ref="E14:K14" si="1">SUM(E12:E13)</f>
        <v>-9.2420700000000089</v>
      </c>
      <c r="F14" s="19">
        <f t="shared" si="1"/>
        <v>-1.797879999999997</v>
      </c>
      <c r="G14" s="78">
        <f t="shared" si="1"/>
        <v>7.9990099999999771</v>
      </c>
      <c r="H14" s="20">
        <f t="shared" si="1"/>
        <v>31.533000000000008</v>
      </c>
      <c r="I14" s="20">
        <f t="shared" si="1"/>
        <v>21.448999999999998</v>
      </c>
      <c r="J14" s="20">
        <f t="shared" si="1"/>
        <v>23.199999999999989</v>
      </c>
      <c r="K14" s="20">
        <f t="shared" si="1"/>
        <v>23.47300000000001</v>
      </c>
    </row>
    <row r="15" spans="1:13" ht="15" customHeight="1" x14ac:dyDescent="0.35">
      <c r="A15" s="99" t="s">
        <v>9</v>
      </c>
      <c r="B15" s="103"/>
      <c r="C15" s="103"/>
      <c r="D15" s="103"/>
      <c r="E15" s="79">
        <v>0</v>
      </c>
      <c r="F15" s="23">
        <v>0</v>
      </c>
      <c r="G15" s="79">
        <v>0</v>
      </c>
      <c r="H15" s="23">
        <v>0</v>
      </c>
      <c r="I15" s="23">
        <v>-0.73299999999999998</v>
      </c>
      <c r="J15" s="23">
        <v>-0.73299999999999998</v>
      </c>
      <c r="K15" s="23">
        <v>-0.77800000000000002</v>
      </c>
    </row>
    <row r="16" spans="1:13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ht="15" customHeight="1" x14ac:dyDescent="0.25">
      <c r="A17" s="102" t="s">
        <v>11</v>
      </c>
      <c r="B17" s="102"/>
      <c r="C17" s="102"/>
      <c r="D17" s="102"/>
      <c r="E17" s="78">
        <f t="shared" ref="E17:K17" si="2">SUM(E14:E16)</f>
        <v>-9.2420700000000089</v>
      </c>
      <c r="F17" s="19">
        <f t="shared" si="2"/>
        <v>-1.797879999999997</v>
      </c>
      <c r="G17" s="78">
        <f t="shared" si="2"/>
        <v>7.9990099999999771</v>
      </c>
      <c r="H17" s="20">
        <f t="shared" si="2"/>
        <v>31.533000000000008</v>
      </c>
      <c r="I17" s="20">
        <f t="shared" si="2"/>
        <v>20.715999999999998</v>
      </c>
      <c r="J17" s="20">
        <f t="shared" si="2"/>
        <v>22.466999999999988</v>
      </c>
      <c r="K17" s="20">
        <f t="shared" si="2"/>
        <v>22.695000000000011</v>
      </c>
    </row>
    <row r="18" spans="1:11" ht="15" customHeight="1" x14ac:dyDescent="0.35">
      <c r="A18" s="99" t="s">
        <v>12</v>
      </c>
      <c r="B18" s="60"/>
      <c r="C18" s="60"/>
      <c r="D18" s="60"/>
      <c r="E18" s="79">
        <v>0.18948999999999999</v>
      </c>
      <c r="F18" s="23">
        <v>7.1879999999999999E-2</v>
      </c>
      <c r="G18" s="79">
        <v>2.6779000000000002</v>
      </c>
      <c r="H18" s="23">
        <v>1E-3</v>
      </c>
      <c r="I18" s="23">
        <v>1.5249999999999999</v>
      </c>
      <c r="J18" s="23">
        <v>1.5259999999999998</v>
      </c>
      <c r="K18" s="23">
        <v>4.5039999999999996</v>
      </c>
    </row>
    <row r="19" spans="1:11" ht="15" customHeight="1" x14ac:dyDescent="0.35">
      <c r="A19" s="101" t="s">
        <v>13</v>
      </c>
      <c r="B19" s="64"/>
      <c r="C19" s="64"/>
      <c r="D19" s="64"/>
      <c r="E19" s="80">
        <v>-2.0603799999999999</v>
      </c>
      <c r="F19" s="27">
        <v>-2.2609699999999999</v>
      </c>
      <c r="G19" s="80">
        <v>-7.3053800000000004</v>
      </c>
      <c r="H19" s="27">
        <v>-16.214999999999996</v>
      </c>
      <c r="I19" s="27">
        <v>-13.281000000000001</v>
      </c>
      <c r="J19" s="27">
        <v>-13.242000000000001</v>
      </c>
      <c r="K19" s="27">
        <v>-13.288</v>
      </c>
    </row>
    <row r="20" spans="1:11" ht="15" customHeight="1" x14ac:dyDescent="0.25">
      <c r="A20" s="102" t="s">
        <v>14</v>
      </c>
      <c r="B20" s="102"/>
      <c r="C20" s="102"/>
      <c r="D20" s="102"/>
      <c r="E20" s="78">
        <f t="shared" ref="E20:K20" si="3">SUM(E17:E19)</f>
        <v>-11.11296000000001</v>
      </c>
      <c r="F20" s="19">
        <f t="shared" si="3"/>
        <v>-3.9869699999999968</v>
      </c>
      <c r="G20" s="78">
        <f t="shared" si="3"/>
        <v>3.3715299999999777</v>
      </c>
      <c r="H20" s="20">
        <f t="shared" si="3"/>
        <v>15.319000000000013</v>
      </c>
      <c r="I20" s="20">
        <f t="shared" si="3"/>
        <v>8.9599999999999955</v>
      </c>
      <c r="J20" s="20">
        <f t="shared" si="3"/>
        <v>10.750999999999987</v>
      </c>
      <c r="K20" s="20">
        <f t="shared" si="3"/>
        <v>13.911000000000012</v>
      </c>
    </row>
    <row r="21" spans="1:11" ht="15" customHeight="1" x14ac:dyDescent="0.35">
      <c r="A21" s="99" t="s">
        <v>15</v>
      </c>
      <c r="B21" s="60"/>
      <c r="C21" s="60"/>
      <c r="D21" s="60"/>
      <c r="E21" s="79">
        <v>0.15515999999999999</v>
      </c>
      <c r="F21" s="23">
        <v>-0.34394999999999998</v>
      </c>
      <c r="G21" s="79">
        <v>-11.540800000000001</v>
      </c>
      <c r="H21" s="23">
        <v>1.9620000000000002</v>
      </c>
      <c r="I21" s="23">
        <v>-16.21</v>
      </c>
      <c r="J21" s="23">
        <v>-16.240000000000002</v>
      </c>
      <c r="K21" s="23">
        <v>-4.8979999999999997</v>
      </c>
    </row>
    <row r="22" spans="1:11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-5.5229999999999997</v>
      </c>
      <c r="I22" s="27">
        <v>-19.684000000000001</v>
      </c>
      <c r="J22" s="27">
        <v>-21.445</v>
      </c>
      <c r="K22" s="27">
        <v>0</v>
      </c>
    </row>
    <row r="23" spans="1:11" ht="15" customHeight="1" x14ac:dyDescent="0.35">
      <c r="A23" s="105" t="s">
        <v>98</v>
      </c>
      <c r="B23" s="106"/>
      <c r="C23" s="106"/>
      <c r="D23" s="106"/>
      <c r="E23" s="78">
        <f t="shared" ref="E23:K23" si="4">SUM(E20:E22)</f>
        <v>-10.95780000000001</v>
      </c>
      <c r="F23" s="19">
        <f t="shared" si="4"/>
        <v>-4.3309199999999972</v>
      </c>
      <c r="G23" s="78">
        <f t="shared" si="4"/>
        <v>-8.1692700000000222</v>
      </c>
      <c r="H23" s="20">
        <f t="shared" si="4"/>
        <v>11.758000000000013</v>
      </c>
      <c r="I23" s="20">
        <f t="shared" si="4"/>
        <v>-26.934000000000005</v>
      </c>
      <c r="J23" s="20">
        <f t="shared" si="4"/>
        <v>-26.934000000000015</v>
      </c>
      <c r="K23" s="20">
        <f t="shared" si="4"/>
        <v>9.0130000000000123</v>
      </c>
    </row>
    <row r="24" spans="1:11" ht="15" customHeight="1" x14ac:dyDescent="0.35">
      <c r="A24" s="99" t="s">
        <v>113</v>
      </c>
      <c r="B24" s="60"/>
      <c r="C24" s="60"/>
      <c r="D24" s="60"/>
      <c r="E24" s="79">
        <v>-10.957800000000011</v>
      </c>
      <c r="F24" s="23">
        <v>-4.3309200000000052</v>
      </c>
      <c r="G24" s="79">
        <v>-8.1692700000000098</v>
      </c>
      <c r="H24" s="23">
        <v>11.757999999999996</v>
      </c>
      <c r="I24" s="23">
        <v>-26.934000000000001</v>
      </c>
      <c r="J24" s="23">
        <v>-26.934000000000015</v>
      </c>
      <c r="K24" s="23">
        <v>9.0130000000000052</v>
      </c>
    </row>
    <row r="25" spans="1:11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  <c r="K26" s="138"/>
    </row>
    <row r="27" spans="1:11" ht="15" customHeight="1" x14ac:dyDescent="0.35">
      <c r="A27" s="134" t="s">
        <v>64</v>
      </c>
      <c r="B27" s="60"/>
      <c r="C27" s="60"/>
      <c r="D27" s="60"/>
      <c r="E27" s="79">
        <v>-3.5241700000000002</v>
      </c>
      <c r="F27" s="23">
        <v>-0.499</v>
      </c>
      <c r="G27" s="79">
        <v>-1.806</v>
      </c>
      <c r="H27" s="23">
        <v>0</v>
      </c>
      <c r="I27" s="23">
        <v>-3.2559999999999998</v>
      </c>
      <c r="J27" s="23">
        <v>-3.2559999999999998</v>
      </c>
      <c r="K27" s="23">
        <v>0</v>
      </c>
    </row>
    <row r="28" spans="1:11" ht="15" customHeight="1" x14ac:dyDescent="0.35">
      <c r="A28" s="135" t="s">
        <v>107</v>
      </c>
      <c r="B28" s="136"/>
      <c r="C28" s="136"/>
      <c r="D28" s="136"/>
      <c r="E28" s="149">
        <f t="shared" ref="E28:K28" si="5">E14-E27</f>
        <v>-5.7179000000000091</v>
      </c>
      <c r="F28" s="150">
        <f t="shared" si="5"/>
        <v>-1.2988799999999969</v>
      </c>
      <c r="G28" s="149">
        <f t="shared" si="5"/>
        <v>9.805009999999978</v>
      </c>
      <c r="H28" s="150">
        <f t="shared" si="5"/>
        <v>31.533000000000008</v>
      </c>
      <c r="I28" s="150">
        <f t="shared" si="5"/>
        <v>24.704999999999998</v>
      </c>
      <c r="J28" s="150">
        <f t="shared" si="5"/>
        <v>26.455999999999989</v>
      </c>
      <c r="K28" s="150">
        <f t="shared" si="5"/>
        <v>23.47300000000001</v>
      </c>
    </row>
    <row r="29" spans="1:11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  <c r="K29" s="24"/>
    </row>
    <row r="30" spans="1:11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2013</v>
      </c>
      <c r="K30" s="68">
        <v>2012</v>
      </c>
    </row>
    <row r="31" spans="1:11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  <c r="K31" s="71"/>
    </row>
    <row r="32" spans="1:11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  <c r="K32" s="73"/>
    </row>
    <row r="33" spans="1:11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  <c r="K33" s="61"/>
    </row>
    <row r="34" spans="1:11" ht="15" customHeight="1" x14ac:dyDescent="0.35">
      <c r="A34" s="99" t="s">
        <v>17</v>
      </c>
      <c r="B34" s="107"/>
      <c r="C34" s="107"/>
      <c r="D34" s="107"/>
      <c r="E34" s="79">
        <v>299.03699999999998</v>
      </c>
      <c r="F34" s="23">
        <v>302.51799999999997</v>
      </c>
      <c r="G34" s="79">
        <v>298.70800000000003</v>
      </c>
      <c r="H34" s="23">
        <v>305.87599999999998</v>
      </c>
      <c r="I34" s="23">
        <v>0</v>
      </c>
      <c r="J34" s="23">
        <v>306.24</v>
      </c>
      <c r="K34" s="23">
        <v>299.22500000000002</v>
      </c>
    </row>
    <row r="35" spans="1:11" ht="15" customHeight="1" x14ac:dyDescent="0.35">
      <c r="A35" s="99" t="s">
        <v>18</v>
      </c>
      <c r="B35" s="100"/>
      <c r="C35" s="100"/>
      <c r="D35" s="100"/>
      <c r="E35" s="79">
        <v>104.6545</v>
      </c>
      <c r="F35" s="23">
        <v>105.14100000000001</v>
      </c>
      <c r="G35" s="79">
        <v>102.79349999999999</v>
      </c>
      <c r="H35" s="23">
        <v>108.20400000000001</v>
      </c>
      <c r="I35" s="23">
        <v>0</v>
      </c>
      <c r="J35" s="23">
        <v>96.19</v>
      </c>
      <c r="K35" s="23">
        <v>97.88</v>
      </c>
    </row>
    <row r="36" spans="1:11" ht="15" customHeight="1" x14ac:dyDescent="0.35">
      <c r="A36" s="99" t="s">
        <v>106</v>
      </c>
      <c r="B36" s="100"/>
      <c r="C36" s="100"/>
      <c r="D36" s="100"/>
      <c r="E36" s="79">
        <v>7.2390000000000008</v>
      </c>
      <c r="F36" s="23">
        <v>8.9209999999999994</v>
      </c>
      <c r="G36" s="79">
        <v>7.718</v>
      </c>
      <c r="H36" s="23">
        <v>7.5399999999999991</v>
      </c>
      <c r="I36" s="23">
        <v>0</v>
      </c>
      <c r="J36" s="23">
        <v>10.295999999999999</v>
      </c>
      <c r="K36" s="23">
        <v>6.9720000000000004</v>
      </c>
    </row>
    <row r="37" spans="1:11" ht="15" customHeight="1" x14ac:dyDescent="0.35">
      <c r="A37" s="99" t="s">
        <v>19</v>
      </c>
      <c r="B37" s="100"/>
      <c r="C37" s="100"/>
      <c r="D37" s="100"/>
      <c r="E37" s="79">
        <v>0</v>
      </c>
      <c r="F37" s="23">
        <v>0.26644999999999996</v>
      </c>
      <c r="G37" s="79">
        <v>0.26826</v>
      </c>
      <c r="H37" s="23">
        <v>0.26600000000000001</v>
      </c>
      <c r="I37" s="23">
        <v>0</v>
      </c>
      <c r="J37" s="23">
        <v>0.26100000000000001</v>
      </c>
      <c r="K37" s="23">
        <v>0.32900000000000001</v>
      </c>
    </row>
    <row r="38" spans="1:11" ht="15" customHeight="1" x14ac:dyDescent="0.35">
      <c r="A38" s="101" t="s">
        <v>20</v>
      </c>
      <c r="B38" s="64"/>
      <c r="C38" s="64"/>
      <c r="D38" s="64"/>
      <c r="E38" s="80">
        <v>42.027030000000003</v>
      </c>
      <c r="F38" s="27">
        <v>56.170839999999998</v>
      </c>
      <c r="G38" s="80">
        <v>41.950220000000002</v>
      </c>
      <c r="H38" s="27">
        <v>56.823999999999998</v>
      </c>
      <c r="I38" s="27">
        <v>0</v>
      </c>
      <c r="J38" s="27">
        <v>52.021000000000001</v>
      </c>
      <c r="K38" s="27">
        <v>67.536000000000001</v>
      </c>
    </row>
    <row r="39" spans="1:11" ht="15" customHeight="1" x14ac:dyDescent="0.35">
      <c r="A39" s="96" t="s">
        <v>21</v>
      </c>
      <c r="B39" s="102"/>
      <c r="C39" s="102"/>
      <c r="D39" s="102"/>
      <c r="E39" s="84">
        <f>SUM(E34:E38)</f>
        <v>452.95752999999996</v>
      </c>
      <c r="F39" s="182">
        <f>SUM(F34:F38)</f>
        <v>473.01729</v>
      </c>
      <c r="G39" s="84">
        <f>SUM(G34:G38)</f>
        <v>451.43798000000004</v>
      </c>
      <c r="H39" s="176">
        <f>SUM(H34:H38)</f>
        <v>478.71000000000004</v>
      </c>
      <c r="I39" s="20" t="s">
        <v>54</v>
      </c>
      <c r="J39" s="20">
        <f>SUM(J34:J38)</f>
        <v>465.00800000000004</v>
      </c>
      <c r="K39" s="20">
        <f>SUM(K34:K38)</f>
        <v>471.94200000000001</v>
      </c>
    </row>
    <row r="40" spans="1:11" ht="15" customHeight="1" x14ac:dyDescent="0.35">
      <c r="A40" s="99" t="s">
        <v>22</v>
      </c>
      <c r="B40" s="60"/>
      <c r="C40" s="60"/>
      <c r="D40" s="60"/>
      <c r="E40" s="79">
        <v>33.518280000000004</v>
      </c>
      <c r="F40" s="23">
        <v>31.347149999999999</v>
      </c>
      <c r="G40" s="79">
        <v>35.690219999999997</v>
      </c>
      <c r="H40" s="23">
        <v>27.957999999999998</v>
      </c>
      <c r="I40" s="23">
        <v>0</v>
      </c>
      <c r="J40" s="23">
        <v>30.14</v>
      </c>
      <c r="K40" s="23">
        <v>30.291</v>
      </c>
    </row>
    <row r="41" spans="1:11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  <c r="K41" s="23">
        <v>0</v>
      </c>
    </row>
    <row r="42" spans="1:11" ht="15" customHeight="1" x14ac:dyDescent="0.35">
      <c r="A42" s="99" t="s">
        <v>24</v>
      </c>
      <c r="B42" s="60"/>
      <c r="C42" s="60"/>
      <c r="D42" s="60"/>
      <c r="E42" s="79">
        <v>53.602829999999997</v>
      </c>
      <c r="F42" s="23">
        <v>58.348229999999994</v>
      </c>
      <c r="G42" s="79">
        <v>80.297970000000007</v>
      </c>
      <c r="H42" s="23">
        <v>67.759</v>
      </c>
      <c r="I42" s="23">
        <v>0</v>
      </c>
      <c r="J42" s="23">
        <v>72.991</v>
      </c>
      <c r="K42" s="23">
        <v>71.177000000000007</v>
      </c>
    </row>
    <row r="43" spans="1:11" ht="15" customHeight="1" x14ac:dyDescent="0.35">
      <c r="A43" s="99" t="s">
        <v>25</v>
      </c>
      <c r="B43" s="60"/>
      <c r="C43" s="60"/>
      <c r="D43" s="60"/>
      <c r="E43" s="79">
        <v>23.832560000000001</v>
      </c>
      <c r="F43" s="23">
        <v>19.742990000000002</v>
      </c>
      <c r="G43" s="79">
        <v>14.60253</v>
      </c>
      <c r="H43" s="23">
        <v>13.808</v>
      </c>
      <c r="I43" s="23">
        <v>0</v>
      </c>
      <c r="J43" s="23">
        <v>9.3420000000000005</v>
      </c>
      <c r="K43" s="23">
        <v>16.780999999999999</v>
      </c>
    </row>
    <row r="44" spans="1:11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  <c r="K44" s="27">
        <v>0</v>
      </c>
    </row>
    <row r="45" spans="1:11" ht="15" customHeight="1" x14ac:dyDescent="0.35">
      <c r="A45" s="108" t="s">
        <v>27</v>
      </c>
      <c r="B45" s="75"/>
      <c r="C45" s="75"/>
      <c r="D45" s="75"/>
      <c r="E45" s="85">
        <f>SUM(E40:E44)</f>
        <v>110.95367</v>
      </c>
      <c r="F45" s="38">
        <f>SUM(F40:F44)</f>
        <v>109.43837000000001</v>
      </c>
      <c r="G45" s="85">
        <f>SUM(G40:G44)</f>
        <v>130.59072</v>
      </c>
      <c r="H45" s="177">
        <f>SUM(H40:H44)</f>
        <v>109.52500000000001</v>
      </c>
      <c r="I45" s="39" t="s">
        <v>54</v>
      </c>
      <c r="J45" s="39">
        <f>SUM(J40:J44)</f>
        <v>112.473</v>
      </c>
      <c r="K45" s="39">
        <f>SUM(K40:K44)</f>
        <v>118.249</v>
      </c>
    </row>
    <row r="46" spans="1:11" ht="15" customHeight="1" x14ac:dyDescent="0.35">
      <c r="A46" s="96" t="s">
        <v>96</v>
      </c>
      <c r="B46" s="76"/>
      <c r="C46" s="76"/>
      <c r="D46" s="76"/>
      <c r="E46" s="84">
        <f>E39+E45</f>
        <v>563.91120000000001</v>
      </c>
      <c r="F46" s="182">
        <f>F39+F45</f>
        <v>582.45565999999997</v>
      </c>
      <c r="G46" s="84">
        <f>G39+G45</f>
        <v>582.02870000000007</v>
      </c>
      <c r="H46" s="176">
        <f>H39+H45</f>
        <v>588.23500000000001</v>
      </c>
      <c r="I46" s="20" t="s">
        <v>54</v>
      </c>
      <c r="J46" s="20">
        <f>J39+J45</f>
        <v>577.48099999999999</v>
      </c>
      <c r="K46" s="20">
        <f>K39+K45</f>
        <v>590.19100000000003</v>
      </c>
    </row>
    <row r="47" spans="1:11" ht="15" customHeight="1" x14ac:dyDescent="0.35">
      <c r="A47" s="99" t="s">
        <v>114</v>
      </c>
      <c r="B47" s="60"/>
      <c r="C47" s="60"/>
      <c r="D47" s="60"/>
      <c r="E47" s="79">
        <v>357.22320000000008</v>
      </c>
      <c r="F47" s="23">
        <v>365.27007999999995</v>
      </c>
      <c r="G47" s="79">
        <v>366.54428999999999</v>
      </c>
      <c r="H47" s="23">
        <v>376.39699999999993</v>
      </c>
      <c r="I47" s="23"/>
      <c r="J47" s="23">
        <v>334.04699999999991</v>
      </c>
      <c r="K47" s="23">
        <v>348.84400000000005</v>
      </c>
    </row>
    <row r="48" spans="1:11" ht="15" customHeight="1" x14ac:dyDescent="0.35">
      <c r="A48" s="99" t="s">
        <v>109</v>
      </c>
      <c r="B48" s="60"/>
      <c r="C48" s="60"/>
      <c r="D48" s="60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  <c r="K48" s="23">
        <v>0</v>
      </c>
    </row>
    <row r="49" spans="1:11" ht="15" customHeight="1" x14ac:dyDescent="0.35">
      <c r="A49" s="99" t="s">
        <v>28</v>
      </c>
      <c r="B49" s="60"/>
      <c r="C49" s="60"/>
      <c r="D49" s="60"/>
      <c r="E49" s="79">
        <v>0</v>
      </c>
      <c r="F49" s="23">
        <v>0</v>
      </c>
      <c r="G49" s="79">
        <v>0</v>
      </c>
      <c r="H49" s="23">
        <v>0</v>
      </c>
      <c r="I49" s="23">
        <v>0</v>
      </c>
      <c r="J49" s="23">
        <v>0</v>
      </c>
      <c r="K49" s="23">
        <v>0</v>
      </c>
    </row>
    <row r="50" spans="1:11" ht="15" customHeight="1" x14ac:dyDescent="0.35">
      <c r="A50" s="99" t="s">
        <v>29</v>
      </c>
      <c r="B50" s="60"/>
      <c r="C50" s="60"/>
      <c r="D50" s="60"/>
      <c r="E50" s="79">
        <v>11.91361</v>
      </c>
      <c r="F50" s="23">
        <v>12.226699999999997</v>
      </c>
      <c r="G50" s="79">
        <v>12.24503</v>
      </c>
      <c r="H50" s="23">
        <v>0.84899999999999998</v>
      </c>
      <c r="I50" s="23">
        <v>0</v>
      </c>
      <c r="J50" s="23">
        <v>0.81200000000000006</v>
      </c>
      <c r="K50" s="23">
        <v>4.3109999999999999</v>
      </c>
    </row>
    <row r="51" spans="1:11" ht="15" customHeight="1" x14ac:dyDescent="0.35">
      <c r="A51" s="99" t="s">
        <v>30</v>
      </c>
      <c r="B51" s="60"/>
      <c r="C51" s="60"/>
      <c r="D51" s="60"/>
      <c r="E51" s="79">
        <v>149.53599</v>
      </c>
      <c r="F51" s="23">
        <v>157.59249</v>
      </c>
      <c r="G51" s="79">
        <v>149.54018000000002</v>
      </c>
      <c r="H51" s="23">
        <v>156.745</v>
      </c>
      <c r="I51" s="23">
        <v>0</v>
      </c>
      <c r="J51" s="23">
        <v>178.42200000000003</v>
      </c>
      <c r="K51" s="23">
        <v>172.137</v>
      </c>
    </row>
    <row r="52" spans="1:11" ht="15" customHeight="1" x14ac:dyDescent="0.35">
      <c r="A52" s="99" t="s">
        <v>31</v>
      </c>
      <c r="B52" s="60"/>
      <c r="C52" s="60"/>
      <c r="D52" s="60"/>
      <c r="E52" s="79">
        <v>40.967739999999992</v>
      </c>
      <c r="F52" s="23">
        <v>43.030929999999998</v>
      </c>
      <c r="G52" s="79">
        <v>49.427940000000007</v>
      </c>
      <c r="H52" s="23">
        <v>49.908000000000001</v>
      </c>
      <c r="I52" s="23">
        <v>0</v>
      </c>
      <c r="J52" s="23">
        <v>57.592999999999996</v>
      </c>
      <c r="K52" s="23">
        <v>58.563000000000002</v>
      </c>
    </row>
    <row r="53" spans="1:11" ht="15" customHeight="1" x14ac:dyDescent="0.35">
      <c r="A53" s="99" t="s">
        <v>32</v>
      </c>
      <c r="B53" s="60"/>
      <c r="C53" s="60"/>
      <c r="D53" s="60"/>
      <c r="E53" s="79">
        <v>4.2711099999999993</v>
      </c>
      <c r="F53" s="23">
        <v>4.33582</v>
      </c>
      <c r="G53" s="79">
        <v>4.2711099999999993</v>
      </c>
      <c r="H53" s="23">
        <v>4.3360000000000003</v>
      </c>
      <c r="I53" s="23">
        <v>0</v>
      </c>
      <c r="J53" s="23">
        <v>6.6070000000000002</v>
      </c>
      <c r="K53" s="23">
        <v>6.3360000000000003</v>
      </c>
    </row>
    <row r="54" spans="1:11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  <c r="K54" s="27">
        <v>0</v>
      </c>
    </row>
    <row r="55" spans="1:11" ht="15" customHeight="1" x14ac:dyDescent="0.35">
      <c r="A55" s="96" t="s">
        <v>97</v>
      </c>
      <c r="B55" s="76"/>
      <c r="C55" s="76"/>
      <c r="D55" s="76"/>
      <c r="E55" s="84">
        <f>SUM(E47:E54)</f>
        <v>563.91165000000012</v>
      </c>
      <c r="F55" s="18">
        <f>SUM(F47:F54)</f>
        <v>582.45601999999997</v>
      </c>
      <c r="G55" s="84">
        <f>SUM(G47:G54)</f>
        <v>582.02855000000011</v>
      </c>
      <c r="H55" s="176">
        <f>SUM(H47:H54)</f>
        <v>588.23500000000001</v>
      </c>
      <c r="I55" s="20" t="s">
        <v>54</v>
      </c>
      <c r="J55" s="20">
        <f>SUM(J47:J54)</f>
        <v>577.48099999999988</v>
      </c>
      <c r="K55" s="20">
        <f>SUM(K47:K54)</f>
        <v>590.19100000000003</v>
      </c>
    </row>
    <row r="56" spans="1:11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  <c r="K56" s="24"/>
    </row>
    <row r="57" spans="1:11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2013</v>
      </c>
      <c r="K57" s="68">
        <v>2012</v>
      </c>
    </row>
    <row r="58" spans="1:11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  <c r="K58" s="71"/>
    </row>
    <row r="59" spans="1:11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  <c r="K59" s="73"/>
    </row>
    <row r="60" spans="1:11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  <c r="K60" s="61"/>
    </row>
    <row r="61" spans="1:11" ht="34.9" customHeight="1" x14ac:dyDescent="0.35">
      <c r="A61" s="109" t="s">
        <v>33</v>
      </c>
      <c r="B61" s="109"/>
      <c r="C61" s="109"/>
      <c r="D61" s="109"/>
      <c r="E61" s="79">
        <v>-7.4578300000000066</v>
      </c>
      <c r="F61" s="23">
        <v>-0.2477000000000058</v>
      </c>
      <c r="G61" s="79">
        <v>17.408290000000022</v>
      </c>
      <c r="H61" s="23"/>
      <c r="I61" s="23"/>
      <c r="J61" s="23"/>
      <c r="K61" s="23">
        <v>18.802999999999997</v>
      </c>
    </row>
    <row r="62" spans="1:11" ht="15" customHeight="1" x14ac:dyDescent="0.35">
      <c r="A62" s="110" t="s">
        <v>34</v>
      </c>
      <c r="B62" s="110"/>
      <c r="C62" s="111"/>
      <c r="D62" s="111"/>
      <c r="E62" s="80">
        <v>20.286999999999999</v>
      </c>
      <c r="F62" s="27">
        <v>10.962</v>
      </c>
      <c r="G62" s="80">
        <v>-1.4009999999999989</v>
      </c>
      <c r="H62" s="27">
        <v>0</v>
      </c>
      <c r="I62" s="27">
        <v>0</v>
      </c>
      <c r="J62" s="27">
        <v>0</v>
      </c>
      <c r="K62" s="27">
        <v>-3.1120000000000001</v>
      </c>
    </row>
    <row r="63" spans="1:11" ht="15" customHeight="1" x14ac:dyDescent="0.35">
      <c r="A63" s="164" t="s">
        <v>35</v>
      </c>
      <c r="B63" s="112"/>
      <c r="C63" s="113"/>
      <c r="D63" s="113"/>
      <c r="E63" s="86">
        <f>SUM(E61:E62)</f>
        <v>12.829169999999992</v>
      </c>
      <c r="F63" s="20">
        <f>SUM(F61:F62)</f>
        <v>10.714299999999994</v>
      </c>
      <c r="G63" s="86">
        <f>SUM(G61:G62)</f>
        <v>16.007290000000022</v>
      </c>
      <c r="H63" s="20" t="s">
        <v>54</v>
      </c>
      <c r="I63" s="20" t="s">
        <v>54</v>
      </c>
      <c r="J63" s="20" t="s">
        <v>54</v>
      </c>
      <c r="K63" s="20">
        <f>SUM(K61:K62)</f>
        <v>15.690999999999997</v>
      </c>
    </row>
    <row r="64" spans="1:11" ht="15" customHeight="1" x14ac:dyDescent="0.35">
      <c r="A64" s="109" t="s">
        <v>104</v>
      </c>
      <c r="B64" s="109"/>
      <c r="C64" s="60"/>
      <c r="D64" s="60"/>
      <c r="E64" s="79">
        <v>-3.6280000000000001</v>
      </c>
      <c r="F64" s="23">
        <v>-5.0399999999999991</v>
      </c>
      <c r="G64" s="79">
        <v>-13.267999999999999</v>
      </c>
      <c r="H64" s="23">
        <v>0</v>
      </c>
      <c r="I64" s="23">
        <v>0</v>
      </c>
      <c r="J64" s="23">
        <v>0</v>
      </c>
      <c r="K64" s="23">
        <v>-26.369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</v>
      </c>
      <c r="F65" s="27">
        <v>0.45300000000000001</v>
      </c>
      <c r="G65" s="80">
        <v>-0.23399999999999999</v>
      </c>
      <c r="H65" s="27">
        <v>0</v>
      </c>
      <c r="I65" s="27">
        <v>0</v>
      </c>
      <c r="J65" s="27">
        <v>0</v>
      </c>
      <c r="K65" s="27">
        <v>0</v>
      </c>
    </row>
    <row r="66" spans="1:11" ht="15" customHeight="1" x14ac:dyDescent="0.35">
      <c r="A66" s="114" t="s">
        <v>110</v>
      </c>
      <c r="B66" s="114"/>
      <c r="C66" s="115"/>
      <c r="D66" s="115"/>
      <c r="E66" s="86">
        <f>SUM(E63:E65)</f>
        <v>9.2011699999999923</v>
      </c>
      <c r="F66" s="20">
        <f>SUM(F63:F65)</f>
        <v>6.1272999999999955</v>
      </c>
      <c r="G66" s="86">
        <f>SUM(G63:G65)</f>
        <v>2.5052900000000236</v>
      </c>
      <c r="H66" s="20" t="s">
        <v>54</v>
      </c>
      <c r="I66" s="20" t="s">
        <v>54</v>
      </c>
      <c r="J66" s="20" t="s">
        <v>54</v>
      </c>
      <c r="K66" s="20">
        <f>SUM(K63:K65)</f>
        <v>-10.678000000000003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/>
      <c r="G67" s="80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86">
        <f>SUM(E66:E67)</f>
        <v>9.2011699999999923</v>
      </c>
      <c r="F68" s="20">
        <f>SUM(F66:F67)</f>
        <v>6.1272999999999955</v>
      </c>
      <c r="G68" s="86">
        <f>SUM(G66:G67)</f>
        <v>2.5052900000000236</v>
      </c>
      <c r="H68" s="20" t="s">
        <v>54</v>
      </c>
      <c r="I68" s="20" t="s">
        <v>54</v>
      </c>
      <c r="J68" s="20" t="s">
        <v>54</v>
      </c>
      <c r="K68" s="20">
        <f>SUM(K66:K67)</f>
        <v>-10.678000000000003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-2.4999999999999994E-2</v>
      </c>
      <c r="F69" s="23">
        <v>-0.106</v>
      </c>
      <c r="G69" s="79">
        <v>-6.3710000000000004</v>
      </c>
      <c r="H69" s="23">
        <v>0</v>
      </c>
      <c r="I69" s="23">
        <v>0</v>
      </c>
      <c r="J69" s="23">
        <v>0</v>
      </c>
      <c r="K69" s="23">
        <v>-6.09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0</v>
      </c>
      <c r="J70" s="23">
        <v>0</v>
      </c>
      <c r="K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0</v>
      </c>
      <c r="F71" s="23">
        <v>0</v>
      </c>
      <c r="G71" s="79">
        <v>0</v>
      </c>
      <c r="H71" s="23">
        <v>0</v>
      </c>
      <c r="I71" s="23">
        <v>0</v>
      </c>
      <c r="J71" s="23">
        <v>0</v>
      </c>
      <c r="K71" s="23">
        <v>0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0</v>
      </c>
      <c r="F72" s="27">
        <v>0</v>
      </c>
      <c r="G72" s="80">
        <v>4.9349999999999996</v>
      </c>
      <c r="H72" s="27">
        <v>0</v>
      </c>
      <c r="I72" s="27">
        <v>0</v>
      </c>
      <c r="J72" s="27">
        <v>0</v>
      </c>
      <c r="K72" s="27">
        <v>0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>SUM(E69:E72)</f>
        <v>-2.4999999999999994E-2</v>
      </c>
      <c r="F73" s="133">
        <f>SUM(F69:F72)</f>
        <v>-0.106</v>
      </c>
      <c r="G73" s="87">
        <f>SUM(G69:G72)</f>
        <v>-1.4360000000000008</v>
      </c>
      <c r="H73" s="154" t="s">
        <v>54</v>
      </c>
      <c r="I73" s="154" t="s">
        <v>54</v>
      </c>
      <c r="J73" s="154" t="s">
        <v>54</v>
      </c>
      <c r="K73" s="154">
        <f>SUM(K69:K72)</f>
        <v>-6.09</v>
      </c>
    </row>
    <row r="74" spans="1:11" ht="15" customHeight="1" x14ac:dyDescent="0.35">
      <c r="A74" s="112" t="s">
        <v>43</v>
      </c>
      <c r="B74" s="112"/>
      <c r="C74" s="76"/>
      <c r="D74" s="76"/>
      <c r="E74" s="86">
        <f>SUM(E73+E68)</f>
        <v>9.1761699999999919</v>
      </c>
      <c r="F74" s="20">
        <f>SUM(F73+F68)</f>
        <v>6.0212999999999957</v>
      </c>
      <c r="G74" s="86">
        <f>SUM(G73+G68)</f>
        <v>1.0692900000000227</v>
      </c>
      <c r="H74" s="20" t="s">
        <v>54</v>
      </c>
      <c r="I74" s="20" t="s">
        <v>54</v>
      </c>
      <c r="J74" s="20" t="s">
        <v>54</v>
      </c>
      <c r="K74" s="20">
        <f>SUM(K73+K68)</f>
        <v>-16.768000000000001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0</v>
      </c>
      <c r="I75" s="27">
        <v>0</v>
      </c>
      <c r="J75" s="27">
        <v>0</v>
      </c>
      <c r="K75" s="27"/>
    </row>
    <row r="76" spans="1:11" ht="15" customHeight="1" x14ac:dyDescent="0.35">
      <c r="A76" s="164" t="s">
        <v>83</v>
      </c>
      <c r="B76" s="115"/>
      <c r="C76" s="76"/>
      <c r="D76" s="76"/>
      <c r="E76" s="86">
        <f>SUM(E74:E75)</f>
        <v>9.1761699999999919</v>
      </c>
      <c r="F76" s="20">
        <f>SUM(F74:F75)</f>
        <v>6.0212999999999957</v>
      </c>
      <c r="G76" s="86">
        <f>SUM(G74:G75)</f>
        <v>1.0692900000000227</v>
      </c>
      <c r="H76" s="20" t="s">
        <v>54</v>
      </c>
      <c r="I76" s="20" t="s">
        <v>54</v>
      </c>
      <c r="J76" s="20" t="s">
        <v>54</v>
      </c>
      <c r="K76" s="20">
        <f>SUM(K74:K75)</f>
        <v>-16.768000000000001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  <c r="K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2013</v>
      </c>
      <c r="K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  <c r="K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  <c r="K80" s="70"/>
    </row>
    <row r="81" spans="1:11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1" ht="15" customHeight="1" x14ac:dyDescent="0.35">
      <c r="A82" s="134" t="s">
        <v>44</v>
      </c>
      <c r="B82" s="109"/>
      <c r="C82" s="100"/>
      <c r="D82" s="100"/>
      <c r="E82" s="82">
        <v>-21.119209057105998</v>
      </c>
      <c r="F82" s="56">
        <v>-3.4359518193126859</v>
      </c>
      <c r="G82" s="82">
        <v>3.5173651603987319</v>
      </c>
      <c r="H82" s="56">
        <v>14.661124517037912</v>
      </c>
      <c r="I82" s="56">
        <v>10.867571579848711</v>
      </c>
      <c r="J82" s="56">
        <v>9.9686760137327077</v>
      </c>
      <c r="K82" s="56">
        <v>9.9680654996984952</v>
      </c>
    </row>
    <row r="83" spans="1:11" ht="15" customHeight="1" x14ac:dyDescent="0.35">
      <c r="A83" s="99" t="s">
        <v>80</v>
      </c>
      <c r="B83" s="109"/>
      <c r="C83" s="100"/>
      <c r="D83" s="100"/>
      <c r="E83" s="82">
        <v>-13.066069123867971</v>
      </c>
      <c r="F83" s="56">
        <v>-2.4823064381765523</v>
      </c>
      <c r="G83" s="82">
        <v>4.3115086206119395</v>
      </c>
      <c r="H83" s="56">
        <v>14.661124517037912</v>
      </c>
      <c r="I83" s="56">
        <v>12.5172901244889</v>
      </c>
      <c r="J83" s="56">
        <v>11.367728130142781</v>
      </c>
      <c r="K83" s="56">
        <v>9.9680654996984952</v>
      </c>
    </row>
    <row r="84" spans="1:11" ht="15" customHeight="1" x14ac:dyDescent="0.35">
      <c r="A84" s="99" t="s">
        <v>45</v>
      </c>
      <c r="B84" s="109"/>
      <c r="C84" s="100"/>
      <c r="D84" s="100"/>
      <c r="E84" s="82">
        <v>-25.394411152832301</v>
      </c>
      <c r="F84" s="56">
        <v>-7.6195501507581582</v>
      </c>
      <c r="G84" s="82">
        <v>1.482546235001488</v>
      </c>
      <c r="H84" s="56">
        <v>7.1224991747218471</v>
      </c>
      <c r="I84" s="56">
        <v>4.5397660196486704</v>
      </c>
      <c r="J84" s="56">
        <v>4.6195360268810424</v>
      </c>
      <c r="K84" s="56">
        <v>5.9074578948709462</v>
      </c>
    </row>
    <row r="85" spans="1:11" ht="15" customHeight="1" x14ac:dyDescent="0.35">
      <c r="A85" s="99" t="s">
        <v>46</v>
      </c>
      <c r="B85" s="109"/>
      <c r="C85" s="107"/>
      <c r="D85" s="107"/>
      <c r="E85" s="89" t="s">
        <v>54</v>
      </c>
      <c r="F85" s="56" t="s">
        <v>54</v>
      </c>
      <c r="G85" s="89">
        <v>3.3</v>
      </c>
      <c r="H85" s="178">
        <v>3.3</v>
      </c>
      <c r="I85" s="56" t="s">
        <v>54</v>
      </c>
      <c r="J85" s="56">
        <v>-7.8882281359689967</v>
      </c>
      <c r="K85" s="56">
        <v>2.5750766408863783</v>
      </c>
    </row>
    <row r="86" spans="1:11" ht="15" customHeight="1" x14ac:dyDescent="0.35">
      <c r="A86" s="99" t="s">
        <v>47</v>
      </c>
      <c r="B86" s="109"/>
      <c r="C86" s="107"/>
      <c r="D86" s="107"/>
      <c r="E86" s="89" t="s">
        <v>54</v>
      </c>
      <c r="F86" s="56" t="s">
        <v>54</v>
      </c>
      <c r="G86" s="89">
        <v>6</v>
      </c>
      <c r="H86" s="178">
        <v>6</v>
      </c>
      <c r="I86" s="56" t="s">
        <v>54</v>
      </c>
      <c r="J86" s="56">
        <v>4.6432822100730586</v>
      </c>
      <c r="K86" s="56">
        <v>5.1535999787785185</v>
      </c>
    </row>
    <row r="87" spans="1:11" ht="15" customHeight="1" x14ac:dyDescent="0.35">
      <c r="A87" s="99" t="s">
        <v>48</v>
      </c>
      <c r="B87" s="109"/>
      <c r="C87" s="100"/>
      <c r="D87" s="100"/>
      <c r="E87" s="79">
        <v>63.347370106647041</v>
      </c>
      <c r="F87" s="23">
        <v>62.712044765199607</v>
      </c>
      <c r="G87" s="79">
        <v>62.977029219614764</v>
      </c>
      <c r="H87" s="23">
        <v>63.987521993760986</v>
      </c>
      <c r="I87" s="23" t="s">
        <v>54</v>
      </c>
      <c r="J87" s="23">
        <v>57.845539506927501</v>
      </c>
      <c r="K87" s="23">
        <v>59.106967066593697</v>
      </c>
    </row>
    <row r="88" spans="1:11" ht="15" customHeight="1" x14ac:dyDescent="0.35">
      <c r="A88" s="99" t="s">
        <v>49</v>
      </c>
      <c r="B88" s="109"/>
      <c r="C88" s="100"/>
      <c r="D88" s="100"/>
      <c r="E88" s="79">
        <v>125.70343</v>
      </c>
      <c r="F88" s="23">
        <v>137.58304999999999</v>
      </c>
      <c r="G88" s="79">
        <v>134.66939000000002</v>
      </c>
      <c r="H88" s="23">
        <v>142.67099999999999</v>
      </c>
      <c r="I88" s="23" t="s">
        <v>54</v>
      </c>
      <c r="J88" s="23">
        <v>168.81900000000002</v>
      </c>
      <c r="K88" s="23">
        <v>155.02699999999999</v>
      </c>
    </row>
    <row r="89" spans="1:11" ht="15" customHeight="1" x14ac:dyDescent="0.35">
      <c r="A89" s="99" t="s">
        <v>50</v>
      </c>
      <c r="B89" s="109"/>
      <c r="C89" s="60"/>
      <c r="D89" s="60"/>
      <c r="E89" s="82">
        <v>0.41860660225875573</v>
      </c>
      <c r="F89" s="56">
        <v>0.43144100387307938</v>
      </c>
      <c r="G89" s="82">
        <v>0.40797301739443287</v>
      </c>
      <c r="H89" s="56">
        <v>0.41643530633878589</v>
      </c>
      <c r="I89" s="56" t="s">
        <v>54</v>
      </c>
      <c r="J89" s="56">
        <v>0.53412244384772223</v>
      </c>
      <c r="K89" s="56">
        <v>0.49344979417734003</v>
      </c>
    </row>
    <row r="90" spans="1:11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115</v>
      </c>
      <c r="H90" s="23">
        <v>123</v>
      </c>
      <c r="I90" s="23" t="s">
        <v>54</v>
      </c>
      <c r="J90" s="23">
        <v>134</v>
      </c>
      <c r="K90" s="23">
        <v>136</v>
      </c>
    </row>
    <row r="91" spans="1:11" ht="16.5" x14ac:dyDescent="0.35">
      <c r="A91" s="103" t="s">
        <v>92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ht="16.5" x14ac:dyDescent="0.35">
      <c r="A92" s="103" t="s">
        <v>93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</row>
    <row r="93" spans="1:11" ht="16.5" x14ac:dyDescent="0.35">
      <c r="A93" s="103">
        <v>0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</row>
    <row r="94" spans="1:11" ht="16.5" x14ac:dyDescent="0.35">
      <c r="A94" s="103">
        <v>0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</row>
    <row r="96" spans="1:11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</row>
    <row r="97" spans="1:11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</row>
    <row r="98" spans="1:11" x14ac:dyDescent="0.25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</row>
    <row r="99" spans="1:11" x14ac:dyDescent="0.25">
      <c r="C99" s="10"/>
      <c r="D99" s="95"/>
      <c r="E99" s="95"/>
      <c r="F99" s="95"/>
      <c r="G99" s="95"/>
      <c r="H99" s="95"/>
      <c r="I99" s="95"/>
      <c r="J99" s="95"/>
      <c r="K99" s="95"/>
    </row>
    <row r="100" spans="1:11" x14ac:dyDescent="0.25">
      <c r="C100" s="10"/>
      <c r="D100" s="95"/>
      <c r="E100" s="95"/>
      <c r="F100" s="95"/>
      <c r="G100" s="95"/>
      <c r="H100" s="95"/>
      <c r="I100" s="95"/>
      <c r="J100" s="95"/>
      <c r="K100" s="95"/>
    </row>
    <row r="101" spans="1:11" x14ac:dyDescent="0.25">
      <c r="C101" s="10"/>
      <c r="D101" s="95"/>
      <c r="E101" s="95"/>
      <c r="F101" s="95"/>
      <c r="G101" s="95"/>
      <c r="H101" s="95"/>
      <c r="I101" s="95"/>
      <c r="J101" s="95"/>
      <c r="K101" s="95"/>
    </row>
    <row r="102" spans="1:11" x14ac:dyDescent="0.25">
      <c r="C102" s="10"/>
      <c r="D102" s="95"/>
      <c r="E102" s="95"/>
      <c r="F102" s="95"/>
      <c r="G102" s="95"/>
      <c r="H102" s="95"/>
      <c r="I102" s="95"/>
      <c r="J102" s="95"/>
      <c r="K102" s="95"/>
    </row>
    <row r="103" spans="1:11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</row>
    <row r="104" spans="1:11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</row>
    <row r="105" spans="1:11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</row>
    <row r="106" spans="1:11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</row>
    <row r="107" spans="1:11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</row>
    <row r="108" spans="1:11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</row>
    <row r="109" spans="1:11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  <row r="110" spans="1:11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</row>
  </sheetData>
  <mergeCells count="2">
    <mergeCell ref="A1:K1"/>
    <mergeCell ref="A73:B73"/>
  </mergeCells>
  <pageMargins left="0.7" right="0.7" top="0.75" bottom="0.75" header="0.3" footer="0.3"/>
  <pageSetup paperSize="9" scale="55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14"/>
  <sheetViews>
    <sheetView showZeros="0" zoomScaleNormal="100" workbookViewId="0">
      <selection sqref="A1:K1"/>
    </sheetView>
  </sheetViews>
  <sheetFormatPr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1" width="9.7109375" style="91" customWidth="1"/>
    <col min="12" max="12" width="4.5703125" style="91" customWidth="1"/>
    <col min="13" max="15" width="9.140625" style="91"/>
    <col min="16" max="16" width="10.7109375" style="91" customWidth="1"/>
    <col min="17" max="17" width="11.7109375" style="91" customWidth="1"/>
    <col min="18" max="67" width="9.140625" style="91"/>
  </cols>
  <sheetData>
    <row r="1" spans="1:13" ht="21.75" x14ac:dyDescent="0.25">
      <c r="A1" s="187" t="s">
        <v>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  <c r="K2" s="95"/>
    </row>
    <row r="3" spans="1:13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  <c r="K3" s="68">
        <v>2012</v>
      </c>
      <c r="M3" s="142"/>
    </row>
    <row r="4" spans="1:13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  <c r="K4" s="68"/>
      <c r="M4" s="92"/>
    </row>
    <row r="5" spans="1:13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 t="s">
        <v>53</v>
      </c>
      <c r="I5" s="70" t="s">
        <v>53</v>
      </c>
      <c r="J5" s="70" t="s">
        <v>55</v>
      </c>
      <c r="K5" s="70"/>
      <c r="L5" s="98"/>
      <c r="M5" s="92"/>
    </row>
    <row r="6" spans="1:13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M6" s="92"/>
    </row>
    <row r="7" spans="1:13" ht="15" customHeight="1" x14ac:dyDescent="0.35">
      <c r="A7" s="99" t="s">
        <v>2</v>
      </c>
      <c r="B7" s="100"/>
      <c r="C7" s="100"/>
      <c r="D7" s="100"/>
      <c r="E7" s="78">
        <v>855.94221550000009</v>
      </c>
      <c r="F7" s="19">
        <v>873.49547629999995</v>
      </c>
      <c r="G7" s="78">
        <v>3534.7069999999999</v>
      </c>
      <c r="H7" s="19">
        <v>3501.616</v>
      </c>
      <c r="I7" s="19">
        <v>3539.5709999999999</v>
      </c>
      <c r="J7" s="19">
        <v>3869.0210000000002</v>
      </c>
      <c r="K7" s="19">
        <v>3935.4380000000001</v>
      </c>
      <c r="M7" s="92"/>
    </row>
    <row r="8" spans="1:13" ht="15" customHeight="1" x14ac:dyDescent="0.35">
      <c r="A8" s="99" t="s">
        <v>3</v>
      </c>
      <c r="B8" s="60"/>
      <c r="C8" s="60"/>
      <c r="D8" s="60"/>
      <c r="E8" s="79">
        <v>-845.28717860000006</v>
      </c>
      <c r="F8" s="23">
        <v>-806.13493349999999</v>
      </c>
      <c r="G8" s="79">
        <v>-3125.7069020000004</v>
      </c>
      <c r="H8" s="23">
        <v>-3109.194</v>
      </c>
      <c r="I8" s="23">
        <v>-3090.4129999999996</v>
      </c>
      <c r="J8" s="23">
        <v>-3402.2470000000003</v>
      </c>
      <c r="K8" s="23">
        <v>-3478.098</v>
      </c>
    </row>
    <row r="9" spans="1:13" ht="15" customHeight="1" x14ac:dyDescent="0.35">
      <c r="A9" s="99" t="s">
        <v>4</v>
      </c>
      <c r="B9" s="60"/>
      <c r="C9" s="60"/>
      <c r="D9" s="60"/>
      <c r="E9" s="79">
        <v>2.9208892</v>
      </c>
      <c r="F9" s="23">
        <v>1.8314600999999999</v>
      </c>
      <c r="G9" s="79">
        <v>25.3317947</v>
      </c>
      <c r="H9" s="23">
        <v>14.291</v>
      </c>
      <c r="I9" s="23">
        <v>11.778</v>
      </c>
      <c r="J9" s="23">
        <v>13.593999999999998</v>
      </c>
      <c r="K9" s="23">
        <v>34.466999999999999</v>
      </c>
    </row>
    <row r="10" spans="1:13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3" ht="15" customHeight="1" x14ac:dyDescent="0.35">
      <c r="A11" s="101" t="s">
        <v>6</v>
      </c>
      <c r="B11" s="64"/>
      <c r="C11" s="64"/>
      <c r="D11" s="64"/>
      <c r="E11" s="80">
        <v>0</v>
      </c>
      <c r="F11" s="27">
        <v>-1.7278738</v>
      </c>
      <c r="G11" s="80">
        <v>-0.10111969999999999</v>
      </c>
      <c r="H11" s="27">
        <v>6.1139999999999999</v>
      </c>
      <c r="I11" s="27">
        <v>-6.73</v>
      </c>
      <c r="J11" s="27">
        <v>1.855</v>
      </c>
      <c r="K11" s="27">
        <v>162.828</v>
      </c>
    </row>
    <row r="12" spans="1:13" ht="15" customHeight="1" x14ac:dyDescent="0.25">
      <c r="A12" s="102" t="s">
        <v>7</v>
      </c>
      <c r="B12" s="102"/>
      <c r="C12" s="102"/>
      <c r="D12" s="102"/>
      <c r="E12" s="78">
        <f t="shared" ref="E12:K12" si="0">SUM(E7:E11)</f>
        <v>13.575926100000027</v>
      </c>
      <c r="F12" s="19">
        <f t="shared" si="0"/>
        <v>67.464129099999965</v>
      </c>
      <c r="G12" s="78">
        <f t="shared" si="0"/>
        <v>434.23077299999949</v>
      </c>
      <c r="H12" s="20">
        <f t="shared" si="0"/>
        <v>412.827</v>
      </c>
      <c r="I12" s="20">
        <f t="shared" si="0"/>
        <v>454.20600000000036</v>
      </c>
      <c r="J12" s="20">
        <f t="shared" si="0"/>
        <v>482.2229999999999</v>
      </c>
      <c r="K12" s="20">
        <f t="shared" si="0"/>
        <v>654.6350000000001</v>
      </c>
    </row>
    <row r="13" spans="1:13" ht="15" customHeight="1" x14ac:dyDescent="0.35">
      <c r="A13" s="101" t="s">
        <v>62</v>
      </c>
      <c r="B13" s="64"/>
      <c r="C13" s="64"/>
      <c r="D13" s="64"/>
      <c r="E13" s="80">
        <v>-29.230969399999999</v>
      </c>
      <c r="F13" s="27">
        <v>-29.701987199999998</v>
      </c>
      <c r="G13" s="80">
        <v>-154.6327823</v>
      </c>
      <c r="H13" s="27">
        <v>-115.24000000000001</v>
      </c>
      <c r="I13" s="27">
        <v>-110.10600000000001</v>
      </c>
      <c r="J13" s="27">
        <v>-142.84800000000001</v>
      </c>
      <c r="K13" s="27">
        <v>-143.971</v>
      </c>
    </row>
    <row r="14" spans="1:13" ht="15" customHeight="1" x14ac:dyDescent="0.25">
      <c r="A14" s="102" t="s">
        <v>8</v>
      </c>
      <c r="B14" s="102"/>
      <c r="C14" s="102"/>
      <c r="D14" s="102"/>
      <c r="E14" s="78">
        <f t="shared" ref="E14:K14" si="1">SUM(E12:E13)</f>
        <v>-15.655043299999972</v>
      </c>
      <c r="F14" s="19">
        <f t="shared" si="1"/>
        <v>37.762141899999968</v>
      </c>
      <c r="G14" s="78">
        <f t="shared" si="1"/>
        <v>279.59799069999951</v>
      </c>
      <c r="H14" s="20">
        <f t="shared" si="1"/>
        <v>297.58699999999999</v>
      </c>
      <c r="I14" s="20">
        <f t="shared" si="1"/>
        <v>344.10000000000036</v>
      </c>
      <c r="J14" s="20">
        <f t="shared" si="1"/>
        <v>339.37499999999989</v>
      </c>
      <c r="K14" s="20">
        <f t="shared" si="1"/>
        <v>510.6640000000001</v>
      </c>
    </row>
    <row r="15" spans="1:13" ht="15" customHeight="1" x14ac:dyDescent="0.35">
      <c r="A15" s="99" t="s">
        <v>9</v>
      </c>
      <c r="B15" s="103"/>
      <c r="C15" s="103"/>
      <c r="D15" s="103"/>
      <c r="E15" s="79">
        <v>-3.6531528</v>
      </c>
      <c r="F15" s="23">
        <v>-8.7513479000000007</v>
      </c>
      <c r="G15" s="79">
        <v>-32.479712899999996</v>
      </c>
      <c r="H15" s="23">
        <v>-53.658999999999999</v>
      </c>
      <c r="I15" s="23">
        <v>-53.868000000000002</v>
      </c>
      <c r="J15" s="23">
        <v>-51.643000000000001</v>
      </c>
      <c r="K15" s="23">
        <v>-53.993000000000002</v>
      </c>
    </row>
    <row r="16" spans="1:13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-118.199</v>
      </c>
      <c r="K16" s="27">
        <v>-250.864</v>
      </c>
    </row>
    <row r="17" spans="1:11" ht="15" customHeight="1" x14ac:dyDescent="0.25">
      <c r="A17" s="102" t="s">
        <v>11</v>
      </c>
      <c r="B17" s="102"/>
      <c r="C17" s="102"/>
      <c r="D17" s="102"/>
      <c r="E17" s="78">
        <f t="shared" ref="E17:K17" si="2">SUM(E14:E16)</f>
        <v>-19.308196099999972</v>
      </c>
      <c r="F17" s="19">
        <f t="shared" si="2"/>
        <v>29.010793999999969</v>
      </c>
      <c r="G17" s="78">
        <f t="shared" si="2"/>
        <v>247.11827779999953</v>
      </c>
      <c r="H17" s="20">
        <f t="shared" si="2"/>
        <v>243.928</v>
      </c>
      <c r="I17" s="20">
        <f t="shared" si="2"/>
        <v>290.23200000000037</v>
      </c>
      <c r="J17" s="20">
        <f t="shared" si="2"/>
        <v>169.53299999999984</v>
      </c>
      <c r="K17" s="20">
        <f t="shared" si="2"/>
        <v>205.8070000000001</v>
      </c>
    </row>
    <row r="18" spans="1:11" ht="15" customHeight="1" x14ac:dyDescent="0.35">
      <c r="A18" s="99" t="s">
        <v>12</v>
      </c>
      <c r="B18" s="60"/>
      <c r="C18" s="60"/>
      <c r="D18" s="60"/>
      <c r="E18" s="79">
        <v>0.67986340000000001</v>
      </c>
      <c r="F18" s="23">
        <v>-0.31367849999999997</v>
      </c>
      <c r="G18" s="79">
        <v>58.106634700000001</v>
      </c>
      <c r="H18" s="23">
        <v>2.569</v>
      </c>
      <c r="I18" s="23">
        <v>4.7299999999999995</v>
      </c>
      <c r="J18" s="23">
        <v>27.486000000000001</v>
      </c>
      <c r="K18" s="23">
        <v>31.834999999999997</v>
      </c>
    </row>
    <row r="19" spans="1:11" ht="15" customHeight="1" x14ac:dyDescent="0.35">
      <c r="A19" s="101" t="s">
        <v>13</v>
      </c>
      <c r="B19" s="64"/>
      <c r="C19" s="64"/>
      <c r="D19" s="64"/>
      <c r="E19" s="80">
        <v>-52.241688999999994</v>
      </c>
      <c r="F19" s="27">
        <v>-28.478250499999998</v>
      </c>
      <c r="G19" s="80">
        <v>-104.56863559999998</v>
      </c>
      <c r="H19" s="27">
        <v>-172.68199999999999</v>
      </c>
      <c r="I19" s="27">
        <v>-161.23400000000001</v>
      </c>
      <c r="J19" s="27">
        <v>-166.005</v>
      </c>
      <c r="K19" s="27">
        <v>-167.929</v>
      </c>
    </row>
    <row r="20" spans="1:11" ht="15" customHeight="1" x14ac:dyDescent="0.25">
      <c r="A20" s="102" t="s">
        <v>14</v>
      </c>
      <c r="B20" s="102"/>
      <c r="C20" s="102"/>
      <c r="D20" s="102"/>
      <c r="E20" s="78">
        <f t="shared" ref="E20:K20" si="3">SUM(E17:E19)</f>
        <v>-70.870021699999967</v>
      </c>
      <c r="F20" s="19">
        <f t="shared" si="3"/>
        <v>0.218864999999969</v>
      </c>
      <c r="G20" s="78">
        <f t="shared" si="3"/>
        <v>200.65627689999951</v>
      </c>
      <c r="H20" s="20">
        <f t="shared" si="3"/>
        <v>73.814999999999998</v>
      </c>
      <c r="I20" s="20">
        <f t="shared" si="3"/>
        <v>133.72800000000038</v>
      </c>
      <c r="J20" s="20">
        <f t="shared" si="3"/>
        <v>31.013999999999839</v>
      </c>
      <c r="K20" s="20">
        <f t="shared" si="3"/>
        <v>69.713000000000108</v>
      </c>
    </row>
    <row r="21" spans="1:11" ht="15" customHeight="1" x14ac:dyDescent="0.35">
      <c r="A21" s="99" t="s">
        <v>15</v>
      </c>
      <c r="B21" s="60"/>
      <c r="C21" s="60"/>
      <c r="D21" s="60"/>
      <c r="E21" s="79">
        <v>17.275168300000001</v>
      </c>
      <c r="F21" s="23">
        <v>-6.6658418000000008</v>
      </c>
      <c r="G21" s="79">
        <v>-53.7193063</v>
      </c>
      <c r="H21" s="23">
        <v>-26.028000000000006</v>
      </c>
      <c r="I21" s="23">
        <v>-32.262</v>
      </c>
      <c r="J21" s="23">
        <v>-33.207000000000001</v>
      </c>
      <c r="K21" s="23">
        <v>-33.600999999999999</v>
      </c>
    </row>
    <row r="22" spans="1:11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-83.028999999999996</v>
      </c>
      <c r="I22" s="27">
        <v>-260.68299999999999</v>
      </c>
      <c r="J22" s="27">
        <v>0</v>
      </c>
      <c r="K22" s="27">
        <v>0</v>
      </c>
    </row>
    <row r="23" spans="1:11" ht="15" customHeight="1" x14ac:dyDescent="0.35">
      <c r="A23" s="105" t="s">
        <v>98</v>
      </c>
      <c r="B23" s="106"/>
      <c r="C23" s="106"/>
      <c r="D23" s="106"/>
      <c r="E23" s="78">
        <f t="shared" ref="E23:K23" si="4">SUM(E20:E22)</f>
        <v>-53.594853399999963</v>
      </c>
      <c r="F23" s="19">
        <f t="shared" si="4"/>
        <v>-6.4469768000000318</v>
      </c>
      <c r="G23" s="78">
        <f t="shared" si="4"/>
        <v>146.93697059999951</v>
      </c>
      <c r="H23" s="20">
        <f t="shared" si="4"/>
        <v>-35.242000000000004</v>
      </c>
      <c r="I23" s="20">
        <f t="shared" si="4"/>
        <v>-159.21699999999962</v>
      </c>
      <c r="J23" s="20">
        <f t="shared" si="4"/>
        <v>-2.1930000000001613</v>
      </c>
      <c r="K23" s="20">
        <f t="shared" si="4"/>
        <v>36.112000000000108</v>
      </c>
    </row>
    <row r="24" spans="1:11" ht="15" customHeight="1" x14ac:dyDescent="0.35">
      <c r="A24" s="99" t="s">
        <v>113</v>
      </c>
      <c r="B24" s="60"/>
      <c r="C24" s="60"/>
      <c r="D24" s="60"/>
      <c r="E24" s="79">
        <v>-53.633831099999824</v>
      </c>
      <c r="F24" s="23">
        <v>-6.4951495000001955</v>
      </c>
      <c r="G24" s="79">
        <v>146.86941880000052</v>
      </c>
      <c r="H24" s="23">
        <v>-35.033999999999537</v>
      </c>
      <c r="I24" s="23">
        <v>-160.98099999999988</v>
      </c>
      <c r="J24" s="23">
        <v>-4.8540000000004326</v>
      </c>
      <c r="K24" s="23">
        <v>33.449999999999591</v>
      </c>
    </row>
    <row r="25" spans="1:11" ht="15" customHeight="1" x14ac:dyDescent="0.35">
      <c r="A25" s="99" t="s">
        <v>108</v>
      </c>
      <c r="B25" s="60"/>
      <c r="C25" s="60"/>
      <c r="D25" s="60"/>
      <c r="E25" s="79">
        <v>3.8977699999999997E-2</v>
      </c>
      <c r="F25" s="23">
        <v>4.8172699999999999E-2</v>
      </c>
      <c r="G25" s="79">
        <v>6.7551799999999995E-2</v>
      </c>
      <c r="H25" s="23">
        <v>-0.20799999999999999</v>
      </c>
      <c r="I25" s="23">
        <v>1.764</v>
      </c>
      <c r="J25" s="23">
        <v>2.661</v>
      </c>
      <c r="K25" s="23">
        <v>2.6619999999999999</v>
      </c>
    </row>
    <row r="26" spans="1:11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  <c r="K26" s="138"/>
    </row>
    <row r="27" spans="1:11" ht="15" customHeight="1" x14ac:dyDescent="0.35">
      <c r="A27" s="134" t="s">
        <v>64</v>
      </c>
      <c r="B27" s="60"/>
      <c r="C27" s="60"/>
      <c r="D27" s="60"/>
      <c r="E27" s="79">
        <v>-43.503999999999998</v>
      </c>
      <c r="F27" s="23">
        <v>-11.7</v>
      </c>
      <c r="G27" s="79">
        <v>-52.9</v>
      </c>
      <c r="H27" s="23">
        <v>-48</v>
      </c>
      <c r="I27" s="23">
        <v>-102.45099999999999</v>
      </c>
      <c r="J27" s="23">
        <v>-76.900000000000006</v>
      </c>
      <c r="K27" s="23">
        <v>85.9</v>
      </c>
    </row>
    <row r="28" spans="1:11" ht="15" customHeight="1" x14ac:dyDescent="0.35">
      <c r="A28" s="135" t="s">
        <v>107</v>
      </c>
      <c r="B28" s="136"/>
      <c r="C28" s="136"/>
      <c r="D28" s="136"/>
      <c r="E28" s="149">
        <f t="shared" ref="E28:K28" si="5">E14-E27</f>
        <v>27.848956700000024</v>
      </c>
      <c r="F28" s="150">
        <f t="shared" si="5"/>
        <v>49.462141899999963</v>
      </c>
      <c r="G28" s="149">
        <f t="shared" si="5"/>
        <v>332.49799069999949</v>
      </c>
      <c r="H28" s="150">
        <f t="shared" si="5"/>
        <v>345.58699999999999</v>
      </c>
      <c r="I28" s="150">
        <f t="shared" si="5"/>
        <v>446.55100000000039</v>
      </c>
      <c r="J28" s="150">
        <f t="shared" si="5"/>
        <v>416.27499999999986</v>
      </c>
      <c r="K28" s="150">
        <f t="shared" si="5"/>
        <v>424.76400000000012</v>
      </c>
    </row>
    <row r="29" spans="1:11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  <c r="K29" s="24"/>
    </row>
    <row r="30" spans="1:11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  <c r="K30" s="68">
        <v>2012</v>
      </c>
    </row>
    <row r="31" spans="1:11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  <c r="K31" s="71"/>
    </row>
    <row r="32" spans="1:11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  <c r="K32" s="73"/>
    </row>
    <row r="33" spans="1:11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  <c r="K33" s="61"/>
    </row>
    <row r="34" spans="1:11" ht="15" customHeight="1" x14ac:dyDescent="0.35">
      <c r="A34" s="99" t="s">
        <v>17</v>
      </c>
      <c r="B34" s="107"/>
      <c r="C34" s="107"/>
      <c r="D34" s="107"/>
      <c r="E34" s="79">
        <v>3928.0077957000003</v>
      </c>
      <c r="F34" s="23">
        <v>3867.8</v>
      </c>
      <c r="G34" s="79">
        <v>3891.357</v>
      </c>
      <c r="H34" s="23">
        <v>3922.895</v>
      </c>
      <c r="I34" s="23">
        <v>3836.587</v>
      </c>
      <c r="J34" s="23">
        <v>0</v>
      </c>
      <c r="K34" s="23">
        <v>4095.7959999999998</v>
      </c>
    </row>
    <row r="35" spans="1:11" ht="15" customHeight="1" x14ac:dyDescent="0.35">
      <c r="A35" s="99" t="s">
        <v>18</v>
      </c>
      <c r="B35" s="100"/>
      <c r="C35" s="100"/>
      <c r="D35" s="100"/>
      <c r="E35" s="79">
        <v>457.799532</v>
      </c>
      <c r="F35" s="23">
        <v>433.13099999999997</v>
      </c>
      <c r="G35" s="79">
        <v>450.22199999999998</v>
      </c>
      <c r="H35" s="23">
        <v>427.68700000000001</v>
      </c>
      <c r="I35" s="23">
        <v>469.34699999999998</v>
      </c>
      <c r="J35" s="23">
        <v>0</v>
      </c>
      <c r="K35" s="23">
        <v>518.04399999999998</v>
      </c>
    </row>
    <row r="36" spans="1:11" ht="15" customHeight="1" x14ac:dyDescent="0.35">
      <c r="A36" s="99" t="s">
        <v>106</v>
      </c>
      <c r="B36" s="100"/>
      <c r="C36" s="100"/>
      <c r="D36" s="100"/>
      <c r="E36" s="79">
        <v>122.2519973</v>
      </c>
      <c r="F36" s="23">
        <v>139.79999999999998</v>
      </c>
      <c r="G36" s="79">
        <v>125.029</v>
      </c>
      <c r="H36" s="23">
        <v>148.352</v>
      </c>
      <c r="I36" s="23">
        <v>152.387</v>
      </c>
      <c r="J36" s="23">
        <v>0</v>
      </c>
      <c r="K36" s="23">
        <v>185.18799999999999</v>
      </c>
    </row>
    <row r="37" spans="1:11" ht="15" customHeight="1" x14ac:dyDescent="0.35">
      <c r="A37" s="99" t="s">
        <v>19</v>
      </c>
      <c r="B37" s="100"/>
      <c r="C37" s="100"/>
      <c r="D37" s="100"/>
      <c r="E37" s="79">
        <v>2.3891046999999999</v>
      </c>
      <c r="F37" s="23">
        <v>13.3444851</v>
      </c>
      <c r="G37" s="79">
        <v>2.5412355</v>
      </c>
      <c r="H37" s="23">
        <v>15.743</v>
      </c>
      <c r="I37" s="23">
        <v>6.6760000000000002</v>
      </c>
      <c r="J37" s="23">
        <v>0</v>
      </c>
      <c r="K37" s="23">
        <v>6.8869999999999996</v>
      </c>
    </row>
    <row r="38" spans="1:11" ht="15" customHeight="1" x14ac:dyDescent="0.35">
      <c r="A38" s="101" t="s">
        <v>20</v>
      </c>
      <c r="B38" s="64"/>
      <c r="C38" s="64"/>
      <c r="D38" s="64"/>
      <c r="E38" s="80">
        <v>149.26241580000001</v>
      </c>
      <c r="F38" s="27">
        <v>130.81751269999998</v>
      </c>
      <c r="G38" s="80">
        <v>120.71716069999999</v>
      </c>
      <c r="H38" s="27">
        <v>132.44800000000001</v>
      </c>
      <c r="I38" s="27">
        <v>92.341999999999999</v>
      </c>
      <c r="J38" s="27">
        <v>0</v>
      </c>
      <c r="K38" s="27">
        <v>101.16499999999999</v>
      </c>
    </row>
    <row r="39" spans="1:11" ht="15" customHeight="1" x14ac:dyDescent="0.35">
      <c r="A39" s="96" t="s">
        <v>21</v>
      </c>
      <c r="B39" s="102"/>
      <c r="C39" s="102"/>
      <c r="D39" s="102"/>
      <c r="E39" s="84">
        <f>SUM(E34:E38)</f>
        <v>4659.7108454999998</v>
      </c>
      <c r="F39" s="179">
        <f>SUM(F34:F38)</f>
        <v>4584.8929978000015</v>
      </c>
      <c r="G39" s="84">
        <f>SUM(G34:G38)</f>
        <v>4589.8663962000001</v>
      </c>
      <c r="H39" s="20">
        <f>SUM(H34:H38)</f>
        <v>4647.1250000000009</v>
      </c>
      <c r="I39" s="20">
        <f>SUM(I34:I38)</f>
        <v>4557.3389999999999</v>
      </c>
      <c r="J39" s="20" t="s">
        <v>54</v>
      </c>
      <c r="K39" s="20">
        <f>SUM(K34:K38)</f>
        <v>4907.08</v>
      </c>
    </row>
    <row r="40" spans="1:11" ht="15" customHeight="1" x14ac:dyDescent="0.35">
      <c r="A40" s="99" t="s">
        <v>22</v>
      </c>
      <c r="B40" s="60"/>
      <c r="C40" s="60"/>
      <c r="D40" s="60"/>
      <c r="E40" s="79">
        <v>0.1084484</v>
      </c>
      <c r="F40" s="23">
        <v>6.5597299999999997E-2</v>
      </c>
      <c r="G40" s="79">
        <v>0.10403370000000001</v>
      </c>
      <c r="H40" s="23">
        <v>6.6000000000000003E-2</v>
      </c>
      <c r="I40" s="23">
        <v>0.123</v>
      </c>
      <c r="J40" s="23">
        <v>0</v>
      </c>
      <c r="K40" s="23">
        <v>1.4300000000000002</v>
      </c>
    </row>
    <row r="41" spans="1:11" ht="15" customHeight="1" x14ac:dyDescent="0.35">
      <c r="A41" s="99" t="s">
        <v>23</v>
      </c>
      <c r="B41" s="60"/>
      <c r="C41" s="60"/>
      <c r="D41" s="60"/>
      <c r="E41" s="79">
        <v>-5.8509999999999996E-4</v>
      </c>
      <c r="F41" s="23">
        <v>3.6935200000000001E-2</v>
      </c>
      <c r="G41" s="79">
        <v>-5.8420000000000011E-4</v>
      </c>
      <c r="H41" s="23">
        <v>0.35299999999999998</v>
      </c>
      <c r="I41" s="23">
        <v>3.5179999999999998</v>
      </c>
      <c r="J41" s="23">
        <v>0</v>
      </c>
      <c r="K41" s="23">
        <v>4.9829999999999997</v>
      </c>
    </row>
    <row r="42" spans="1:11" ht="15" customHeight="1" x14ac:dyDescent="0.35">
      <c r="A42" s="99" t="s">
        <v>24</v>
      </c>
      <c r="B42" s="60"/>
      <c r="C42" s="60"/>
      <c r="D42" s="60"/>
      <c r="E42" s="79">
        <v>708.93948660000012</v>
      </c>
      <c r="F42" s="23">
        <v>716.7255136</v>
      </c>
      <c r="G42" s="79">
        <v>816.76121000000012</v>
      </c>
      <c r="H42" s="23">
        <v>716.68900000000008</v>
      </c>
      <c r="I42" s="23">
        <v>765.63900000000001</v>
      </c>
      <c r="J42" s="23">
        <v>0</v>
      </c>
      <c r="K42" s="23">
        <v>812.88800000000003</v>
      </c>
    </row>
    <row r="43" spans="1:11" ht="15" customHeight="1" x14ac:dyDescent="0.35">
      <c r="A43" s="99" t="s">
        <v>25</v>
      </c>
      <c r="B43" s="60"/>
      <c r="C43" s="60"/>
      <c r="D43" s="60"/>
      <c r="E43" s="79">
        <v>180.6604968</v>
      </c>
      <c r="F43" s="23">
        <v>177.50842259999999</v>
      </c>
      <c r="G43" s="79">
        <v>245.0871746</v>
      </c>
      <c r="H43" s="23">
        <v>248.054</v>
      </c>
      <c r="I43" s="23">
        <v>228.52600000000001</v>
      </c>
      <c r="J43" s="23">
        <v>0</v>
      </c>
      <c r="K43" s="23">
        <v>185.93100000000001</v>
      </c>
    </row>
    <row r="44" spans="1:11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99.358999999999995</v>
      </c>
      <c r="I44" s="27">
        <v>0</v>
      </c>
      <c r="J44" s="27">
        <v>0</v>
      </c>
      <c r="K44" s="27">
        <v>0</v>
      </c>
    </row>
    <row r="45" spans="1:11" ht="15" customHeight="1" x14ac:dyDescent="0.35">
      <c r="A45" s="108" t="s">
        <v>27</v>
      </c>
      <c r="B45" s="75"/>
      <c r="C45" s="75"/>
      <c r="D45" s="75"/>
      <c r="E45" s="85">
        <f>SUM(E40:E44)</f>
        <v>889.70784670000012</v>
      </c>
      <c r="F45" s="38">
        <f>SUM(F40:F44)</f>
        <v>894.33646870000007</v>
      </c>
      <c r="G45" s="85">
        <f>SUM(G40:G44)</f>
        <v>1061.9518341</v>
      </c>
      <c r="H45" s="39">
        <f>SUM(H40:H44)</f>
        <v>1064.521</v>
      </c>
      <c r="I45" s="39">
        <f>SUM(I40:I44)</f>
        <v>997.80600000000004</v>
      </c>
      <c r="J45" s="39" t="s">
        <v>54</v>
      </c>
      <c r="K45" s="39">
        <f>SUM(K40:K44)</f>
        <v>1005.2320000000001</v>
      </c>
    </row>
    <row r="46" spans="1:11" ht="15" customHeight="1" x14ac:dyDescent="0.35">
      <c r="A46" s="96" t="s">
        <v>96</v>
      </c>
      <c r="B46" s="76"/>
      <c r="C46" s="76"/>
      <c r="D46" s="76"/>
      <c r="E46" s="84">
        <f>E39+E45</f>
        <v>5549.4186921999999</v>
      </c>
      <c r="F46" s="179">
        <f>F39+F45</f>
        <v>5479.2294665000018</v>
      </c>
      <c r="G46" s="84">
        <f>G39+G45</f>
        <v>5651.8182303000003</v>
      </c>
      <c r="H46" s="20">
        <f>H39+H45</f>
        <v>5711.6460000000006</v>
      </c>
      <c r="I46" s="20">
        <f>I39+I45</f>
        <v>5555.1450000000004</v>
      </c>
      <c r="J46" s="20" t="s">
        <v>54</v>
      </c>
      <c r="K46" s="20">
        <f>K39+K45</f>
        <v>5912.3119999999999</v>
      </c>
    </row>
    <row r="47" spans="1:11" ht="15" customHeight="1" x14ac:dyDescent="0.35">
      <c r="A47" s="99" t="s">
        <v>114</v>
      </c>
      <c r="B47" s="60"/>
      <c r="C47" s="60"/>
      <c r="D47" s="60"/>
      <c r="E47" s="79">
        <v>1960.8894720999999</v>
      </c>
      <c r="F47" s="23">
        <v>1862.3098505</v>
      </c>
      <c r="G47" s="79">
        <v>1974.0176881000004</v>
      </c>
      <c r="H47" s="23">
        <v>1881.3430000000012</v>
      </c>
      <c r="I47" s="23">
        <v>1969.2430000000004</v>
      </c>
      <c r="J47" s="23">
        <v>0</v>
      </c>
      <c r="K47" s="23">
        <v>2136.4029999999998</v>
      </c>
    </row>
    <row r="48" spans="1:11" ht="15" customHeight="1" x14ac:dyDescent="0.35">
      <c r="A48" s="99" t="s">
        <v>109</v>
      </c>
      <c r="B48" s="60"/>
      <c r="C48" s="60"/>
      <c r="D48" s="60"/>
      <c r="E48" s="79">
        <v>0.18245709999999998</v>
      </c>
      <c r="F48" s="23">
        <v>4.8172699999999999E-2</v>
      </c>
      <c r="G48" s="79">
        <v>0.47347939999999999</v>
      </c>
      <c r="H48" s="23">
        <v>0.33100000000000007</v>
      </c>
      <c r="I48" s="23">
        <v>19.983999999999998</v>
      </c>
      <c r="J48" s="23">
        <v>0</v>
      </c>
      <c r="K48" s="23">
        <v>23.898999999999997</v>
      </c>
    </row>
    <row r="49" spans="1:11" ht="15" customHeight="1" x14ac:dyDescent="0.35">
      <c r="A49" s="99" t="s">
        <v>28</v>
      </c>
      <c r="B49" s="60"/>
      <c r="C49" s="60"/>
      <c r="D49" s="60"/>
      <c r="E49" s="79">
        <v>363.55680939999996</v>
      </c>
      <c r="F49" s="23">
        <v>349.18456230000004</v>
      </c>
      <c r="G49" s="79">
        <v>358.30681570000002</v>
      </c>
      <c r="H49" s="23">
        <v>345.459</v>
      </c>
      <c r="I49" s="23">
        <v>237.39699999999999</v>
      </c>
      <c r="J49" s="23">
        <v>0</v>
      </c>
      <c r="K49" s="23">
        <v>175.024</v>
      </c>
    </row>
    <row r="50" spans="1:11" ht="15" customHeight="1" x14ac:dyDescent="0.35">
      <c r="A50" s="99" t="s">
        <v>29</v>
      </c>
      <c r="B50" s="60"/>
      <c r="C50" s="60"/>
      <c r="D50" s="60"/>
      <c r="E50" s="79">
        <v>172.65687120000001</v>
      </c>
      <c r="F50" s="23">
        <v>145.9254172</v>
      </c>
      <c r="G50" s="79">
        <v>143.9314531</v>
      </c>
      <c r="H50" s="23">
        <v>251.61500000000001</v>
      </c>
      <c r="I50" s="23">
        <v>195.67099999999999</v>
      </c>
      <c r="J50" s="23">
        <v>0</v>
      </c>
      <c r="K50" s="23">
        <v>217.16800000000001</v>
      </c>
    </row>
    <row r="51" spans="1:11" ht="15" customHeight="1" x14ac:dyDescent="0.35">
      <c r="A51" s="99" t="s">
        <v>30</v>
      </c>
      <c r="B51" s="60"/>
      <c r="C51" s="60"/>
      <c r="D51" s="60"/>
      <c r="E51" s="79">
        <v>1725.7295709</v>
      </c>
      <c r="F51" s="23">
        <v>1805.9421153000001</v>
      </c>
      <c r="G51" s="79">
        <v>1785.494604</v>
      </c>
      <c r="H51" s="23">
        <v>1901.4930000000002</v>
      </c>
      <c r="I51" s="23">
        <v>1862.9859999999999</v>
      </c>
      <c r="J51" s="23">
        <v>0</v>
      </c>
      <c r="K51" s="23">
        <v>2096.9110000000001</v>
      </c>
    </row>
    <row r="52" spans="1:11" ht="15" customHeight="1" x14ac:dyDescent="0.35">
      <c r="A52" s="99" t="s">
        <v>31</v>
      </c>
      <c r="B52" s="60"/>
      <c r="C52" s="60"/>
      <c r="D52" s="60"/>
      <c r="E52" s="79">
        <v>1320.6444690000001</v>
      </c>
      <c r="F52" s="23">
        <v>1310.9858491</v>
      </c>
      <c r="G52" s="79">
        <v>1384.1670249999997</v>
      </c>
      <c r="H52" s="23">
        <v>1227.5039999999999</v>
      </c>
      <c r="I52" s="23">
        <v>1261.8000000000002</v>
      </c>
      <c r="J52" s="23">
        <v>0</v>
      </c>
      <c r="K52" s="23">
        <v>1250.239</v>
      </c>
    </row>
    <row r="53" spans="1:11" ht="15" customHeight="1" x14ac:dyDescent="0.35">
      <c r="A53" s="99" t="s">
        <v>32</v>
      </c>
      <c r="B53" s="60"/>
      <c r="C53" s="60"/>
      <c r="D53" s="60"/>
      <c r="E53" s="79">
        <v>5.7577509999999998</v>
      </c>
      <c r="F53" s="23">
        <v>4.5741999999999994</v>
      </c>
      <c r="G53" s="79">
        <v>5.7577509999999998</v>
      </c>
      <c r="H53" s="23">
        <v>4.5739999999999998</v>
      </c>
      <c r="I53" s="23">
        <v>8.0640000000000001</v>
      </c>
      <c r="J53" s="23">
        <v>0</v>
      </c>
      <c r="K53" s="23">
        <v>12.667999999999999</v>
      </c>
    </row>
    <row r="54" spans="1:11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99.326999999999998</v>
      </c>
      <c r="I54" s="27">
        <v>0</v>
      </c>
      <c r="J54" s="27">
        <v>0</v>
      </c>
      <c r="K54" s="27">
        <v>0</v>
      </c>
    </row>
    <row r="55" spans="1:11" ht="15" customHeight="1" x14ac:dyDescent="0.35">
      <c r="A55" s="96" t="s">
        <v>97</v>
      </c>
      <c r="B55" s="76"/>
      <c r="C55" s="76"/>
      <c r="D55" s="76"/>
      <c r="E55" s="84">
        <f>SUM(E47:E54)</f>
        <v>5549.4174007000001</v>
      </c>
      <c r="F55" s="18">
        <f>SUM(F47:F54)</f>
        <v>5478.9701670999993</v>
      </c>
      <c r="G55" s="84">
        <f>SUM(G47:G54)</f>
        <v>5652.1488163000004</v>
      </c>
      <c r="H55" s="20">
        <f>SUM(H47:H54)</f>
        <v>5711.6460000000015</v>
      </c>
      <c r="I55" s="20">
        <f>SUM(I47:I54)</f>
        <v>5555.1450000000004</v>
      </c>
      <c r="J55" s="20" t="s">
        <v>54</v>
      </c>
      <c r="K55" s="20">
        <f>SUM(K47:K54)</f>
        <v>5912.3119999999999</v>
      </c>
    </row>
    <row r="56" spans="1:11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  <c r="K56" s="24"/>
    </row>
    <row r="57" spans="1:11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  <c r="K57" s="68">
        <v>2012</v>
      </c>
    </row>
    <row r="58" spans="1:11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  <c r="K58" s="71"/>
    </row>
    <row r="59" spans="1:11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  <c r="K59" s="73"/>
    </row>
    <row r="60" spans="1:11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  <c r="K60" s="61"/>
    </row>
    <row r="61" spans="1:11" ht="34.9" customHeight="1" x14ac:dyDescent="0.35">
      <c r="A61" s="109" t="s">
        <v>33</v>
      </c>
      <c r="B61" s="109"/>
      <c r="C61" s="109"/>
      <c r="D61" s="109"/>
      <c r="E61" s="79">
        <v>21.429100500000128</v>
      </c>
      <c r="F61" s="23">
        <v>30.56920009999984</v>
      </c>
      <c r="G61" s="79">
        <v>278.55977209999963</v>
      </c>
      <c r="H61" s="23">
        <v>250.42100000000062</v>
      </c>
      <c r="I61" s="23">
        <v>311.95300000000026</v>
      </c>
      <c r="J61" s="23"/>
      <c r="K61" s="23">
        <v>300.93399999999997</v>
      </c>
    </row>
    <row r="62" spans="1:11" ht="15" customHeight="1" x14ac:dyDescent="0.35">
      <c r="A62" s="110" t="s">
        <v>34</v>
      </c>
      <c r="B62" s="110"/>
      <c r="C62" s="111"/>
      <c r="D62" s="111"/>
      <c r="E62" s="80">
        <v>32.126000000000005</v>
      </c>
      <c r="F62" s="27">
        <v>18.920000000000002</v>
      </c>
      <c r="G62" s="80">
        <v>5.3890000000000029</v>
      </c>
      <c r="H62" s="27">
        <v>-11.170000000000002</v>
      </c>
      <c r="I62" s="27">
        <v>52.464999999999996</v>
      </c>
      <c r="J62" s="27"/>
      <c r="K62" s="27">
        <v>-80.259999999999991</v>
      </c>
    </row>
    <row r="63" spans="1:11" ht="15" customHeight="1" x14ac:dyDescent="0.35">
      <c r="A63" s="164" t="s">
        <v>35</v>
      </c>
      <c r="B63" s="112"/>
      <c r="C63" s="113"/>
      <c r="D63" s="113"/>
      <c r="E63" s="78">
        <f>SUM(E61:E62)</f>
        <v>53.555100500000137</v>
      </c>
      <c r="F63" s="19">
        <f>SUM(F61:F62)</f>
        <v>49.489200099999842</v>
      </c>
      <c r="G63" s="78">
        <f>SUM(G61:G62)</f>
        <v>283.94877209999964</v>
      </c>
      <c r="H63" s="20">
        <f>SUM(H61:H62)</f>
        <v>239.2510000000006</v>
      </c>
      <c r="I63" s="20">
        <f>SUM(I61:I62)</f>
        <v>364.41800000000023</v>
      </c>
      <c r="J63" s="20" t="s">
        <v>54</v>
      </c>
      <c r="K63" s="18">
        <f>SUM(K61:K62)-1</f>
        <v>219.67399999999998</v>
      </c>
    </row>
    <row r="64" spans="1:11" ht="15" customHeight="1" x14ac:dyDescent="0.35">
      <c r="A64" s="109" t="s">
        <v>104</v>
      </c>
      <c r="B64" s="109"/>
      <c r="C64" s="60"/>
      <c r="D64" s="60"/>
      <c r="E64" s="79">
        <v>-35.302</v>
      </c>
      <c r="F64" s="23">
        <v>-39.040999999999997</v>
      </c>
      <c r="G64" s="79">
        <v>-175.09199999999998</v>
      </c>
      <c r="H64" s="23">
        <v>-157.83500000000001</v>
      </c>
      <c r="I64" s="23">
        <v>-121.6</v>
      </c>
      <c r="J64" s="23">
        <v>0</v>
      </c>
      <c r="K64" s="23">
        <v>-99.542000000000002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0.58200000000000007</v>
      </c>
      <c r="F65" s="27">
        <v>0.313</v>
      </c>
      <c r="G65" s="80">
        <v>0.88200000000000001</v>
      </c>
      <c r="H65" s="27">
        <v>1.9650000000000001</v>
      </c>
      <c r="I65" s="27">
        <v>33.140999999999998</v>
      </c>
      <c r="J65" s="27">
        <v>0</v>
      </c>
      <c r="K65" s="27">
        <v>3.8609999999999998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>SUM(E63:E65)</f>
        <v>18.835100500000138</v>
      </c>
      <c r="F66" s="19">
        <f>SUM(F63:F65)</f>
        <v>10.761200099999845</v>
      </c>
      <c r="G66" s="78">
        <f>SUM(G63:G65)</f>
        <v>109.73877209999966</v>
      </c>
      <c r="H66" s="20">
        <f>SUM(H63:H65)</f>
        <v>83.381000000000597</v>
      </c>
      <c r="I66" s="20">
        <f>SUM(I63:I65)</f>
        <v>275.95900000000023</v>
      </c>
      <c r="J66" s="20" t="s">
        <v>54</v>
      </c>
      <c r="K66" s="18">
        <f>SUM(K63:K65)</f>
        <v>123.99299999999998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-16.198999999999998</v>
      </c>
      <c r="F67" s="27">
        <v>6.0640000000000018</v>
      </c>
      <c r="G67" s="80">
        <v>-94.736000000000004</v>
      </c>
      <c r="H67" s="27">
        <v>35.235000000000007</v>
      </c>
      <c r="I67" s="27">
        <v>23.84</v>
      </c>
      <c r="J67" s="27">
        <v>0</v>
      </c>
      <c r="K67" s="27">
        <v>394.12800000000004</v>
      </c>
    </row>
    <row r="68" spans="1:11" ht="15" customHeight="1" x14ac:dyDescent="0.35">
      <c r="A68" s="164" t="s">
        <v>37</v>
      </c>
      <c r="B68" s="112"/>
      <c r="C68" s="76"/>
      <c r="D68" s="76"/>
      <c r="E68" s="78">
        <f>SUM(E66:E67)</f>
        <v>2.6361005000001398</v>
      </c>
      <c r="F68" s="19">
        <f>SUM(F66:F67)</f>
        <v>16.825200099999847</v>
      </c>
      <c r="G68" s="78">
        <f>SUM(G66:G67)</f>
        <v>15.00277209999966</v>
      </c>
      <c r="H68" s="20">
        <f>SUM(H66:H67)</f>
        <v>118.61600000000061</v>
      </c>
      <c r="I68" s="20">
        <f>SUM(I66:I67)</f>
        <v>299.79900000000021</v>
      </c>
      <c r="J68" s="20" t="s">
        <v>54</v>
      </c>
      <c r="K68" s="18">
        <f>SUM(K66:K67)</f>
        <v>518.12099999999998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-69.259</v>
      </c>
      <c r="F69" s="23">
        <v>-85.995000000000005</v>
      </c>
      <c r="G69" s="79">
        <v>-74.951000000000022</v>
      </c>
      <c r="H69" s="23">
        <v>11.619000000000142</v>
      </c>
      <c r="I69" s="23">
        <v>-264.42500000000001</v>
      </c>
      <c r="J69" s="23">
        <v>0</v>
      </c>
      <c r="K69" s="23">
        <v>-433.65300000000002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0</v>
      </c>
      <c r="J70" s="23">
        <v>0</v>
      </c>
      <c r="K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0</v>
      </c>
      <c r="F71" s="23">
        <v>0</v>
      </c>
      <c r="G71" s="79">
        <v>-8.8999999999999996E-2</v>
      </c>
      <c r="H71" s="23">
        <v>0.47399999999999998</v>
      </c>
      <c r="I71" s="23">
        <v>-0.20100000000000001</v>
      </c>
      <c r="J71" s="23">
        <v>0</v>
      </c>
      <c r="K71" s="23">
        <v>-109.334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0</v>
      </c>
      <c r="F72" s="27">
        <v>-2.2519999999999998</v>
      </c>
      <c r="G72" s="80">
        <v>62.925000000000004</v>
      </c>
      <c r="H72" s="27">
        <v>-65.652999999999992</v>
      </c>
      <c r="I72" s="27">
        <v>-1.179</v>
      </c>
      <c r="J72" s="27">
        <v>0</v>
      </c>
      <c r="K72" s="27">
        <v>9.9840000000000018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>SUM(E69:E72)</f>
        <v>-69.259</v>
      </c>
      <c r="F73" s="38">
        <f>SUM(F69:F72)</f>
        <v>-88.247</v>
      </c>
      <c r="G73" s="87">
        <f>SUM(G69:G72)</f>
        <v>-12.115000000000016</v>
      </c>
      <c r="H73" s="154">
        <f>SUM(H69:H72)</f>
        <v>-53.559999999999846</v>
      </c>
      <c r="I73" s="154">
        <f>SUM(I69:I72)</f>
        <v>-265.80500000000001</v>
      </c>
      <c r="J73" s="154" t="s">
        <v>54</v>
      </c>
      <c r="K73" s="38">
        <f>SUM(K69:K72)</f>
        <v>-533.00300000000004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>SUM(E73+E68)</f>
        <v>-66.62289949999986</v>
      </c>
      <c r="F74" s="19">
        <f>SUM(F73+F68)</f>
        <v>-71.421799900000153</v>
      </c>
      <c r="G74" s="78">
        <f>SUM(G73+G68)</f>
        <v>2.8877720999996441</v>
      </c>
      <c r="H74" s="20">
        <f>SUM(H73+H68)</f>
        <v>65.056000000000765</v>
      </c>
      <c r="I74" s="20">
        <f>SUM(I73+I68)</f>
        <v>33.994000000000199</v>
      </c>
      <c r="J74" s="20" t="s">
        <v>54</v>
      </c>
      <c r="K74" s="18">
        <f>SUM(K73+K68)</f>
        <v>-14.882000000000062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-41.84</v>
      </c>
      <c r="I75" s="27">
        <v>5</v>
      </c>
      <c r="J75" s="27">
        <v>0</v>
      </c>
      <c r="K75" s="27">
        <v>0</v>
      </c>
    </row>
    <row r="76" spans="1:11" ht="15" customHeight="1" x14ac:dyDescent="0.35">
      <c r="A76" s="164" t="s">
        <v>83</v>
      </c>
      <c r="B76" s="115"/>
      <c r="C76" s="76"/>
      <c r="D76" s="76"/>
      <c r="E76" s="78">
        <f>SUM(E74:E75)</f>
        <v>-66.62289949999986</v>
      </c>
      <c r="F76" s="19">
        <f>SUM(F74:F75)</f>
        <v>-71.421799900000153</v>
      </c>
      <c r="G76" s="78">
        <f>SUM(G74:G75)</f>
        <v>2.8877720999996441</v>
      </c>
      <c r="H76" s="20">
        <f>SUM(H74:H75)</f>
        <v>23.216000000000761</v>
      </c>
      <c r="I76" s="20">
        <f>SUM(I74:I75)</f>
        <v>38.994000000000199</v>
      </c>
      <c r="J76" s="20" t="s">
        <v>54</v>
      </c>
      <c r="K76" s="20">
        <f>SUM(K74:K75)</f>
        <v>-14.882000000000062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  <c r="K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  <c r="K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  <c r="K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  <c r="K80" s="70"/>
    </row>
    <row r="81" spans="1:11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1" ht="15" customHeight="1" x14ac:dyDescent="0.35">
      <c r="A82" s="134" t="s">
        <v>44</v>
      </c>
      <c r="B82" s="109"/>
      <c r="C82" s="100"/>
      <c r="D82" s="100"/>
      <c r="E82" s="82">
        <v>-1.8289836646104747</v>
      </c>
      <c r="F82" s="56">
        <v>4.32310675035834</v>
      </c>
      <c r="G82" s="82">
        <v>7.9100754517984058</v>
      </c>
      <c r="H82" s="56">
        <v>8.498561806891459</v>
      </c>
      <c r="I82" s="56">
        <v>9.7215170991060784</v>
      </c>
      <c r="J82" s="56">
        <v>8.7715988101382738</v>
      </c>
      <c r="K82" s="56">
        <v>12.976039769906173</v>
      </c>
    </row>
    <row r="83" spans="1:11" ht="15" customHeight="1" x14ac:dyDescent="0.35">
      <c r="A83" s="99" t="s">
        <v>80</v>
      </c>
      <c r="B83" s="109"/>
      <c r="C83" s="100"/>
      <c r="D83" s="100"/>
      <c r="E83" s="82">
        <v>3.2536024273241324</v>
      </c>
      <c r="F83" s="56">
        <v>5.6625527254605288</v>
      </c>
      <c r="G83" s="82">
        <v>9.4066634292460449</v>
      </c>
      <c r="H83" s="56">
        <v>9.8693574623830944</v>
      </c>
      <c r="I83" s="56">
        <v>12.615963912010805</v>
      </c>
      <c r="J83" s="56">
        <v>10.759181715477895</v>
      </c>
      <c r="K83" s="56">
        <v>10.793309410540822</v>
      </c>
    </row>
    <row r="84" spans="1:11" ht="15" customHeight="1" x14ac:dyDescent="0.35">
      <c r="A84" s="99" t="s">
        <v>45</v>
      </c>
      <c r="B84" s="109"/>
      <c r="C84" s="100"/>
      <c r="D84" s="100"/>
      <c r="E84" s="82">
        <v>-8.2797670703274147</v>
      </c>
      <c r="F84" s="56">
        <v>2.5056225926541505E-2</v>
      </c>
      <c r="G84" s="82">
        <v>5.6767442648004529</v>
      </c>
      <c r="H84" s="56">
        <v>2.1080266939607331</v>
      </c>
      <c r="I84" s="56">
        <v>3.7780849713143341</v>
      </c>
      <c r="J84" s="56">
        <v>0.80159813037975725</v>
      </c>
      <c r="K84" s="56">
        <v>1.7714165488060023</v>
      </c>
    </row>
    <row r="85" spans="1:11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7.6189716439932234</v>
      </c>
      <c r="H85" s="56">
        <v>-1.8196710838298134</v>
      </c>
      <c r="I85" s="56" t="s">
        <v>54</v>
      </c>
      <c r="J85" s="56" t="s">
        <v>54</v>
      </c>
      <c r="K85" s="56">
        <v>1.4947299040937319</v>
      </c>
    </row>
    <row r="86" spans="1:11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7.402156557571403</v>
      </c>
      <c r="H86" s="56">
        <v>5.9987812469731905</v>
      </c>
      <c r="I86" s="56" t="s">
        <v>54</v>
      </c>
      <c r="J86" s="56" t="s">
        <v>54</v>
      </c>
      <c r="K86" s="56">
        <v>5.0329599555415756</v>
      </c>
    </row>
    <row r="87" spans="1:11" ht="15" customHeight="1" x14ac:dyDescent="0.35">
      <c r="A87" s="99" t="s">
        <v>48</v>
      </c>
      <c r="B87" s="109"/>
      <c r="C87" s="100"/>
      <c r="D87" s="100"/>
      <c r="E87" s="79">
        <v>35.338338920994346</v>
      </c>
      <c r="F87" s="23">
        <v>33.991023247088421</v>
      </c>
      <c r="G87" s="79">
        <v>34.933460382462805</v>
      </c>
      <c r="H87" s="23">
        <v>32.944513718112098</v>
      </c>
      <c r="I87" s="23">
        <v>35.808732265314418</v>
      </c>
      <c r="J87" s="23" t="s">
        <v>54</v>
      </c>
      <c r="K87" s="23">
        <v>36.53903921173309</v>
      </c>
    </row>
    <row r="88" spans="1:11" ht="15" customHeight="1" x14ac:dyDescent="0.35">
      <c r="A88" s="99" t="s">
        <v>49</v>
      </c>
      <c r="B88" s="109"/>
      <c r="C88" s="100"/>
      <c r="D88" s="100"/>
      <c r="E88" s="79">
        <v>1906.2373639000002</v>
      </c>
      <c r="F88" s="23">
        <v>1964.2368347000001</v>
      </c>
      <c r="G88" s="79">
        <v>1896.1735938000004</v>
      </c>
      <c r="H88" s="23">
        <v>1982.8019999999999</v>
      </c>
      <c r="I88" s="23">
        <v>1861.6629999999998</v>
      </c>
      <c r="J88" s="23" t="s">
        <v>54</v>
      </c>
      <c r="K88" s="23">
        <v>2074.134</v>
      </c>
    </row>
    <row r="89" spans="1:11" ht="15" customHeight="1" x14ac:dyDescent="0.35">
      <c r="A89" s="99" t="s">
        <v>50</v>
      </c>
      <c r="B89" s="109"/>
      <c r="C89" s="60"/>
      <c r="D89" s="60"/>
      <c r="E89" s="82">
        <v>1.0653797799004261</v>
      </c>
      <c r="F89" s="56">
        <v>1.1572032073064824</v>
      </c>
      <c r="G89" s="82">
        <v>1.0857488020138231</v>
      </c>
      <c r="H89" s="56">
        <v>1.1941239555842293</v>
      </c>
      <c r="I89" s="56">
        <v>1.0558789921914387</v>
      </c>
      <c r="J89" s="56" t="s">
        <v>54</v>
      </c>
      <c r="K89" s="56">
        <v>1.0516747195530991</v>
      </c>
    </row>
    <row r="90" spans="1:11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2394</v>
      </c>
      <c r="H90" s="23">
        <v>2478</v>
      </c>
      <c r="I90" s="23">
        <v>2849</v>
      </c>
      <c r="J90" s="23">
        <v>2848</v>
      </c>
      <c r="K90" s="23">
        <v>2933</v>
      </c>
    </row>
    <row r="91" spans="1:11" ht="16.5" x14ac:dyDescent="0.35">
      <c r="A91" s="103" t="s">
        <v>99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ht="16.5" x14ac:dyDescent="0.35">
      <c r="A92" s="103" t="s">
        <v>100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</row>
    <row r="93" spans="1:11" ht="16.5" x14ac:dyDescent="0.35">
      <c r="A93" s="103"/>
      <c r="B93" s="119"/>
      <c r="C93" s="119"/>
      <c r="D93" s="119"/>
      <c r="E93" s="119"/>
      <c r="F93" s="119"/>
      <c r="G93" s="119"/>
      <c r="H93" s="119"/>
      <c r="I93" s="119"/>
      <c r="J93" s="119"/>
      <c r="K93" s="119"/>
    </row>
    <row r="94" spans="1:11" ht="16.5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</row>
    <row r="95" spans="1:11" ht="16.5" x14ac:dyDescent="0.35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</row>
    <row r="96" spans="1:11" ht="16.5" x14ac:dyDescent="0.35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</row>
    <row r="97" spans="1:11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</row>
    <row r="98" spans="1:11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</row>
    <row r="99" spans="1:11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</row>
    <row r="100" spans="1:11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</row>
    <row r="101" spans="1:11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</row>
    <row r="102" spans="1:11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</row>
    <row r="103" spans="1:11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</row>
    <row r="104" spans="1:11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</row>
    <row r="105" spans="1:11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</row>
    <row r="106" spans="1:11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</row>
    <row r="107" spans="1:11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</row>
    <row r="108" spans="1:11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</row>
    <row r="109" spans="1:11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  <row r="110" spans="1:11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</row>
    <row r="111" spans="1:11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</row>
    <row r="112" spans="1:11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</row>
    <row r="113" spans="1:11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</row>
  </sheetData>
  <mergeCells count="2">
    <mergeCell ref="A1:K1"/>
    <mergeCell ref="A73:B73"/>
  </mergeCells>
  <pageMargins left="0.7" right="0.7" top="0.75" bottom="0.75" header="0.3" footer="0.3"/>
  <pageSetup paperSize="9" scale="55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showZeros="0" zoomScaleNormal="100" zoomScaleSheetLayoutView="100" workbookViewId="0">
      <selection sqref="A1:J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61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 t="s">
        <v>53</v>
      </c>
      <c r="F5" s="70"/>
      <c r="G5" s="70" t="s">
        <v>53</v>
      </c>
      <c r="H5" s="70"/>
      <c r="I5" s="70"/>
      <c r="J5" s="70"/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78">
        <v>360.17700000000002</v>
      </c>
      <c r="F7" s="19">
        <v>369.01600000000002</v>
      </c>
      <c r="G7" s="78">
        <v>1450.098</v>
      </c>
      <c r="H7" s="19">
        <v>1157.2550000000001</v>
      </c>
      <c r="I7" s="19">
        <v>864.19299999999998</v>
      </c>
      <c r="J7" s="19">
        <v>1002.86</v>
      </c>
    </row>
    <row r="8" spans="1:10" ht="15" customHeight="1" x14ac:dyDescent="0.35">
      <c r="A8" s="99" t="s">
        <v>3</v>
      </c>
      <c r="B8" s="60"/>
      <c r="C8" s="60"/>
      <c r="D8" s="60"/>
      <c r="E8" s="79">
        <v>-322.31600000000009</v>
      </c>
      <c r="F8" s="23">
        <v>-318.00599999999997</v>
      </c>
      <c r="G8" s="79">
        <v>-1245.223</v>
      </c>
      <c r="H8" s="23">
        <v>-1097.3519999999999</v>
      </c>
      <c r="I8" s="23">
        <v>-818.41200000000003</v>
      </c>
      <c r="J8" s="23">
        <v>-1046.3020000000001</v>
      </c>
    </row>
    <row r="9" spans="1:10" ht="15" customHeight="1" x14ac:dyDescent="0.35">
      <c r="A9" s="99" t="s">
        <v>4</v>
      </c>
      <c r="B9" s="60"/>
      <c r="C9" s="60"/>
      <c r="D9" s="60"/>
      <c r="E9" s="79">
        <v>-0.10100000000000001</v>
      </c>
      <c r="F9" s="23">
        <v>1.266</v>
      </c>
      <c r="G9" s="79">
        <v>11.632999999999999</v>
      </c>
      <c r="H9" s="23">
        <v>3.0969999999999995</v>
      </c>
      <c r="I9" s="23">
        <v>1.7150000000000001</v>
      </c>
      <c r="J9" s="23">
        <v>0.78300000000000003</v>
      </c>
    </row>
    <row r="10" spans="1:10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</row>
    <row r="11" spans="1:10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>
        <v>0</v>
      </c>
      <c r="I11" s="27">
        <v>0</v>
      </c>
      <c r="J11" s="27">
        <v>0</v>
      </c>
    </row>
    <row r="12" spans="1:10" ht="15" customHeight="1" x14ac:dyDescent="0.25">
      <c r="A12" s="102" t="s">
        <v>7</v>
      </c>
      <c r="B12" s="102"/>
      <c r="C12" s="102"/>
      <c r="D12" s="102"/>
      <c r="E12" s="78">
        <f t="shared" ref="E12:J12" si="0">SUM(E7:E11)</f>
        <v>37.759999999999934</v>
      </c>
      <c r="F12" s="19">
        <f t="shared" si="0"/>
        <v>52.276000000000046</v>
      </c>
      <c r="G12" s="78">
        <f t="shared" si="0"/>
        <v>216.50800000000001</v>
      </c>
      <c r="H12" s="20">
        <f t="shared" si="0"/>
        <v>63.000000000000249</v>
      </c>
      <c r="I12" s="20">
        <f t="shared" si="0"/>
        <v>47.495999999999952</v>
      </c>
      <c r="J12" s="20">
        <f t="shared" si="0"/>
        <v>-42.65900000000012</v>
      </c>
    </row>
    <row r="13" spans="1:10" ht="15" customHeight="1" x14ac:dyDescent="0.35">
      <c r="A13" s="101" t="s">
        <v>62</v>
      </c>
      <c r="B13" s="64"/>
      <c r="C13" s="64"/>
      <c r="D13" s="64"/>
      <c r="E13" s="80">
        <v>-17.091999999999999</v>
      </c>
      <c r="F13" s="27">
        <v>-15.291</v>
      </c>
      <c r="G13" s="80">
        <v>-62.405999999999999</v>
      </c>
      <c r="H13" s="27">
        <v>-66.67</v>
      </c>
      <c r="I13" s="27">
        <v>-97.313000000000002</v>
      </c>
      <c r="J13" s="27">
        <v>-174.267</v>
      </c>
    </row>
    <row r="14" spans="1:10" ht="15" customHeight="1" x14ac:dyDescent="0.25">
      <c r="A14" s="102" t="s">
        <v>8</v>
      </c>
      <c r="B14" s="102"/>
      <c r="C14" s="102"/>
      <c r="D14" s="102"/>
      <c r="E14" s="78">
        <f t="shared" ref="E14:J14" si="1">SUM(E12:E13)</f>
        <v>20.667999999999935</v>
      </c>
      <c r="F14" s="19">
        <f t="shared" si="1"/>
        <v>36.985000000000042</v>
      </c>
      <c r="G14" s="78">
        <f t="shared" si="1"/>
        <v>154.102</v>
      </c>
      <c r="H14" s="20">
        <f t="shared" si="1"/>
        <v>-3.669999999999753</v>
      </c>
      <c r="I14" s="20">
        <f t="shared" si="1"/>
        <v>-49.81700000000005</v>
      </c>
      <c r="J14" s="20">
        <f t="shared" si="1"/>
        <v>-216.9260000000001</v>
      </c>
    </row>
    <row r="15" spans="1:10" ht="15" customHeight="1" x14ac:dyDescent="0.35">
      <c r="A15" s="99" t="s">
        <v>9</v>
      </c>
      <c r="B15" s="103"/>
      <c r="C15" s="103"/>
      <c r="D15" s="103"/>
      <c r="E15" s="79">
        <v>0</v>
      </c>
      <c r="F15" s="23">
        <v>0</v>
      </c>
      <c r="G15" s="79">
        <v>0</v>
      </c>
      <c r="H15" s="23">
        <v>0</v>
      </c>
      <c r="I15" s="23">
        <v>0</v>
      </c>
      <c r="J15" s="23">
        <v>0</v>
      </c>
    </row>
    <row r="16" spans="1:10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</row>
    <row r="17" spans="1:10" ht="15" customHeight="1" x14ac:dyDescent="0.25">
      <c r="A17" s="102" t="s">
        <v>11</v>
      </c>
      <c r="B17" s="102"/>
      <c r="C17" s="102"/>
      <c r="D17" s="102"/>
      <c r="E17" s="78">
        <f t="shared" ref="E17:J17" si="2">SUM(E14:E16)</f>
        <v>20.667999999999935</v>
      </c>
      <c r="F17" s="19">
        <f t="shared" si="2"/>
        <v>36.985000000000042</v>
      </c>
      <c r="G17" s="78">
        <f t="shared" si="2"/>
        <v>154.102</v>
      </c>
      <c r="H17" s="20">
        <f t="shared" si="2"/>
        <v>-3.669999999999753</v>
      </c>
      <c r="I17" s="20">
        <f t="shared" si="2"/>
        <v>-49.81700000000005</v>
      </c>
      <c r="J17" s="20">
        <f t="shared" si="2"/>
        <v>-216.9260000000001</v>
      </c>
    </row>
    <row r="18" spans="1:10" ht="15" customHeight="1" x14ac:dyDescent="0.35">
      <c r="A18" s="99" t="s">
        <v>12</v>
      </c>
      <c r="B18" s="60"/>
      <c r="C18" s="60"/>
      <c r="D18" s="60"/>
      <c r="E18" s="79">
        <v>2.8000000000000001E-2</v>
      </c>
      <c r="F18" s="23">
        <v>2.4670000000000001</v>
      </c>
      <c r="G18" s="79">
        <v>0.91200000000000003</v>
      </c>
      <c r="H18" s="23">
        <v>11.869</v>
      </c>
      <c r="I18" s="23">
        <v>1.728</v>
      </c>
      <c r="J18" s="23">
        <v>0.315</v>
      </c>
    </row>
    <row r="19" spans="1:10" ht="15" customHeight="1" x14ac:dyDescent="0.35">
      <c r="A19" s="101" t="s">
        <v>13</v>
      </c>
      <c r="B19" s="64"/>
      <c r="C19" s="64"/>
      <c r="D19" s="64"/>
      <c r="E19" s="80">
        <v>-10.241</v>
      </c>
      <c r="F19" s="27">
        <v>-11.689</v>
      </c>
      <c r="G19" s="80">
        <v>-49.076999999999998</v>
      </c>
      <c r="H19" s="27">
        <v>-49.725000000000001</v>
      </c>
      <c r="I19" s="27">
        <v>-45.933999999999997</v>
      </c>
      <c r="J19" s="27">
        <v>-62.108000000000004</v>
      </c>
    </row>
    <row r="20" spans="1:10" ht="15" customHeight="1" x14ac:dyDescent="0.25">
      <c r="A20" s="102" t="s">
        <v>14</v>
      </c>
      <c r="B20" s="102"/>
      <c r="C20" s="102"/>
      <c r="D20" s="102"/>
      <c r="E20" s="78">
        <f t="shared" ref="E20:J20" si="3">SUM(E17:E19)</f>
        <v>10.454999999999934</v>
      </c>
      <c r="F20" s="19">
        <f t="shared" si="3"/>
        <v>27.763000000000041</v>
      </c>
      <c r="G20" s="78">
        <f t="shared" si="3"/>
        <v>105.93700000000001</v>
      </c>
      <c r="H20" s="20">
        <f t="shared" si="3"/>
        <v>-41.525999999999755</v>
      </c>
      <c r="I20" s="20">
        <f t="shared" si="3"/>
        <v>-94.023000000000053</v>
      </c>
      <c r="J20" s="20">
        <f t="shared" si="3"/>
        <v>-278.71900000000011</v>
      </c>
    </row>
    <row r="21" spans="1:10" ht="15" customHeight="1" x14ac:dyDescent="0.35">
      <c r="A21" s="99" t="s">
        <v>15</v>
      </c>
      <c r="B21" s="60"/>
      <c r="C21" s="60"/>
      <c r="D21" s="60"/>
      <c r="E21" s="79">
        <v>-6.0129999999999999</v>
      </c>
      <c r="F21" s="23">
        <v>-7.42</v>
      </c>
      <c r="G21" s="79">
        <v>-25.451999999999998</v>
      </c>
      <c r="H21" s="23">
        <v>-22.786999999999999</v>
      </c>
      <c r="I21" s="23">
        <v>-15.224000000000002</v>
      </c>
      <c r="J21" s="23">
        <v>36.120000000000005</v>
      </c>
    </row>
    <row r="22" spans="1:10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0</v>
      </c>
      <c r="I22" s="27">
        <v>0</v>
      </c>
      <c r="J22" s="27">
        <v>0</v>
      </c>
    </row>
    <row r="23" spans="1:10" ht="15" customHeight="1" x14ac:dyDescent="0.35">
      <c r="A23" s="105" t="s">
        <v>98</v>
      </c>
      <c r="B23" s="106"/>
      <c r="C23" s="106"/>
      <c r="D23" s="106"/>
      <c r="E23" s="78">
        <f t="shared" ref="E23:J23" si="4">SUM(E20:E22)</f>
        <v>4.4419999999999344</v>
      </c>
      <c r="F23" s="19">
        <f t="shared" si="4"/>
        <v>20.343000000000039</v>
      </c>
      <c r="G23" s="78">
        <f t="shared" si="4"/>
        <v>80.485000000000014</v>
      </c>
      <c r="H23" s="20">
        <f t="shared" si="4"/>
        <v>-64.312999999999761</v>
      </c>
      <c r="I23" s="20">
        <f t="shared" si="4"/>
        <v>-109.24700000000006</v>
      </c>
      <c r="J23" s="20">
        <f t="shared" si="4"/>
        <v>-242.5990000000001</v>
      </c>
    </row>
    <row r="24" spans="1:10" ht="15" customHeight="1" x14ac:dyDescent="0.35">
      <c r="A24" s="99" t="s">
        <v>113</v>
      </c>
      <c r="B24" s="60"/>
      <c r="C24" s="60"/>
      <c r="D24" s="60"/>
      <c r="E24" s="79">
        <v>4.4420000000000215</v>
      </c>
      <c r="F24" s="23">
        <v>20.343000000000032</v>
      </c>
      <c r="G24" s="79">
        <v>80.485000000000014</v>
      </c>
      <c r="H24" s="23">
        <v>-64.313000000000102</v>
      </c>
      <c r="I24" s="23">
        <v>-109.24699999999964</v>
      </c>
      <c r="J24" s="23">
        <v>-242.59900000000005</v>
      </c>
    </row>
    <row r="25" spans="1:10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</row>
    <row r="26" spans="1:10" ht="15" customHeight="1" x14ac:dyDescent="0.35">
      <c r="A26" s="136"/>
      <c r="B26" s="136"/>
      <c r="C26" s="136"/>
      <c r="D26" s="136"/>
      <c r="E26" s="129"/>
      <c r="F26" s="130"/>
      <c r="G26" s="129"/>
      <c r="H26" s="130"/>
      <c r="I26" s="130"/>
      <c r="J26" s="130"/>
    </row>
    <row r="27" spans="1:10" ht="15" customHeight="1" x14ac:dyDescent="0.35">
      <c r="A27" s="134" t="s">
        <v>64</v>
      </c>
      <c r="B27" s="60"/>
      <c r="C27" s="60"/>
      <c r="D27" s="60"/>
      <c r="E27" s="131">
        <v>-5</v>
      </c>
      <c r="F27" s="132">
        <v>0</v>
      </c>
      <c r="G27" s="131">
        <v>8</v>
      </c>
      <c r="H27" s="132">
        <v>-23.4</v>
      </c>
      <c r="I27" s="132">
        <v>-38.5</v>
      </c>
      <c r="J27" s="132">
        <v>-142.30000000000001</v>
      </c>
    </row>
    <row r="28" spans="1:10" ht="15" customHeight="1" x14ac:dyDescent="0.35">
      <c r="A28" s="135" t="s">
        <v>107</v>
      </c>
      <c r="B28" s="136"/>
      <c r="C28" s="136"/>
      <c r="D28" s="136"/>
      <c r="E28" s="151">
        <f t="shared" ref="E28:J28" si="5">E14-E27</f>
        <v>25.667999999999935</v>
      </c>
      <c r="F28" s="152">
        <f t="shared" si="5"/>
        <v>36.985000000000042</v>
      </c>
      <c r="G28" s="151">
        <f t="shared" si="5"/>
        <v>146.102</v>
      </c>
      <c r="H28" s="152">
        <f t="shared" si="5"/>
        <v>19.730000000000246</v>
      </c>
      <c r="I28" s="152">
        <f t="shared" si="5"/>
        <v>-11.31700000000005</v>
      </c>
      <c r="J28" s="152">
        <f t="shared" si="5"/>
        <v>-74.62600000000009</v>
      </c>
    </row>
    <row r="29" spans="1:10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</row>
    <row r="30" spans="1:10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</row>
    <row r="31" spans="1:10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</row>
    <row r="32" spans="1:10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</row>
    <row r="33" spans="1:10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</row>
    <row r="34" spans="1:10" ht="15" customHeight="1" x14ac:dyDescent="0.35">
      <c r="A34" s="99" t="s">
        <v>17</v>
      </c>
      <c r="B34" s="107"/>
      <c r="C34" s="107"/>
      <c r="D34" s="107"/>
      <c r="E34" s="79">
        <v>1093.866</v>
      </c>
      <c r="F34" s="23">
        <v>1093.866</v>
      </c>
      <c r="G34" s="79">
        <v>1093.866</v>
      </c>
      <c r="H34" s="23">
        <v>1093.866</v>
      </c>
      <c r="I34" s="23">
        <v>1093.866</v>
      </c>
      <c r="J34" s="23">
        <v>1093.866</v>
      </c>
    </row>
    <row r="35" spans="1:10" ht="15" customHeight="1" x14ac:dyDescent="0.35">
      <c r="A35" s="99" t="s">
        <v>18</v>
      </c>
      <c r="B35" s="100"/>
      <c r="C35" s="100"/>
      <c r="D35" s="100"/>
      <c r="E35" s="79">
        <v>12.895</v>
      </c>
      <c r="F35" s="23">
        <v>13.233000000000001</v>
      </c>
      <c r="G35" s="79">
        <v>12.488</v>
      </c>
      <c r="H35" s="23">
        <v>12.071999999999999</v>
      </c>
      <c r="I35" s="23">
        <v>9.7720000000000002</v>
      </c>
      <c r="J35" s="23">
        <v>20.96</v>
      </c>
    </row>
    <row r="36" spans="1:10" ht="15" customHeight="1" x14ac:dyDescent="0.35">
      <c r="A36" s="99" t="s">
        <v>106</v>
      </c>
      <c r="B36" s="100"/>
      <c r="C36" s="100"/>
      <c r="D36" s="100"/>
      <c r="E36" s="79">
        <v>359.38</v>
      </c>
      <c r="F36" s="23">
        <v>310.89</v>
      </c>
      <c r="G36" s="79">
        <v>331.815</v>
      </c>
      <c r="H36" s="23">
        <v>314.65899999999999</v>
      </c>
      <c r="I36" s="23">
        <v>332.47300000000001</v>
      </c>
      <c r="J36" s="23">
        <v>391.02499999999998</v>
      </c>
    </row>
    <row r="37" spans="1:10" ht="15" customHeight="1" x14ac:dyDescent="0.35">
      <c r="A37" s="99" t="s">
        <v>19</v>
      </c>
      <c r="B37" s="100"/>
      <c r="C37" s="100"/>
      <c r="D37" s="100"/>
      <c r="E37" s="79">
        <v>0</v>
      </c>
      <c r="F37" s="23">
        <v>0</v>
      </c>
      <c r="G37" s="79">
        <v>0</v>
      </c>
      <c r="H37" s="23">
        <v>0</v>
      </c>
      <c r="I37" s="23">
        <v>0</v>
      </c>
      <c r="J37" s="23">
        <v>0</v>
      </c>
    </row>
    <row r="38" spans="1:10" ht="15" customHeight="1" x14ac:dyDescent="0.35">
      <c r="A38" s="101" t="s">
        <v>20</v>
      </c>
      <c r="B38" s="64"/>
      <c r="C38" s="64"/>
      <c r="D38" s="64"/>
      <c r="E38" s="80">
        <v>52.736999999999995</v>
      </c>
      <c r="F38" s="27">
        <v>54.605999999999995</v>
      </c>
      <c r="G38" s="80">
        <v>44.633000000000003</v>
      </c>
      <c r="H38" s="27">
        <v>59.134</v>
      </c>
      <c r="I38" s="27">
        <v>66.346999999999994</v>
      </c>
      <c r="J38" s="27">
        <v>82.215999999999994</v>
      </c>
    </row>
    <row r="39" spans="1:10" ht="15" customHeight="1" x14ac:dyDescent="0.35">
      <c r="A39" s="96" t="s">
        <v>21</v>
      </c>
      <c r="B39" s="102"/>
      <c r="C39" s="102"/>
      <c r="D39" s="102"/>
      <c r="E39" s="84">
        <f t="shared" ref="E39:J39" si="6">SUM(E34:E38)</f>
        <v>1518.8780000000002</v>
      </c>
      <c r="F39" s="179">
        <f t="shared" si="6"/>
        <v>1472.595</v>
      </c>
      <c r="G39" s="84">
        <f t="shared" si="6"/>
        <v>1482.8020000000001</v>
      </c>
      <c r="H39" s="20">
        <f t="shared" si="6"/>
        <v>1479.7309999999998</v>
      </c>
      <c r="I39" s="20">
        <f t="shared" si="6"/>
        <v>1502.4579999999999</v>
      </c>
      <c r="J39" s="20">
        <f t="shared" si="6"/>
        <v>1588.067</v>
      </c>
    </row>
    <row r="40" spans="1:10" ht="15" customHeight="1" x14ac:dyDescent="0.35">
      <c r="A40" s="99" t="s">
        <v>22</v>
      </c>
      <c r="B40" s="60"/>
      <c r="C40" s="60"/>
      <c r="D40" s="60"/>
      <c r="E40" s="79">
        <v>285.74599999999998</v>
      </c>
      <c r="F40" s="23">
        <v>241.166</v>
      </c>
      <c r="G40" s="79">
        <v>266.08099999999996</v>
      </c>
      <c r="H40" s="23">
        <v>217.12899999999999</v>
      </c>
      <c r="I40" s="23">
        <v>195.37200000000001</v>
      </c>
      <c r="J40" s="23">
        <v>178.001</v>
      </c>
    </row>
    <row r="41" spans="1:10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</row>
    <row r="42" spans="1:10" ht="15" customHeight="1" x14ac:dyDescent="0.35">
      <c r="A42" s="99" t="s">
        <v>24</v>
      </c>
      <c r="B42" s="60"/>
      <c r="C42" s="60"/>
      <c r="D42" s="60"/>
      <c r="E42" s="79">
        <v>353.55099999999999</v>
      </c>
      <c r="F42" s="23">
        <v>350.517</v>
      </c>
      <c r="G42" s="79">
        <v>325.53900000000004</v>
      </c>
      <c r="H42" s="23">
        <v>298.34899999999999</v>
      </c>
      <c r="I42" s="23">
        <v>290.63299999999998</v>
      </c>
      <c r="J42" s="23">
        <v>371.38900000000001</v>
      </c>
    </row>
    <row r="43" spans="1:10" ht="15" customHeight="1" x14ac:dyDescent="0.35">
      <c r="A43" s="99" t="s">
        <v>25</v>
      </c>
      <c r="B43" s="60"/>
      <c r="C43" s="60"/>
      <c r="D43" s="60"/>
      <c r="E43" s="79">
        <v>56.540999999999997</v>
      </c>
      <c r="F43" s="23">
        <v>80.525000000000006</v>
      </c>
      <c r="G43" s="79">
        <v>92.043999999999997</v>
      </c>
      <c r="H43" s="23">
        <v>71.2</v>
      </c>
      <c r="I43" s="23">
        <v>60.500999999999998</v>
      </c>
      <c r="J43" s="23">
        <v>43.68</v>
      </c>
    </row>
    <row r="44" spans="1:10" ht="15" customHeight="1" x14ac:dyDescent="0.35">
      <c r="A44" s="101" t="s">
        <v>26</v>
      </c>
      <c r="B44" s="64"/>
      <c r="C44" s="64"/>
      <c r="D44" s="64"/>
      <c r="E44" s="80">
        <v>8.0860000000000003</v>
      </c>
      <c r="F44" s="27">
        <v>0</v>
      </c>
      <c r="G44" s="80">
        <v>8.0860000000000003</v>
      </c>
      <c r="H44" s="27">
        <v>0</v>
      </c>
      <c r="I44" s="27">
        <v>0</v>
      </c>
      <c r="J44" s="27">
        <v>0</v>
      </c>
    </row>
    <row r="45" spans="1:10" ht="15" customHeight="1" x14ac:dyDescent="0.35">
      <c r="A45" s="108" t="s">
        <v>27</v>
      </c>
      <c r="B45" s="75"/>
      <c r="C45" s="75"/>
      <c r="D45" s="75"/>
      <c r="E45" s="85">
        <f t="shared" ref="E45:J45" si="7">SUM(E40:E44)</f>
        <v>703.92399999999998</v>
      </c>
      <c r="F45" s="38">
        <f t="shared" si="7"/>
        <v>672.20799999999997</v>
      </c>
      <c r="G45" s="85">
        <f t="shared" si="7"/>
        <v>691.75</v>
      </c>
      <c r="H45" s="39">
        <f t="shared" si="7"/>
        <v>586.678</v>
      </c>
      <c r="I45" s="39">
        <f t="shared" si="7"/>
        <v>546.50599999999997</v>
      </c>
      <c r="J45" s="39">
        <f t="shared" si="7"/>
        <v>593.06999999999994</v>
      </c>
    </row>
    <row r="46" spans="1:10" ht="15" customHeight="1" x14ac:dyDescent="0.35">
      <c r="A46" s="96" t="s">
        <v>96</v>
      </c>
      <c r="B46" s="76"/>
      <c r="C46" s="76"/>
      <c r="D46" s="76"/>
      <c r="E46" s="84">
        <f t="shared" ref="E46:J46" si="8">E39+E45</f>
        <v>2222.8020000000001</v>
      </c>
      <c r="F46" s="179">
        <f t="shared" si="8"/>
        <v>2144.8029999999999</v>
      </c>
      <c r="G46" s="84">
        <f t="shared" si="8"/>
        <v>2174.5520000000001</v>
      </c>
      <c r="H46" s="20">
        <f t="shared" si="8"/>
        <v>2066.4089999999997</v>
      </c>
      <c r="I46" s="20">
        <f t="shared" si="8"/>
        <v>2048.9639999999999</v>
      </c>
      <c r="J46" s="20">
        <f t="shared" si="8"/>
        <v>2181.1369999999997</v>
      </c>
    </row>
    <row r="47" spans="1:10" ht="15" customHeight="1" x14ac:dyDescent="0.35">
      <c r="A47" s="99" t="s">
        <v>114</v>
      </c>
      <c r="B47" s="60"/>
      <c r="C47" s="60"/>
      <c r="D47" s="60" t="s">
        <v>55</v>
      </c>
      <c r="E47" s="79">
        <v>1019.7830000000001</v>
      </c>
      <c r="F47" s="23">
        <v>906.08500000000026</v>
      </c>
      <c r="G47" s="79">
        <v>1013.0119999999999</v>
      </c>
      <c r="H47" s="23">
        <v>914.77500000000032</v>
      </c>
      <c r="I47" s="23">
        <v>1037.0919999999999</v>
      </c>
      <c r="J47" s="23">
        <v>1141.1170000000002</v>
      </c>
    </row>
    <row r="48" spans="1:10" ht="15" customHeight="1" x14ac:dyDescent="0.35">
      <c r="A48" s="99" t="s">
        <v>109</v>
      </c>
      <c r="B48" s="60"/>
      <c r="C48" s="60"/>
      <c r="D48" s="60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</row>
    <row r="49" spans="1:10" ht="15" customHeight="1" x14ac:dyDescent="0.35">
      <c r="A49" s="99" t="s">
        <v>28</v>
      </c>
      <c r="B49" s="60"/>
      <c r="C49" s="60"/>
      <c r="D49" s="60"/>
      <c r="E49" s="79">
        <v>47.836000000000006</v>
      </c>
      <c r="F49" s="23">
        <v>55.518000000000001</v>
      </c>
      <c r="G49" s="79">
        <v>47.311</v>
      </c>
      <c r="H49" s="23">
        <v>55.473999999999997</v>
      </c>
      <c r="I49" s="23">
        <v>41.266000000000005</v>
      </c>
      <c r="J49" s="23">
        <v>42.984999999999999</v>
      </c>
    </row>
    <row r="50" spans="1:10" ht="15" customHeight="1" x14ac:dyDescent="0.35">
      <c r="A50" s="99" t="s">
        <v>29</v>
      </c>
      <c r="B50" s="60"/>
      <c r="C50" s="60"/>
      <c r="D50" s="60"/>
      <c r="E50" s="79">
        <v>16.353999999999999</v>
      </c>
      <c r="F50" s="23">
        <v>21.919</v>
      </c>
      <c r="G50" s="79">
        <v>4.3210000000000006</v>
      </c>
      <c r="H50" s="23">
        <v>25.157</v>
      </c>
      <c r="I50" s="23">
        <v>27.327999999999999</v>
      </c>
      <c r="J50" s="23">
        <v>68.239999999999995</v>
      </c>
    </row>
    <row r="51" spans="1:10" ht="15" customHeight="1" x14ac:dyDescent="0.35">
      <c r="A51" s="99" t="s">
        <v>30</v>
      </c>
      <c r="B51" s="60"/>
      <c r="C51" s="60"/>
      <c r="D51" s="60"/>
      <c r="E51" s="79">
        <v>872.89400000000001</v>
      </c>
      <c r="F51" s="23">
        <v>858.84499999999991</v>
      </c>
      <c r="G51" s="79">
        <v>840.73300000000006</v>
      </c>
      <c r="H51" s="23">
        <v>816.13400000000001</v>
      </c>
      <c r="I51" s="23">
        <v>750.46900000000005</v>
      </c>
      <c r="J51" s="23">
        <v>771.35799999999995</v>
      </c>
    </row>
    <row r="52" spans="1:10" ht="15" customHeight="1" x14ac:dyDescent="0.35">
      <c r="A52" s="99" t="s">
        <v>31</v>
      </c>
      <c r="B52" s="60"/>
      <c r="C52" s="60"/>
      <c r="D52" s="60"/>
      <c r="E52" s="79">
        <v>264.69399999999996</v>
      </c>
      <c r="F52" s="23">
        <v>302.43599999999998</v>
      </c>
      <c r="G52" s="79">
        <v>267.93399999999997</v>
      </c>
      <c r="H52" s="23">
        <v>254.86899999999997</v>
      </c>
      <c r="I52" s="23">
        <v>192.809</v>
      </c>
      <c r="J52" s="23">
        <v>157.43699999999998</v>
      </c>
    </row>
    <row r="53" spans="1:10" ht="15" customHeight="1" x14ac:dyDescent="0.35">
      <c r="A53" s="99" t="s">
        <v>32</v>
      </c>
      <c r="B53" s="60"/>
      <c r="C53" s="60"/>
      <c r="D53" s="60"/>
      <c r="E53" s="79">
        <v>1.2410000000000001</v>
      </c>
      <c r="F53" s="23">
        <v>0</v>
      </c>
      <c r="G53" s="79">
        <v>1.2410000000000001</v>
      </c>
      <c r="H53" s="23">
        <v>0</v>
      </c>
      <c r="I53" s="23">
        <v>0</v>
      </c>
      <c r="J53" s="23">
        <v>0</v>
      </c>
    </row>
    <row r="54" spans="1:10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</row>
    <row r="55" spans="1:10" ht="15" customHeight="1" x14ac:dyDescent="0.35">
      <c r="A55" s="96" t="s">
        <v>97</v>
      </c>
      <c r="B55" s="76"/>
      <c r="C55" s="76"/>
      <c r="D55" s="76"/>
      <c r="E55" s="84">
        <f t="shared" ref="E55:J55" si="9">SUM(E47:E54)</f>
        <v>2222.8020000000001</v>
      </c>
      <c r="F55" s="18">
        <f t="shared" si="9"/>
        <v>2144.8030000000003</v>
      </c>
      <c r="G55" s="84">
        <f t="shared" si="9"/>
        <v>2174.5519999999997</v>
      </c>
      <c r="H55" s="20">
        <f t="shared" si="9"/>
        <v>2066.4090000000006</v>
      </c>
      <c r="I55" s="20">
        <f t="shared" si="9"/>
        <v>2048.9639999999999</v>
      </c>
      <c r="J55" s="20">
        <f t="shared" si="9"/>
        <v>2181.1370000000002</v>
      </c>
    </row>
    <row r="56" spans="1:10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</row>
    <row r="57" spans="1:10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</row>
    <row r="58" spans="1:10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</row>
    <row r="59" spans="1:10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</row>
    <row r="60" spans="1:10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</row>
    <row r="61" spans="1:10" ht="34.9" customHeight="1" x14ac:dyDescent="0.35">
      <c r="A61" s="109" t="s">
        <v>33</v>
      </c>
      <c r="B61" s="109"/>
      <c r="C61" s="109"/>
      <c r="D61" s="109"/>
      <c r="E61" s="79">
        <v>33.826999999999984</v>
      </c>
      <c r="F61" s="23">
        <v>49.659000000000077</v>
      </c>
      <c r="G61" s="79">
        <v>167.488</v>
      </c>
      <c r="H61" s="23">
        <v>20.543000000000006</v>
      </c>
      <c r="I61" s="23">
        <v>-33.069999999999681</v>
      </c>
      <c r="J61" s="23">
        <v>-55.824000000000112</v>
      </c>
    </row>
    <row r="62" spans="1:10" ht="15" customHeight="1" x14ac:dyDescent="0.35">
      <c r="A62" s="110" t="s">
        <v>34</v>
      </c>
      <c r="B62" s="110"/>
      <c r="C62" s="111"/>
      <c r="D62" s="111"/>
      <c r="E62" s="80">
        <v>-60.347000000000001</v>
      </c>
      <c r="F62" s="27">
        <v>-54.194999999999993</v>
      </c>
      <c r="G62" s="80">
        <v>-107.675</v>
      </c>
      <c r="H62" s="27">
        <v>-45.938000000000002</v>
      </c>
      <c r="I62" s="27">
        <v>2.4480000000000004</v>
      </c>
      <c r="J62" s="27">
        <v>44.885000000000005</v>
      </c>
    </row>
    <row r="63" spans="1:10" ht="15" customHeight="1" x14ac:dyDescent="0.35">
      <c r="A63" s="164" t="s">
        <v>35</v>
      </c>
      <c r="B63" s="112"/>
      <c r="C63" s="113"/>
      <c r="D63" s="113"/>
      <c r="E63" s="78">
        <f t="shared" ref="E63:J63" si="10">SUM(E61:E62)</f>
        <v>-26.520000000000017</v>
      </c>
      <c r="F63" s="19">
        <f t="shared" si="10"/>
        <v>-4.5359999999999161</v>
      </c>
      <c r="G63" s="78">
        <f t="shared" si="10"/>
        <v>59.813000000000002</v>
      </c>
      <c r="H63" s="20">
        <f t="shared" si="10"/>
        <v>-25.394999999999996</v>
      </c>
      <c r="I63" s="20">
        <f t="shared" si="10"/>
        <v>-30.62199999999968</v>
      </c>
      <c r="J63" s="20">
        <f t="shared" si="10"/>
        <v>-10.939000000000107</v>
      </c>
    </row>
    <row r="64" spans="1:10" ht="15" customHeight="1" x14ac:dyDescent="0.35">
      <c r="A64" s="109" t="s">
        <v>104</v>
      </c>
      <c r="B64" s="109"/>
      <c r="C64" s="60"/>
      <c r="D64" s="60"/>
      <c r="E64" s="79">
        <v>-47.565000000000005</v>
      </c>
      <c r="F64" s="23">
        <v>-7.3040000000000003</v>
      </c>
      <c r="G64" s="79">
        <v>-82.212000000000003</v>
      </c>
      <c r="H64" s="23">
        <v>-29.869</v>
      </c>
      <c r="I64" s="23">
        <v>-25.055000000000003</v>
      </c>
      <c r="J64" s="23">
        <v>-32.110999999999997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</v>
      </c>
      <c r="F65" s="27">
        <v>0</v>
      </c>
      <c r="G65" s="80">
        <v>0</v>
      </c>
      <c r="H65" s="27">
        <v>0.63500000000000001</v>
      </c>
      <c r="I65" s="27">
        <v>1.0609999999999999</v>
      </c>
      <c r="J65" s="27">
        <v>7.0449999999999999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 t="shared" ref="E66:J66" si="11">SUM(E63:E65)</f>
        <v>-74.085000000000022</v>
      </c>
      <c r="F66" s="19">
        <f t="shared" si="11"/>
        <v>-11.839999999999916</v>
      </c>
      <c r="G66" s="78">
        <f t="shared" si="11"/>
        <v>-22.399000000000001</v>
      </c>
      <c r="H66" s="20">
        <f t="shared" si="11"/>
        <v>-54.628999999999998</v>
      </c>
      <c r="I66" s="20">
        <f t="shared" si="11"/>
        <v>-54.61599999999968</v>
      </c>
      <c r="J66" s="20">
        <f t="shared" si="11"/>
        <v>-36.005000000000102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80">
        <v>0</v>
      </c>
      <c r="H67" s="27">
        <v>0</v>
      </c>
      <c r="I67" s="27">
        <v>0</v>
      </c>
      <c r="J67" s="2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78">
        <f t="shared" ref="E68:J68" si="12">SUM(E66:E67)</f>
        <v>-74.085000000000022</v>
      </c>
      <c r="F68" s="19">
        <f t="shared" si="12"/>
        <v>-11.839999999999916</v>
      </c>
      <c r="G68" s="78">
        <f t="shared" si="12"/>
        <v>-22.399000000000001</v>
      </c>
      <c r="H68" s="20">
        <f t="shared" si="12"/>
        <v>-54.628999999999998</v>
      </c>
      <c r="I68" s="20">
        <f t="shared" si="12"/>
        <v>-54.61599999999968</v>
      </c>
      <c r="J68" s="20">
        <f t="shared" si="12"/>
        <v>-36.005000000000102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37.673000000000002</v>
      </c>
      <c r="F69" s="23">
        <v>16.644999999999996</v>
      </c>
      <c r="G69" s="79">
        <v>39.845000000000006</v>
      </c>
      <c r="H69" s="23">
        <v>13.770000000000003</v>
      </c>
      <c r="I69" s="23">
        <v>-25.691000000000003</v>
      </c>
      <c r="J69" s="23">
        <v>-101.98099999999999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94.927000000000007</v>
      </c>
      <c r="J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-8.5999999999999993E-2</v>
      </c>
      <c r="F71" s="23">
        <v>0</v>
      </c>
      <c r="G71" s="79">
        <v>0</v>
      </c>
      <c r="H71" s="23">
        <v>-46.493000000000002</v>
      </c>
      <c r="I71" s="23">
        <v>-109.678</v>
      </c>
      <c r="J71" s="23">
        <v>0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0.11</v>
      </c>
      <c r="F72" s="27">
        <v>0</v>
      </c>
      <c r="G72" s="80">
        <v>0</v>
      </c>
      <c r="H72" s="27">
        <v>90.61</v>
      </c>
      <c r="I72" s="27">
        <v>114.815</v>
      </c>
      <c r="J72" s="27">
        <v>145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 t="shared" ref="E73:J73" si="13">SUM(E69:E72)</f>
        <v>37.697000000000003</v>
      </c>
      <c r="F73" s="38">
        <f t="shared" si="13"/>
        <v>16.644999999999996</v>
      </c>
      <c r="G73" s="87">
        <f t="shared" si="13"/>
        <v>39.845000000000006</v>
      </c>
      <c r="H73" s="154">
        <f t="shared" si="13"/>
        <v>57.887</v>
      </c>
      <c r="I73" s="154">
        <f t="shared" si="13"/>
        <v>74.373000000000005</v>
      </c>
      <c r="J73" s="154">
        <f t="shared" si="13"/>
        <v>43.019000000000005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 t="shared" ref="E74:J74" si="14">SUM(E73+E68)</f>
        <v>-36.388000000000019</v>
      </c>
      <c r="F74" s="19">
        <f t="shared" si="14"/>
        <v>4.8050000000000797</v>
      </c>
      <c r="G74" s="78">
        <f t="shared" si="14"/>
        <v>17.446000000000005</v>
      </c>
      <c r="H74" s="20">
        <f t="shared" si="14"/>
        <v>3.2580000000000027</v>
      </c>
      <c r="I74" s="20">
        <f t="shared" si="14"/>
        <v>19.757000000000325</v>
      </c>
      <c r="J74" s="20">
        <f t="shared" si="14"/>
        <v>7.0139999999999034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0</v>
      </c>
      <c r="I75" s="27">
        <v>0</v>
      </c>
      <c r="J75" s="27">
        <v>0</v>
      </c>
      <c r="K75" s="158"/>
    </row>
    <row r="76" spans="1:11" ht="15" customHeight="1" x14ac:dyDescent="0.35">
      <c r="A76" s="164" t="s">
        <v>83</v>
      </c>
      <c r="B76" s="115"/>
      <c r="C76" s="76"/>
      <c r="D76" s="76"/>
      <c r="E76" s="78">
        <f t="shared" ref="E76:J76" si="15">SUM(E74:E75)</f>
        <v>-36.388000000000019</v>
      </c>
      <c r="F76" s="19">
        <f t="shared" si="15"/>
        <v>4.8050000000000797</v>
      </c>
      <c r="G76" s="78">
        <f t="shared" si="15"/>
        <v>17.446000000000005</v>
      </c>
      <c r="H76" s="20">
        <f t="shared" si="15"/>
        <v>3.2580000000000027</v>
      </c>
      <c r="I76" s="20">
        <f t="shared" si="15"/>
        <v>19.757000000000325</v>
      </c>
      <c r="J76" s="20">
        <f t="shared" si="15"/>
        <v>7.0139999999999034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</row>
    <row r="81" spans="1:10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</row>
    <row r="82" spans="1:10" ht="15" customHeight="1" x14ac:dyDescent="0.35">
      <c r="A82" s="134" t="s">
        <v>44</v>
      </c>
      <c r="B82" s="109"/>
      <c r="C82" s="100"/>
      <c r="D82" s="100"/>
      <c r="E82" s="82">
        <v>5.7382897853000117</v>
      </c>
      <c r="F82" s="56">
        <v>10.022600646042441</v>
      </c>
      <c r="G82" s="82">
        <v>10.627005898911671</v>
      </c>
      <c r="H82" s="56">
        <v>-0.317129759646747</v>
      </c>
      <c r="I82" s="56">
        <v>-5.7645687942392261</v>
      </c>
      <c r="J82" s="56">
        <v>-21.630736094768967</v>
      </c>
    </row>
    <row r="83" spans="1:10" ht="15" customHeight="1" x14ac:dyDescent="0.35">
      <c r="A83" s="99" t="s">
        <v>80</v>
      </c>
      <c r="B83" s="109"/>
      <c r="C83" s="100"/>
      <c r="D83" s="100"/>
      <c r="E83" s="82">
        <v>7.1264961393981352</v>
      </c>
      <c r="F83" s="56">
        <v>10.022600646042441</v>
      </c>
      <c r="G83" s="82">
        <v>10.075319047402324</v>
      </c>
      <c r="H83" s="56">
        <v>1.7048965007712227</v>
      </c>
      <c r="I83" s="56">
        <v>-1.30954543718821</v>
      </c>
      <c r="J83" s="56">
        <v>-7.4413178310033299</v>
      </c>
    </row>
    <row r="84" spans="1:10" ht="15" customHeight="1" x14ac:dyDescent="0.35">
      <c r="A84" s="99" t="s">
        <v>45</v>
      </c>
      <c r="B84" s="109"/>
      <c r="C84" s="100"/>
      <c r="D84" s="100"/>
      <c r="E84" s="82">
        <v>2.9027394864191836</v>
      </c>
      <c r="F84" s="56">
        <v>7.5235220153055806</v>
      </c>
      <c r="G84" s="82">
        <v>7.3055062485432032</v>
      </c>
      <c r="H84" s="56">
        <v>-3.5883189098340549</v>
      </c>
      <c r="I84" s="56">
        <v>-10.879861327272925</v>
      </c>
      <c r="J84" s="56">
        <v>-27.792413696827072</v>
      </c>
    </row>
    <row r="85" spans="1:10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8.3499888732520766</v>
      </c>
      <c r="H85" s="56">
        <v>-6.5898957254772084</v>
      </c>
      <c r="I85" s="56">
        <v>-10.030901534242091</v>
      </c>
      <c r="J85" s="56">
        <v>-21.247763873835414</v>
      </c>
    </row>
    <row r="86" spans="1:10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8.4076780659964871</v>
      </c>
      <c r="H86" s="56">
        <v>0.45358360925091534</v>
      </c>
      <c r="I86" s="56">
        <v>-2.5415091402951067</v>
      </c>
      <c r="J86" s="56">
        <v>-10.766558956840019</v>
      </c>
    </row>
    <row r="87" spans="1:10" ht="15" customHeight="1" x14ac:dyDescent="0.35">
      <c r="A87" s="99" t="s">
        <v>48</v>
      </c>
      <c r="B87" s="109"/>
      <c r="C87" s="100"/>
      <c r="D87" s="100"/>
      <c r="E87" s="79">
        <v>45.878265360567433</v>
      </c>
      <c r="F87" s="23">
        <v>42.245604841097318</v>
      </c>
      <c r="G87" s="79">
        <v>46.584859778014049</v>
      </c>
      <c r="H87" s="23">
        <v>44.268825774568363</v>
      </c>
      <c r="I87" s="23">
        <v>50.615432970027783</v>
      </c>
      <c r="J87" s="23">
        <v>52.317529802116979</v>
      </c>
    </row>
    <row r="88" spans="1:10" ht="15" customHeight="1" x14ac:dyDescent="0.35">
      <c r="A88" s="99" t="s">
        <v>49</v>
      </c>
      <c r="B88" s="109"/>
      <c r="C88" s="100"/>
      <c r="D88" s="100"/>
      <c r="E88" s="79">
        <v>864.18899999999985</v>
      </c>
      <c r="F88" s="23">
        <v>833.83799999999985</v>
      </c>
      <c r="G88" s="79">
        <v>796</v>
      </c>
      <c r="H88" s="23">
        <v>800.4079999999999</v>
      </c>
      <c r="I88" s="23">
        <v>731.23400000000004</v>
      </c>
      <c r="J88" s="23">
        <v>770.66300000000001</v>
      </c>
    </row>
    <row r="89" spans="1:10" ht="15" customHeight="1" x14ac:dyDescent="0.35">
      <c r="A89" s="99" t="s">
        <v>50</v>
      </c>
      <c r="B89" s="109"/>
      <c r="C89" s="60"/>
      <c r="D89" s="60"/>
      <c r="E89" s="82">
        <v>0.90286855144672928</v>
      </c>
      <c r="F89" s="56">
        <v>1.00913600821115</v>
      </c>
      <c r="G89" s="82">
        <v>0.87663719679529983</v>
      </c>
      <c r="H89" s="56">
        <v>0.95281134705255355</v>
      </c>
      <c r="I89" s="56">
        <v>0.7634182888306924</v>
      </c>
      <c r="J89" s="56">
        <v>0.71363672612010853</v>
      </c>
    </row>
    <row r="90" spans="1:10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1117</v>
      </c>
      <c r="H90" s="23">
        <v>1110</v>
      </c>
      <c r="I90" s="23">
        <v>1008</v>
      </c>
      <c r="J90" s="23">
        <v>1169</v>
      </c>
    </row>
    <row r="91" spans="1:10" ht="16.5" x14ac:dyDescent="0.35">
      <c r="A91" s="103" t="s">
        <v>94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ht="16.5" x14ac:dyDescent="0.35">
      <c r="A92" s="103" t="s">
        <v>132</v>
      </c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6.5" x14ac:dyDescent="0.35">
      <c r="A93" s="103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6.5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ht="16.5" x14ac:dyDescent="0.35">
      <c r="A95" s="120"/>
      <c r="B95" s="120"/>
      <c r="C95" s="120"/>
      <c r="D95" s="120"/>
      <c r="E95" s="120"/>
      <c r="F95" s="120"/>
      <c r="G95" s="120"/>
      <c r="H95" s="120"/>
      <c r="I95" s="120"/>
      <c r="J95" s="120"/>
    </row>
    <row r="96" spans="1:10" ht="16.5" x14ac:dyDescent="0.35">
      <c r="A96" s="120"/>
      <c r="B96" s="120"/>
      <c r="C96" s="120"/>
      <c r="D96" s="120"/>
      <c r="E96" s="120"/>
      <c r="F96" s="120"/>
      <c r="G96" s="120"/>
      <c r="H96" s="120"/>
      <c r="I96" s="120"/>
      <c r="J96" s="120"/>
    </row>
    <row r="97" spans="1:10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</row>
    <row r="98" spans="1:10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</row>
    <row r="99" spans="1:10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</row>
    <row r="100" spans="1:10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</row>
    <row r="101" spans="1:10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</row>
    <row r="102" spans="1:10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</row>
    <row r="103" spans="1:10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10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</row>
    <row r="105" spans="1:10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  <row r="114" spans="1:10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</row>
  </sheetData>
  <mergeCells count="2">
    <mergeCell ref="A1:J1"/>
    <mergeCell ref="A73:B73"/>
  </mergeCells>
  <pageMargins left="0.7" right="0.7" top="0.75" bottom="0.7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1" width="9.7109375" style="91" customWidth="1"/>
    <col min="12" max="16384" width="9.140625" style="91"/>
  </cols>
  <sheetData>
    <row r="1" spans="1:13" ht="21.75" x14ac:dyDescent="0.25">
      <c r="A1" s="187" t="s">
        <v>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ht="16.5" x14ac:dyDescent="0.35">
      <c r="A2" s="96" t="s">
        <v>0</v>
      </c>
      <c r="B2" s="97"/>
      <c r="C2" s="97"/>
      <c r="D2" s="97"/>
      <c r="E2" s="95"/>
      <c r="F2" s="95"/>
      <c r="G2" s="95"/>
      <c r="H2" s="95"/>
      <c r="I2" s="95"/>
      <c r="J2" s="95"/>
      <c r="K2" s="95"/>
    </row>
    <row r="3" spans="1:13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  <c r="K3" s="68">
        <v>2012</v>
      </c>
      <c r="M3" s="142"/>
    </row>
    <row r="4" spans="1:13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  <c r="K4" s="68"/>
      <c r="M4" s="92"/>
    </row>
    <row r="5" spans="1:13" ht="16.5" x14ac:dyDescent="0.35">
      <c r="A5" s="66" t="s">
        <v>1</v>
      </c>
      <c r="B5" s="69"/>
      <c r="C5" s="66"/>
      <c r="D5" s="66" t="s">
        <v>75</v>
      </c>
      <c r="E5" s="70" t="s">
        <v>53</v>
      </c>
      <c r="F5" s="70" t="s">
        <v>126</v>
      </c>
      <c r="G5" s="70" t="s">
        <v>126</v>
      </c>
      <c r="H5" s="70" t="s">
        <v>126</v>
      </c>
      <c r="I5" s="70" t="s">
        <v>131</v>
      </c>
      <c r="J5" s="70" t="s">
        <v>131</v>
      </c>
      <c r="K5" s="70"/>
      <c r="M5" s="92"/>
    </row>
    <row r="6" spans="1:13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3" ht="15" customHeight="1" x14ac:dyDescent="0.35">
      <c r="A7" s="99" t="s">
        <v>2</v>
      </c>
      <c r="B7" s="100"/>
      <c r="C7" s="100"/>
      <c r="D7" s="100"/>
      <c r="E7" s="78">
        <v>404.07500000000005</v>
      </c>
      <c r="F7" s="19">
        <v>478.30200000000002</v>
      </c>
      <c r="G7" s="78">
        <v>1735.2090000000001</v>
      </c>
      <c r="H7" s="19">
        <v>1741.4090000000001</v>
      </c>
      <c r="I7" s="19">
        <v>2415.5189999999998</v>
      </c>
      <c r="J7" s="19">
        <v>2484.0929999999998</v>
      </c>
      <c r="K7" s="19">
        <v>2489.3719999999998</v>
      </c>
    </row>
    <row r="8" spans="1:13" ht="15" customHeight="1" x14ac:dyDescent="0.35">
      <c r="A8" s="99" t="s">
        <v>3</v>
      </c>
      <c r="B8" s="60"/>
      <c r="C8" s="60"/>
      <c r="D8" s="60"/>
      <c r="E8" s="79">
        <v>-378.51400000000001</v>
      </c>
      <c r="F8" s="23">
        <v>-429.49299999999999</v>
      </c>
      <c r="G8" s="79">
        <v>-1635.9870000000001</v>
      </c>
      <c r="H8" s="23">
        <v>-1622.5800000000002</v>
      </c>
      <c r="I8" s="23">
        <v>-2366.1229999999996</v>
      </c>
      <c r="J8" s="23">
        <v>-2406.6859999999997</v>
      </c>
      <c r="K8" s="23">
        <v>-2420.4780000000001</v>
      </c>
    </row>
    <row r="9" spans="1:13" ht="15" customHeight="1" x14ac:dyDescent="0.35">
      <c r="A9" s="99" t="s">
        <v>4</v>
      </c>
      <c r="B9" s="60"/>
      <c r="C9" s="60"/>
      <c r="D9" s="60"/>
      <c r="E9" s="79">
        <v>2.444</v>
      </c>
      <c r="F9" s="23">
        <v>2.5249999999999999</v>
      </c>
      <c r="G9" s="79">
        <v>-1.403</v>
      </c>
      <c r="H9" s="23">
        <v>7.0590000000000011</v>
      </c>
      <c r="I9" s="23">
        <v>18.201999999999998</v>
      </c>
      <c r="J9" s="23">
        <v>33.352000000000004</v>
      </c>
      <c r="K9" s="23">
        <v>33.366</v>
      </c>
    </row>
    <row r="10" spans="1:13" ht="15" customHeight="1" x14ac:dyDescent="0.35">
      <c r="A10" s="99" t="s">
        <v>5</v>
      </c>
      <c r="B10" s="60"/>
      <c r="C10" s="60"/>
      <c r="D10" s="60"/>
      <c r="E10" s="79">
        <v>0</v>
      </c>
      <c r="F10" s="23">
        <v>0</v>
      </c>
      <c r="G10" s="79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3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3" ht="15" customHeight="1" x14ac:dyDescent="0.25">
      <c r="A12" s="102" t="s">
        <v>7</v>
      </c>
      <c r="B12" s="102"/>
      <c r="C12" s="102"/>
      <c r="D12" s="102"/>
      <c r="E12" s="78">
        <f t="shared" ref="E12:K12" si="0">SUM(E7:E11)</f>
        <v>28.005000000000035</v>
      </c>
      <c r="F12" s="19">
        <f t="shared" si="0"/>
        <v>51.334000000000024</v>
      </c>
      <c r="G12" s="78">
        <f t="shared" si="0"/>
        <v>97.818999999999974</v>
      </c>
      <c r="H12" s="20">
        <f t="shared" si="0"/>
        <v>125.88799999999995</v>
      </c>
      <c r="I12" s="20">
        <f t="shared" si="0"/>
        <v>67.598000000000184</v>
      </c>
      <c r="J12" s="20">
        <f t="shared" si="0"/>
        <v>110.75900000000016</v>
      </c>
      <c r="K12" s="20">
        <f t="shared" si="0"/>
        <v>102.25999999999978</v>
      </c>
    </row>
    <row r="13" spans="1:13" ht="15" customHeight="1" x14ac:dyDescent="0.35">
      <c r="A13" s="101" t="s">
        <v>62</v>
      </c>
      <c r="B13" s="64"/>
      <c r="C13" s="64"/>
      <c r="D13" s="64"/>
      <c r="E13" s="80">
        <v>-7.6669999999999998</v>
      </c>
      <c r="F13" s="27">
        <v>-5.6260000000000003</v>
      </c>
      <c r="G13" s="80">
        <v>-24.265000000000001</v>
      </c>
      <c r="H13" s="27">
        <v>-27.13</v>
      </c>
      <c r="I13" s="27">
        <v>-42.271000000000001</v>
      </c>
      <c r="J13" s="27">
        <v>-51.186999999999998</v>
      </c>
      <c r="K13" s="27">
        <v>-51.225000000000001</v>
      </c>
    </row>
    <row r="14" spans="1:13" ht="15" customHeight="1" x14ac:dyDescent="0.25">
      <c r="A14" s="102" t="s">
        <v>8</v>
      </c>
      <c r="B14" s="102"/>
      <c r="C14" s="102"/>
      <c r="D14" s="102"/>
      <c r="E14" s="78">
        <f t="shared" ref="E14:K14" si="1">SUM(E12:E13)</f>
        <v>20.338000000000036</v>
      </c>
      <c r="F14" s="19">
        <f t="shared" si="1"/>
        <v>45.708000000000027</v>
      </c>
      <c r="G14" s="78">
        <f t="shared" si="1"/>
        <v>73.553999999999974</v>
      </c>
      <c r="H14" s="20">
        <f t="shared" si="1"/>
        <v>98.757999999999953</v>
      </c>
      <c r="I14" s="20">
        <f t="shared" si="1"/>
        <v>25.327000000000183</v>
      </c>
      <c r="J14" s="20">
        <f t="shared" si="1"/>
        <v>59.572000000000159</v>
      </c>
      <c r="K14" s="20">
        <f t="shared" si="1"/>
        <v>51.034999999999776</v>
      </c>
    </row>
    <row r="15" spans="1:13" ht="15" customHeight="1" x14ac:dyDescent="0.35">
      <c r="A15" s="99" t="s">
        <v>9</v>
      </c>
      <c r="B15" s="103"/>
      <c r="C15" s="103"/>
      <c r="D15" s="103"/>
      <c r="E15" s="79">
        <v>0</v>
      </c>
      <c r="F15" s="23">
        <v>0</v>
      </c>
      <c r="G15" s="79">
        <v>0</v>
      </c>
      <c r="H15" s="23">
        <v>0</v>
      </c>
      <c r="I15" s="23">
        <v>0</v>
      </c>
      <c r="J15" s="23">
        <v>0</v>
      </c>
      <c r="K15" s="23">
        <v>0</v>
      </c>
    </row>
    <row r="16" spans="1:13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ht="15" customHeight="1" x14ac:dyDescent="0.25">
      <c r="A17" s="102" t="s">
        <v>11</v>
      </c>
      <c r="B17" s="102"/>
      <c r="C17" s="102"/>
      <c r="D17" s="102"/>
      <c r="E17" s="78">
        <f t="shared" ref="E17:K17" si="2">SUM(E14:E16)</f>
        <v>20.338000000000036</v>
      </c>
      <c r="F17" s="19">
        <f t="shared" si="2"/>
        <v>45.708000000000027</v>
      </c>
      <c r="G17" s="78">
        <f t="shared" si="2"/>
        <v>73.553999999999974</v>
      </c>
      <c r="H17" s="20">
        <f t="shared" si="2"/>
        <v>98.757999999999953</v>
      </c>
      <c r="I17" s="20">
        <f t="shared" si="2"/>
        <v>25.327000000000183</v>
      </c>
      <c r="J17" s="20">
        <f t="shared" si="2"/>
        <v>59.572000000000159</v>
      </c>
      <c r="K17" s="20">
        <f t="shared" si="2"/>
        <v>51.034999999999776</v>
      </c>
    </row>
    <row r="18" spans="1:11" ht="15" customHeight="1" x14ac:dyDescent="0.35">
      <c r="A18" s="99" t="s">
        <v>12</v>
      </c>
      <c r="B18" s="60"/>
      <c r="C18" s="60"/>
      <c r="D18" s="60"/>
      <c r="E18" s="79">
        <v>0.13700000000000001</v>
      </c>
      <c r="F18" s="23">
        <v>3.3000000000000002E-2</v>
      </c>
      <c r="G18" s="79">
        <v>0.61099999999999999</v>
      </c>
      <c r="H18" s="23">
        <v>2.6159999999999997</v>
      </c>
      <c r="I18" s="23">
        <v>9.2759999999999998</v>
      </c>
      <c r="J18" s="23">
        <v>2.0579999999999998</v>
      </c>
      <c r="K18" s="23">
        <v>2.0579999999999998</v>
      </c>
    </row>
    <row r="19" spans="1:11" ht="15" customHeight="1" x14ac:dyDescent="0.35">
      <c r="A19" s="101" t="s">
        <v>13</v>
      </c>
      <c r="B19" s="64"/>
      <c r="C19" s="64"/>
      <c r="D19" s="64"/>
      <c r="E19" s="80">
        <v>-5.6560000000000006</v>
      </c>
      <c r="F19" s="27">
        <v>-7.9769999999999994</v>
      </c>
      <c r="G19" s="80">
        <v>-32.183999999999997</v>
      </c>
      <c r="H19" s="27">
        <v>-35.621000000000002</v>
      </c>
      <c r="I19" s="27">
        <v>-44.247999999999998</v>
      </c>
      <c r="J19" s="27">
        <v>-47.713999999999999</v>
      </c>
      <c r="K19" s="27">
        <v>-47.713999999999999</v>
      </c>
    </row>
    <row r="20" spans="1:11" ht="15" customHeight="1" x14ac:dyDescent="0.25">
      <c r="A20" s="102" t="s">
        <v>14</v>
      </c>
      <c r="B20" s="102"/>
      <c r="C20" s="102"/>
      <c r="D20" s="102"/>
      <c r="E20" s="78">
        <f t="shared" ref="E20:K20" si="3">SUM(E17:E19)</f>
        <v>14.819000000000036</v>
      </c>
      <c r="F20" s="19">
        <f t="shared" si="3"/>
        <v>37.764000000000031</v>
      </c>
      <c r="G20" s="78">
        <f t="shared" si="3"/>
        <v>41.98099999999998</v>
      </c>
      <c r="H20" s="20">
        <f t="shared" si="3"/>
        <v>65.752999999999957</v>
      </c>
      <c r="I20" s="20">
        <f t="shared" si="3"/>
        <v>-9.6449999999998184</v>
      </c>
      <c r="J20" s="20">
        <f t="shared" si="3"/>
        <v>13.91600000000016</v>
      </c>
      <c r="K20" s="20">
        <f t="shared" si="3"/>
        <v>5.3789999999997775</v>
      </c>
    </row>
    <row r="21" spans="1:11" ht="15" customHeight="1" x14ac:dyDescent="0.35">
      <c r="A21" s="99" t="s">
        <v>15</v>
      </c>
      <c r="B21" s="60"/>
      <c r="C21" s="60"/>
      <c r="D21" s="60"/>
      <c r="E21" s="79">
        <v>-3.266</v>
      </c>
      <c r="F21" s="23">
        <v>-8.0890000000000004</v>
      </c>
      <c r="G21" s="79">
        <v>-8.9209999999999994</v>
      </c>
      <c r="H21" s="23">
        <v>-22.476000000000003</v>
      </c>
      <c r="I21" s="23">
        <v>25.561</v>
      </c>
      <c r="J21" s="23">
        <v>-17.577999999999996</v>
      </c>
      <c r="K21" s="23">
        <v>-17.577999999999996</v>
      </c>
    </row>
    <row r="22" spans="1:11" ht="15" customHeight="1" x14ac:dyDescent="0.35">
      <c r="A22" s="101" t="s">
        <v>16</v>
      </c>
      <c r="B22" s="104"/>
      <c r="C22" s="104"/>
      <c r="D22" s="104"/>
      <c r="E22" s="80">
        <v>-13.345000000000001</v>
      </c>
      <c r="F22" s="27">
        <v>-37.823</v>
      </c>
      <c r="G22" s="80">
        <v>-267.78500000000003</v>
      </c>
      <c r="H22" s="27">
        <v>-66.38</v>
      </c>
      <c r="I22" s="27">
        <v>-5.0010000000000003</v>
      </c>
      <c r="J22" s="27">
        <v>-8.5380000000000003</v>
      </c>
      <c r="K22" s="27">
        <v>0</v>
      </c>
    </row>
    <row r="23" spans="1:11" ht="15" customHeight="1" x14ac:dyDescent="0.35">
      <c r="A23" s="105" t="s">
        <v>98</v>
      </c>
      <c r="B23" s="106"/>
      <c r="C23" s="106"/>
      <c r="D23" s="106"/>
      <c r="E23" s="78">
        <f t="shared" ref="E23:K23" si="4">SUM(E20:E22)</f>
        <v>-1.7919999999999643</v>
      </c>
      <c r="F23" s="19">
        <f t="shared" si="4"/>
        <v>-8.1479999999999677</v>
      </c>
      <c r="G23" s="78">
        <f t="shared" si="4"/>
        <v>-234.72500000000005</v>
      </c>
      <c r="H23" s="20">
        <f t="shared" si="4"/>
        <v>-23.103000000000037</v>
      </c>
      <c r="I23" s="20">
        <f t="shared" si="4"/>
        <v>10.91500000000018</v>
      </c>
      <c r="J23" s="20">
        <f t="shared" si="4"/>
        <v>-12.199999999999836</v>
      </c>
      <c r="K23" s="20">
        <f t="shared" si="4"/>
        <v>-12.199000000000218</v>
      </c>
    </row>
    <row r="24" spans="1:11" ht="15" customHeight="1" x14ac:dyDescent="0.35">
      <c r="A24" s="99" t="s">
        <v>113</v>
      </c>
      <c r="B24" s="60"/>
      <c r="C24" s="60"/>
      <c r="D24" s="60"/>
      <c r="E24" s="79">
        <v>-1.7919999999999625</v>
      </c>
      <c r="F24" s="23">
        <v>-8.1480000000000281</v>
      </c>
      <c r="G24" s="79">
        <v>-234.72499999999991</v>
      </c>
      <c r="H24" s="23">
        <v>-23.103000000000268</v>
      </c>
      <c r="I24" s="23">
        <v>10.915000000000218</v>
      </c>
      <c r="J24" s="23">
        <v>-12.200000000000227</v>
      </c>
      <c r="K24" s="23">
        <v>-12.199000000000014</v>
      </c>
    </row>
    <row r="25" spans="1:11" ht="15" customHeight="1" x14ac:dyDescent="0.35">
      <c r="A25" s="99" t="s">
        <v>108</v>
      </c>
      <c r="B25" s="60"/>
      <c r="C25" s="60"/>
      <c r="D25" s="60"/>
      <c r="E25" s="79">
        <v>0</v>
      </c>
      <c r="F25" s="23">
        <v>0</v>
      </c>
      <c r="G25" s="79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  <c r="K26" s="138"/>
    </row>
    <row r="27" spans="1:11" ht="15" customHeight="1" x14ac:dyDescent="0.35">
      <c r="A27" s="134" t="s">
        <v>64</v>
      </c>
      <c r="B27" s="60"/>
      <c r="C27" s="60"/>
      <c r="D27" s="60"/>
      <c r="E27" s="79">
        <v>0</v>
      </c>
      <c r="F27" s="23">
        <v>0</v>
      </c>
      <c r="G27" s="79">
        <v>-13.6</v>
      </c>
      <c r="H27" s="23">
        <v>-12.6</v>
      </c>
      <c r="I27" s="23">
        <v>-41.9</v>
      </c>
      <c r="J27" s="23">
        <v>-30</v>
      </c>
      <c r="K27" s="23">
        <v>-30</v>
      </c>
    </row>
    <row r="28" spans="1:11" ht="15" customHeight="1" x14ac:dyDescent="0.35">
      <c r="A28" s="135" t="s">
        <v>107</v>
      </c>
      <c r="B28" s="136"/>
      <c r="C28" s="136"/>
      <c r="D28" s="136"/>
      <c r="E28" s="149">
        <f t="shared" ref="E28:K28" si="5">E14-E27</f>
        <v>20.338000000000036</v>
      </c>
      <c r="F28" s="150">
        <f t="shared" si="5"/>
        <v>45.708000000000027</v>
      </c>
      <c r="G28" s="149">
        <f t="shared" si="5"/>
        <v>87.153999999999968</v>
      </c>
      <c r="H28" s="150">
        <f t="shared" si="5"/>
        <v>111.35799999999995</v>
      </c>
      <c r="I28" s="150">
        <f t="shared" si="5"/>
        <v>67.227000000000174</v>
      </c>
      <c r="J28" s="150">
        <f t="shared" si="5"/>
        <v>89.572000000000159</v>
      </c>
      <c r="K28" s="150">
        <f t="shared" si="5"/>
        <v>81.034999999999769</v>
      </c>
    </row>
    <row r="29" spans="1:11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  <c r="K29" s="24"/>
    </row>
    <row r="30" spans="1:11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  <c r="K30" s="68">
        <v>2012</v>
      </c>
    </row>
    <row r="31" spans="1:11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  <c r="K31" s="71"/>
    </row>
    <row r="32" spans="1:11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  <c r="K32" s="73"/>
    </row>
    <row r="33" spans="1:13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  <c r="K33" s="61"/>
    </row>
    <row r="34" spans="1:13" ht="15" customHeight="1" x14ac:dyDescent="0.35">
      <c r="A34" s="99" t="s">
        <v>17</v>
      </c>
      <c r="B34" s="107"/>
      <c r="C34" s="107"/>
      <c r="D34" s="107"/>
      <c r="E34" s="79">
        <v>661.91499999999996</v>
      </c>
      <c r="F34" s="23">
        <v>713.69899999999996</v>
      </c>
      <c r="G34" s="79">
        <v>661.91499999999996</v>
      </c>
      <c r="H34" s="23">
        <v>714.97299999999996</v>
      </c>
      <c r="I34" s="23">
        <v>711.78099999999995</v>
      </c>
      <c r="J34" s="23">
        <v>0</v>
      </c>
      <c r="K34" s="23">
        <v>709.96100000000001</v>
      </c>
    </row>
    <row r="35" spans="1:13" ht="15" customHeight="1" x14ac:dyDescent="0.35">
      <c r="A35" s="99" t="s">
        <v>18</v>
      </c>
      <c r="B35" s="100"/>
      <c r="C35" s="100"/>
      <c r="D35" s="100"/>
      <c r="E35" s="79">
        <v>82.048000000000002</v>
      </c>
      <c r="F35" s="23">
        <v>6.5469999999999997</v>
      </c>
      <c r="G35" s="79">
        <v>84.263000000000005</v>
      </c>
      <c r="H35" s="23">
        <v>9.6620000000000008</v>
      </c>
      <c r="I35" s="23">
        <v>3.3</v>
      </c>
      <c r="J35" s="23">
        <v>0</v>
      </c>
      <c r="K35" s="23">
        <v>7.532</v>
      </c>
    </row>
    <row r="36" spans="1:13" ht="15" customHeight="1" x14ac:dyDescent="0.35">
      <c r="A36" s="99" t="s">
        <v>106</v>
      </c>
      <c r="B36" s="100"/>
      <c r="C36" s="100"/>
      <c r="D36" s="100"/>
      <c r="E36" s="79">
        <v>72.748999999999995</v>
      </c>
      <c r="F36" s="23">
        <v>203.65299999999999</v>
      </c>
      <c r="G36" s="79">
        <v>77</v>
      </c>
      <c r="H36" s="23">
        <v>204.74600000000001</v>
      </c>
      <c r="I36" s="23">
        <v>175.81400000000002</v>
      </c>
      <c r="J36" s="23">
        <v>0</v>
      </c>
      <c r="K36" s="23">
        <v>164.458</v>
      </c>
    </row>
    <row r="37" spans="1:13" ht="15" customHeight="1" x14ac:dyDescent="0.35">
      <c r="A37" s="99" t="s">
        <v>19</v>
      </c>
      <c r="B37" s="100"/>
      <c r="C37" s="100"/>
      <c r="D37" s="100"/>
      <c r="E37" s="79">
        <v>5.9799999999999995</v>
      </c>
      <c r="F37" s="23">
        <v>0</v>
      </c>
      <c r="G37" s="79">
        <v>6.4219999999999997</v>
      </c>
      <c r="H37" s="23">
        <v>0</v>
      </c>
      <c r="I37" s="23">
        <v>0</v>
      </c>
      <c r="J37" s="23">
        <v>0</v>
      </c>
      <c r="K37" s="23">
        <v>0</v>
      </c>
    </row>
    <row r="38" spans="1:13" ht="15" customHeight="1" x14ac:dyDescent="0.35">
      <c r="A38" s="101" t="s">
        <v>20</v>
      </c>
      <c r="B38" s="64"/>
      <c r="C38" s="64"/>
      <c r="D38" s="64"/>
      <c r="E38" s="80">
        <v>4.2050000000000001</v>
      </c>
      <c r="F38" s="27">
        <v>0.65700000000000003</v>
      </c>
      <c r="G38" s="80">
        <v>4.423</v>
      </c>
      <c r="H38" s="27">
        <v>10.489000000000001</v>
      </c>
      <c r="I38" s="27">
        <v>16.038999999999998</v>
      </c>
      <c r="J38" s="27">
        <v>0</v>
      </c>
      <c r="K38" s="27">
        <v>0.129</v>
      </c>
    </row>
    <row r="39" spans="1:13" ht="15" customHeight="1" x14ac:dyDescent="0.35">
      <c r="A39" s="96" t="s">
        <v>21</v>
      </c>
      <c r="B39" s="102"/>
      <c r="C39" s="102"/>
      <c r="D39" s="102"/>
      <c r="E39" s="84">
        <f>SUM(E34:E38)</f>
        <v>826.89700000000005</v>
      </c>
      <c r="F39" s="179">
        <f>SUM(F34:F38)</f>
        <v>924.55600000000004</v>
      </c>
      <c r="G39" s="84">
        <f>SUM(G34:G38)</f>
        <v>834.02300000000002</v>
      </c>
      <c r="H39" s="20">
        <f>SUM(H34:H38)</f>
        <v>939.87</v>
      </c>
      <c r="I39" s="20">
        <f>SUM(I34:I38)</f>
        <v>906.93399999999997</v>
      </c>
      <c r="J39" s="20" t="s">
        <v>54</v>
      </c>
      <c r="K39" s="20">
        <f>SUM(K34:K38)</f>
        <v>882.08</v>
      </c>
    </row>
    <row r="40" spans="1:13" ht="15" customHeight="1" x14ac:dyDescent="0.35">
      <c r="A40" s="99" t="s">
        <v>22</v>
      </c>
      <c r="B40" s="60"/>
      <c r="C40" s="60"/>
      <c r="D40" s="60"/>
      <c r="E40" s="79">
        <v>301.32499999999999</v>
      </c>
      <c r="F40" s="23">
        <v>413.97800000000001</v>
      </c>
      <c r="G40" s="79">
        <v>300.23199999999997</v>
      </c>
      <c r="H40" s="23">
        <v>413.87299999999999</v>
      </c>
      <c r="I40" s="23">
        <v>421.30700000000002</v>
      </c>
      <c r="J40" s="23">
        <v>0</v>
      </c>
      <c r="K40" s="23">
        <v>432.31899999999996</v>
      </c>
    </row>
    <row r="41" spans="1:13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0</v>
      </c>
      <c r="I41" s="23">
        <v>0</v>
      </c>
      <c r="J41" s="23">
        <v>0</v>
      </c>
      <c r="K41" s="23">
        <v>0</v>
      </c>
    </row>
    <row r="42" spans="1:13" ht="15" customHeight="1" x14ac:dyDescent="0.35">
      <c r="A42" s="99" t="s">
        <v>24</v>
      </c>
      <c r="B42" s="60"/>
      <c r="C42" s="60"/>
      <c r="D42" s="60"/>
      <c r="E42" s="79">
        <v>323.45600000000002</v>
      </c>
      <c r="F42" s="23">
        <v>473.95299999999997</v>
      </c>
      <c r="G42" s="79">
        <v>272.64099999999996</v>
      </c>
      <c r="H42" s="23">
        <v>433.83499999999998</v>
      </c>
      <c r="I42" s="23">
        <v>480.31699999999995</v>
      </c>
      <c r="J42" s="23">
        <v>0</v>
      </c>
      <c r="K42" s="23">
        <v>459.48500000000001</v>
      </c>
    </row>
    <row r="43" spans="1:13" ht="15" customHeight="1" x14ac:dyDescent="0.35">
      <c r="A43" s="99" t="s">
        <v>25</v>
      </c>
      <c r="B43" s="60"/>
      <c r="C43" s="60"/>
      <c r="D43" s="60"/>
      <c r="E43" s="79">
        <v>57.74</v>
      </c>
      <c r="F43" s="23">
        <v>0</v>
      </c>
      <c r="G43" s="79">
        <v>13.554</v>
      </c>
      <c r="H43" s="23">
        <v>27.349</v>
      </c>
      <c r="I43" s="23">
        <v>22.350999999999999</v>
      </c>
      <c r="J43" s="23">
        <v>0</v>
      </c>
      <c r="K43" s="23">
        <v>0</v>
      </c>
    </row>
    <row r="44" spans="1:13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300.35700000000003</v>
      </c>
      <c r="H44" s="27">
        <v>0</v>
      </c>
      <c r="I44" s="27">
        <v>0</v>
      </c>
      <c r="J44" s="27">
        <v>0</v>
      </c>
      <c r="K44" s="27">
        <v>0</v>
      </c>
    </row>
    <row r="45" spans="1:13" ht="15" customHeight="1" x14ac:dyDescent="0.35">
      <c r="A45" s="108" t="s">
        <v>27</v>
      </c>
      <c r="B45" s="75"/>
      <c r="C45" s="75"/>
      <c r="D45" s="75"/>
      <c r="E45" s="85">
        <f>SUM(E40:E44)</f>
        <v>682.52099999999996</v>
      </c>
      <c r="F45" s="39">
        <f>SUM(F40:F44)</f>
        <v>887.93100000000004</v>
      </c>
      <c r="G45" s="85">
        <f>SUM(G40:G44)</f>
        <v>886.78399999999988</v>
      </c>
      <c r="H45" s="39">
        <f>SUM(H40:H44)</f>
        <v>875.05700000000002</v>
      </c>
      <c r="I45" s="39">
        <f>SUM(I40:I44)</f>
        <v>923.97500000000002</v>
      </c>
      <c r="J45" s="39" t="s">
        <v>54</v>
      </c>
      <c r="K45" s="39">
        <f>SUM(K40:K44)</f>
        <v>891.80399999999997</v>
      </c>
    </row>
    <row r="46" spans="1:13" ht="15" customHeight="1" x14ac:dyDescent="0.35">
      <c r="A46" s="96" t="s">
        <v>96</v>
      </c>
      <c r="B46" s="76"/>
      <c r="C46" s="76"/>
      <c r="D46" s="76"/>
      <c r="E46" s="84">
        <f>E39+E45</f>
        <v>1509.4180000000001</v>
      </c>
      <c r="F46" s="179">
        <f>F39+F45</f>
        <v>1812.4870000000001</v>
      </c>
      <c r="G46" s="84">
        <f>G39+G45</f>
        <v>1720.8069999999998</v>
      </c>
      <c r="H46" s="20">
        <f>H39+H45</f>
        <v>1814.9270000000001</v>
      </c>
      <c r="I46" s="20">
        <f>I39+I45</f>
        <v>1830.9090000000001</v>
      </c>
      <c r="J46" s="20" t="s">
        <v>54</v>
      </c>
      <c r="K46" s="20">
        <f>K39+K45</f>
        <v>1773.884</v>
      </c>
      <c r="M46" s="122"/>
    </row>
    <row r="47" spans="1:13" ht="15" customHeight="1" x14ac:dyDescent="0.35">
      <c r="A47" s="99" t="s">
        <v>114</v>
      </c>
      <c r="B47" s="60"/>
      <c r="C47" s="60"/>
      <c r="D47" s="60" t="s">
        <v>55</v>
      </c>
      <c r="E47" s="79">
        <v>665.0390000000001</v>
      </c>
      <c r="F47" s="23">
        <v>718.92200000000014</v>
      </c>
      <c r="G47" s="79">
        <v>515.32799999999986</v>
      </c>
      <c r="H47" s="23">
        <v>721.63600000000008</v>
      </c>
      <c r="I47" s="23">
        <v>718.77199999999993</v>
      </c>
      <c r="J47" s="23"/>
      <c r="K47" s="23">
        <v>594.24400000000048</v>
      </c>
      <c r="M47" s="162"/>
    </row>
    <row r="48" spans="1:13" ht="15" customHeight="1" x14ac:dyDescent="0.35">
      <c r="A48" s="99" t="s">
        <v>109</v>
      </c>
      <c r="B48" s="60"/>
      <c r="C48" s="60"/>
      <c r="D48" s="60"/>
      <c r="E48" s="79">
        <v>0</v>
      </c>
      <c r="F48" s="23">
        <v>0</v>
      </c>
      <c r="G48" s="79">
        <v>0</v>
      </c>
      <c r="H48" s="23">
        <v>0</v>
      </c>
      <c r="I48" s="23">
        <v>0</v>
      </c>
      <c r="J48" s="23">
        <v>0</v>
      </c>
      <c r="K48" s="23">
        <v>0</v>
      </c>
    </row>
    <row r="49" spans="1:13" ht="15" customHeight="1" x14ac:dyDescent="0.35">
      <c r="A49" s="99" t="s">
        <v>28</v>
      </c>
      <c r="B49" s="60"/>
      <c r="C49" s="60"/>
      <c r="D49" s="60"/>
      <c r="E49" s="79">
        <v>4.2169999999999996</v>
      </c>
      <c r="F49" s="23">
        <v>7.1520000000000001</v>
      </c>
      <c r="G49" s="79">
        <v>4.54</v>
      </c>
      <c r="H49" s="23">
        <v>7.9050000000000002</v>
      </c>
      <c r="I49" s="23">
        <v>11.946999999999999</v>
      </c>
      <c r="J49" s="23">
        <v>0</v>
      </c>
      <c r="K49" s="23">
        <v>11.112</v>
      </c>
    </row>
    <row r="50" spans="1:13" ht="15" customHeight="1" x14ac:dyDescent="0.35">
      <c r="A50" s="99" t="s">
        <v>29</v>
      </c>
      <c r="B50" s="60"/>
      <c r="C50" s="60"/>
      <c r="D50" s="60"/>
      <c r="E50" s="79">
        <v>13.376000000000001</v>
      </c>
      <c r="F50" s="23">
        <v>22.213999999999999</v>
      </c>
      <c r="G50" s="79">
        <v>13.948</v>
      </c>
      <c r="H50" s="23">
        <v>32.15</v>
      </c>
      <c r="I50" s="23">
        <v>24.117000000000001</v>
      </c>
      <c r="J50" s="23">
        <v>0</v>
      </c>
      <c r="K50" s="23">
        <v>32.265999999999998</v>
      </c>
      <c r="M50" s="144"/>
    </row>
    <row r="51" spans="1:13" ht="15" customHeight="1" x14ac:dyDescent="0.35">
      <c r="A51" s="99" t="s">
        <v>30</v>
      </c>
      <c r="B51" s="60"/>
      <c r="C51" s="60"/>
      <c r="D51" s="60"/>
      <c r="E51" s="79">
        <v>516.28600000000006</v>
      </c>
      <c r="F51" s="23">
        <v>545.42899999999997</v>
      </c>
      <c r="G51" s="79">
        <v>518.26599999999996</v>
      </c>
      <c r="H51" s="23">
        <v>533.56000000000006</v>
      </c>
      <c r="I51" s="23">
        <v>552.38</v>
      </c>
      <c r="J51" s="23">
        <v>0</v>
      </c>
      <c r="K51" s="23">
        <v>576.62599999999998</v>
      </c>
      <c r="M51" s="162"/>
    </row>
    <row r="52" spans="1:13" ht="15" customHeight="1" x14ac:dyDescent="0.35">
      <c r="A52" s="99" t="s">
        <v>31</v>
      </c>
      <c r="B52" s="60"/>
      <c r="C52" s="60"/>
      <c r="D52" s="60"/>
      <c r="E52" s="79">
        <v>309.03899999999999</v>
      </c>
      <c r="F52" s="23">
        <v>517.30900000000008</v>
      </c>
      <c r="G52" s="79">
        <v>376.59399999999999</v>
      </c>
      <c r="H52" s="23">
        <v>518.21499999999992</v>
      </c>
      <c r="I52" s="23">
        <v>522.23199999999997</v>
      </c>
      <c r="J52" s="23">
        <v>0</v>
      </c>
      <c r="K52" s="23">
        <v>548.39</v>
      </c>
    </row>
    <row r="53" spans="1:13" ht="15" customHeight="1" x14ac:dyDescent="0.35">
      <c r="A53" s="99" t="s">
        <v>32</v>
      </c>
      <c r="B53" s="60"/>
      <c r="C53" s="60"/>
      <c r="D53" s="60"/>
      <c r="E53" s="79">
        <v>1.4610000000000001</v>
      </c>
      <c r="F53" s="23">
        <v>1.4610000000000001</v>
      </c>
      <c r="G53" s="79">
        <v>1.4610000000000001</v>
      </c>
      <c r="H53" s="23">
        <v>1.4610000000000001</v>
      </c>
      <c r="I53" s="23">
        <v>1.4610000000000001</v>
      </c>
      <c r="J53" s="23">
        <v>0</v>
      </c>
      <c r="K53" s="23">
        <v>11.246</v>
      </c>
    </row>
    <row r="54" spans="1:13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290.67</v>
      </c>
      <c r="H54" s="27">
        <v>0</v>
      </c>
      <c r="I54" s="27">
        <v>0</v>
      </c>
      <c r="J54" s="27">
        <v>0</v>
      </c>
      <c r="K54" s="27">
        <v>0</v>
      </c>
    </row>
    <row r="55" spans="1:13" ht="15" customHeight="1" x14ac:dyDescent="0.35">
      <c r="A55" s="96" t="s">
        <v>97</v>
      </c>
      <c r="B55" s="76"/>
      <c r="C55" s="76"/>
      <c r="D55" s="76"/>
      <c r="E55" s="84">
        <f>SUM(E47:E54)</f>
        <v>1509.4180000000001</v>
      </c>
      <c r="F55" s="20">
        <f>SUM(F47:F54)</f>
        <v>1812.4870000000003</v>
      </c>
      <c r="G55" s="84">
        <f>SUM(G47:G54)</f>
        <v>1720.807</v>
      </c>
      <c r="H55" s="20">
        <f>SUM(H47:H54)</f>
        <v>1814.9270000000001</v>
      </c>
      <c r="I55" s="20">
        <f>SUM(I47:I54)</f>
        <v>1830.9089999999999</v>
      </c>
      <c r="J55" s="20" t="s">
        <v>54</v>
      </c>
      <c r="K55" s="20">
        <f>SUM(K47:K54)</f>
        <v>1773.8840000000005</v>
      </c>
    </row>
    <row r="56" spans="1:13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  <c r="K56" s="24"/>
    </row>
    <row r="57" spans="1:13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  <c r="K57" s="68">
        <v>2012</v>
      </c>
    </row>
    <row r="58" spans="1:13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  <c r="K58" s="71"/>
    </row>
    <row r="59" spans="1:13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  <c r="K59" s="73"/>
    </row>
    <row r="60" spans="1:13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  <c r="K60" s="61"/>
    </row>
    <row r="61" spans="1:13" ht="34.9" customHeight="1" x14ac:dyDescent="0.35">
      <c r="A61" s="109" t="s">
        <v>33</v>
      </c>
      <c r="B61" s="109"/>
      <c r="C61" s="109"/>
      <c r="D61" s="109"/>
      <c r="E61" s="79">
        <v>9.8200000000000571</v>
      </c>
      <c r="F61" s="23">
        <v>35.375000000000057</v>
      </c>
      <c r="G61" s="79">
        <v>52.672999999999831</v>
      </c>
      <c r="H61" s="23">
        <v>52.653999999999968</v>
      </c>
      <c r="I61" s="23"/>
      <c r="J61" s="23"/>
      <c r="K61" s="23">
        <v>46.697999999999809</v>
      </c>
    </row>
    <row r="62" spans="1:13" ht="15" customHeight="1" x14ac:dyDescent="0.35">
      <c r="A62" s="110" t="s">
        <v>34</v>
      </c>
      <c r="B62" s="110"/>
      <c r="C62" s="111"/>
      <c r="D62" s="111"/>
      <c r="E62" s="80">
        <v>-15.753</v>
      </c>
      <c r="F62" s="27">
        <v>-42.689</v>
      </c>
      <c r="G62" s="80">
        <v>-24.186</v>
      </c>
      <c r="H62" s="27">
        <v>-60.525000000000006</v>
      </c>
      <c r="I62" s="27">
        <v>0</v>
      </c>
      <c r="J62" s="27">
        <v>0</v>
      </c>
      <c r="K62" s="27">
        <v>-12.684000000000005</v>
      </c>
    </row>
    <row r="63" spans="1:13" ht="15" customHeight="1" x14ac:dyDescent="0.35">
      <c r="A63" s="164" t="s">
        <v>35</v>
      </c>
      <c r="B63" s="112"/>
      <c r="C63" s="113"/>
      <c r="D63" s="113"/>
      <c r="E63" s="78">
        <f>SUM(E61:E62)</f>
        <v>-5.932999999999943</v>
      </c>
      <c r="F63" s="19">
        <f>SUM(F61:F62)</f>
        <v>-7.3139999999999432</v>
      </c>
      <c r="G63" s="78">
        <f>SUM(G61:G62)</f>
        <v>28.486999999999831</v>
      </c>
      <c r="H63" s="19">
        <f>SUM(H61:H62)</f>
        <v>-7.8710000000000377</v>
      </c>
      <c r="I63" s="19" t="s">
        <v>54</v>
      </c>
      <c r="J63" s="19" t="s">
        <v>54</v>
      </c>
      <c r="K63" s="19">
        <f>SUM(K61:K62)</f>
        <v>34.013999999999804</v>
      </c>
    </row>
    <row r="64" spans="1:13" ht="15" customHeight="1" x14ac:dyDescent="0.35">
      <c r="A64" s="109" t="s">
        <v>104</v>
      </c>
      <c r="B64" s="109"/>
      <c r="C64" s="60"/>
      <c r="D64" s="60"/>
      <c r="E64" s="79">
        <v>-1.1100000000000001</v>
      </c>
      <c r="F64" s="23">
        <v>-6.78</v>
      </c>
      <c r="G64" s="79">
        <v>-22.98</v>
      </c>
      <c r="H64" s="23">
        <v>-48.634999999999998</v>
      </c>
      <c r="I64" s="23">
        <v>0</v>
      </c>
      <c r="J64" s="23">
        <v>0</v>
      </c>
      <c r="K64" s="23">
        <v>-28.710999999999999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</v>
      </c>
      <c r="F65" s="27">
        <v>0</v>
      </c>
      <c r="G65" s="80">
        <v>0</v>
      </c>
      <c r="H65" s="27">
        <v>0</v>
      </c>
      <c r="I65" s="27">
        <v>0</v>
      </c>
      <c r="J65" s="27">
        <v>0</v>
      </c>
      <c r="K65" s="27">
        <v>0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>SUM(E63:E65)</f>
        <v>-7.0429999999999433</v>
      </c>
      <c r="F66" s="19">
        <f>SUM(F63:F65)</f>
        <v>-14.093999999999944</v>
      </c>
      <c r="G66" s="78">
        <f>SUM(G63:G65)</f>
        <v>5.5069999999998309</v>
      </c>
      <c r="H66" s="19">
        <f>SUM(H63:H65)</f>
        <v>-56.506000000000036</v>
      </c>
      <c r="I66" s="19" t="s">
        <v>54</v>
      </c>
      <c r="J66" s="19" t="s">
        <v>54</v>
      </c>
      <c r="K66" s="19">
        <f>SUM(K63:K65)</f>
        <v>5.3029999999998054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-11.772</v>
      </c>
      <c r="F67" s="27">
        <v>0</v>
      </c>
      <c r="G67" s="80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78">
        <f>SUM(E66:E67)</f>
        <v>-18.814999999999944</v>
      </c>
      <c r="F68" s="19">
        <f>SUM(F66:F67)</f>
        <v>-14.093999999999944</v>
      </c>
      <c r="G68" s="78">
        <f>SUM(G66:G67)</f>
        <v>5.5069999999998309</v>
      </c>
      <c r="H68" s="19">
        <f>SUM(H66:H67)</f>
        <v>-56.506000000000036</v>
      </c>
      <c r="I68" s="19" t="s">
        <v>54</v>
      </c>
      <c r="J68" s="19" t="s">
        <v>54</v>
      </c>
      <c r="K68" s="19">
        <f>SUM(K66:K67)</f>
        <v>5.3029999999998054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-1.9800000000000182</v>
      </c>
      <c r="F69" s="23">
        <v>11.869</v>
      </c>
      <c r="G69" s="79">
        <v>-15.968999999999999</v>
      </c>
      <c r="H69" s="23">
        <v>-32.747999999999998</v>
      </c>
      <c r="I69" s="23">
        <v>0</v>
      </c>
      <c r="J69" s="23">
        <v>0</v>
      </c>
      <c r="K69" s="23">
        <v>-53.545999999999999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0</v>
      </c>
      <c r="J70" s="23">
        <v>0</v>
      </c>
      <c r="K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0</v>
      </c>
      <c r="F71" s="23">
        <v>0</v>
      </c>
      <c r="G71" s="79">
        <v>0</v>
      </c>
      <c r="H71" s="23">
        <v>-25.434000000000001</v>
      </c>
      <c r="I71" s="23">
        <v>0</v>
      </c>
      <c r="J71" s="23">
        <v>0</v>
      </c>
      <c r="K71" s="23">
        <v>-135.191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50</v>
      </c>
      <c r="F72" s="27">
        <v>1.9999999999953388E-3</v>
      </c>
      <c r="G72" s="80">
        <v>22.50200000000001</v>
      </c>
      <c r="H72" s="27">
        <v>107.12199999999999</v>
      </c>
      <c r="I72" s="27">
        <v>0</v>
      </c>
      <c r="J72" s="27">
        <v>0</v>
      </c>
      <c r="K72" s="27">
        <v>183.434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>SUM(E69:E72)</f>
        <v>48.019999999999982</v>
      </c>
      <c r="F73" s="39">
        <f>SUM(F69:F72)</f>
        <v>11.870999999999995</v>
      </c>
      <c r="G73" s="87">
        <f>SUM(G69:G72)</f>
        <v>6.5330000000000101</v>
      </c>
      <c r="H73" s="133">
        <f>SUM(H69:H72)</f>
        <v>48.939999999999984</v>
      </c>
      <c r="I73" s="133" t="s">
        <v>54</v>
      </c>
      <c r="J73" s="133" t="s">
        <v>54</v>
      </c>
      <c r="K73" s="133">
        <f>SUM(K69:K72)</f>
        <v>-5.3029999999999973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>SUM(E73+E68)</f>
        <v>29.205000000000037</v>
      </c>
      <c r="F74" s="19">
        <f>SUM(F73+F68)</f>
        <v>-2.2229999999999492</v>
      </c>
      <c r="G74" s="78">
        <f>SUM(G73+G68)</f>
        <v>12.039999999999841</v>
      </c>
      <c r="H74" s="19">
        <f>SUM(H73+H68)</f>
        <v>-7.5660000000000522</v>
      </c>
      <c r="I74" s="19" t="s">
        <v>54</v>
      </c>
      <c r="J74" s="19" t="s">
        <v>54</v>
      </c>
      <c r="K74" s="19">
        <f>SUM(K73+K68)</f>
        <v>-1.9184653865522705E-13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-25.126000000000001</v>
      </c>
      <c r="G75" s="80">
        <v>-12.368</v>
      </c>
      <c r="H75" s="27">
        <v>2.2970000000000002</v>
      </c>
      <c r="I75" s="27">
        <v>0</v>
      </c>
      <c r="J75" s="27">
        <v>0</v>
      </c>
      <c r="K75" s="27"/>
    </row>
    <row r="76" spans="1:11" ht="15" customHeight="1" x14ac:dyDescent="0.35">
      <c r="A76" s="164" t="s">
        <v>83</v>
      </c>
      <c r="B76" s="115"/>
      <c r="C76" s="76"/>
      <c r="D76" s="76"/>
      <c r="E76" s="78">
        <f>SUM(E74:E75)</f>
        <v>29.205000000000037</v>
      </c>
      <c r="F76" s="19">
        <f>SUM(F74:F75)</f>
        <v>-27.34899999999995</v>
      </c>
      <c r="G76" s="78">
        <f>SUM(G74:G75)</f>
        <v>-0.32800000000015928</v>
      </c>
      <c r="H76" s="19">
        <f>SUM(H74:H75)</f>
        <v>-5.2690000000000516</v>
      </c>
      <c r="I76" s="19" t="s">
        <v>54</v>
      </c>
      <c r="J76" s="19" t="s">
        <v>54</v>
      </c>
      <c r="K76" s="19">
        <f>SUM(K74:K75)</f>
        <v>-1.9184653865522705E-13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  <c r="K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  <c r="K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  <c r="K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  <c r="K80" s="70"/>
    </row>
    <row r="81" spans="1:11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1" ht="15" customHeight="1" x14ac:dyDescent="0.35">
      <c r="A82" s="134" t="s">
        <v>44</v>
      </c>
      <c r="B82" s="109"/>
      <c r="C82" s="100"/>
      <c r="D82" s="100"/>
      <c r="E82" s="82">
        <v>5.0332240301924323</v>
      </c>
      <c r="F82" s="56">
        <v>9.5563054304602506</v>
      </c>
      <c r="G82" s="82">
        <v>4.2389130070210479</v>
      </c>
      <c r="H82" s="56">
        <v>5.6711547947667702</v>
      </c>
      <c r="I82" s="56">
        <v>1.0485117277073985</v>
      </c>
      <c r="J82" s="56">
        <v>2.3981388780532793</v>
      </c>
      <c r="K82" s="56">
        <v>2.0501154508044634</v>
      </c>
    </row>
    <row r="83" spans="1:11" ht="15" customHeight="1" x14ac:dyDescent="0.35">
      <c r="A83" s="99" t="s">
        <v>80</v>
      </c>
      <c r="B83" s="109"/>
      <c r="C83" s="100"/>
      <c r="D83" s="100"/>
      <c r="E83" s="82">
        <v>5.0332240301924323</v>
      </c>
      <c r="F83" s="56">
        <v>9.5563054304602506</v>
      </c>
      <c r="G83" s="82">
        <v>5.0226802650285931</v>
      </c>
      <c r="H83" s="56">
        <v>6.3947068149986643</v>
      </c>
      <c r="I83" s="56">
        <v>2.783128594724384</v>
      </c>
      <c r="J83" s="56">
        <v>3.6058231314206055</v>
      </c>
      <c r="K83" s="56">
        <v>3.2552386706366141</v>
      </c>
    </row>
    <row r="84" spans="1:11" ht="15" customHeight="1" x14ac:dyDescent="0.35">
      <c r="A84" s="99" t="s">
        <v>45</v>
      </c>
      <c r="B84" s="109"/>
      <c r="C84" s="100"/>
      <c r="D84" s="100"/>
      <c r="E84" s="82">
        <v>3.6673884798614242</v>
      </c>
      <c r="F84" s="56">
        <v>7.8954300839218732</v>
      </c>
      <c r="G84" s="82">
        <v>2.4193627395892938</v>
      </c>
      <c r="H84" s="56">
        <v>3.7758504751037778</v>
      </c>
      <c r="I84" s="56">
        <v>-0.39929307117848079</v>
      </c>
      <c r="J84" s="56">
        <v>0.56020446899533205</v>
      </c>
      <c r="K84" s="56">
        <v>0.21607859331590479</v>
      </c>
    </row>
    <row r="85" spans="1:11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-37.951791644704294</v>
      </c>
      <c r="H85" s="56">
        <v>-3.2078411116850623</v>
      </c>
      <c r="I85" s="56" t="s">
        <v>54</v>
      </c>
      <c r="J85" s="56" t="s">
        <v>54</v>
      </c>
      <c r="K85" s="56">
        <v>-1.8328760784054494</v>
      </c>
    </row>
    <row r="86" spans="1:11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6.4456693905663487</v>
      </c>
      <c r="H86" s="56">
        <v>7.9627680465006758</v>
      </c>
      <c r="I86" s="56" t="s">
        <v>54</v>
      </c>
      <c r="J86" s="56" t="s">
        <v>54</v>
      </c>
      <c r="K86" s="56">
        <v>4.1383739813951381</v>
      </c>
    </row>
    <row r="87" spans="1:11" ht="15" customHeight="1" x14ac:dyDescent="0.35">
      <c r="A87" s="99" t="s">
        <v>48</v>
      </c>
      <c r="B87" s="109"/>
      <c r="C87" s="100"/>
      <c r="D87" s="100"/>
      <c r="E87" s="79">
        <v>44.059299677094089</v>
      </c>
      <c r="F87" s="23">
        <v>39.664946562375356</v>
      </c>
      <c r="G87" s="79">
        <v>29.946879574525191</v>
      </c>
      <c r="H87" s="23">
        <v>39.761158437777397</v>
      </c>
      <c r="I87" s="23">
        <v>39.25765835440211</v>
      </c>
      <c r="J87" s="23" t="s">
        <v>54</v>
      </c>
      <c r="K87" s="23">
        <v>33.499597493409965</v>
      </c>
    </row>
    <row r="88" spans="1:11" ht="15" customHeight="1" x14ac:dyDescent="0.35">
      <c r="A88" s="99" t="s">
        <v>49</v>
      </c>
      <c r="B88" s="109"/>
      <c r="C88" s="100"/>
      <c r="D88" s="100"/>
      <c r="E88" s="79">
        <v>456.78299999999996</v>
      </c>
      <c r="F88" s="23">
        <v>552.58100000000002</v>
      </c>
      <c r="G88" s="79">
        <v>502.83000000000004</v>
      </c>
      <c r="H88" s="23">
        <v>514.11599999999999</v>
      </c>
      <c r="I88" s="23">
        <v>541.976</v>
      </c>
      <c r="J88" s="23" t="s">
        <v>54</v>
      </c>
      <c r="K88" s="23">
        <v>587.73800000000006</v>
      </c>
    </row>
    <row r="89" spans="1:11" ht="15" customHeight="1" x14ac:dyDescent="0.35">
      <c r="A89" s="99" t="s">
        <v>50</v>
      </c>
      <c r="B89" s="109"/>
      <c r="C89" s="60"/>
      <c r="D89" s="60"/>
      <c r="E89" s="82">
        <v>0.78266537751921306</v>
      </c>
      <c r="F89" s="56">
        <v>0.76862441266229142</v>
      </c>
      <c r="G89" s="82">
        <v>1.0145111462990564</v>
      </c>
      <c r="H89" s="56">
        <v>0.75032980616266443</v>
      </c>
      <c r="I89" s="56">
        <v>0.78512657699520905</v>
      </c>
      <c r="J89" s="56" t="s">
        <v>54</v>
      </c>
      <c r="K89" s="56">
        <v>0.98905163535517404</v>
      </c>
    </row>
    <row r="90" spans="1:11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1144</v>
      </c>
      <c r="H90" s="23">
        <v>1245</v>
      </c>
      <c r="I90" s="23">
        <v>2291</v>
      </c>
      <c r="J90" s="23">
        <v>2437</v>
      </c>
      <c r="K90" s="23">
        <v>2437</v>
      </c>
    </row>
    <row r="91" spans="1:11" ht="16.5" x14ac:dyDescent="0.35">
      <c r="A91" s="103" t="s">
        <v>94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ht="16.5" x14ac:dyDescent="0.35">
      <c r="A92" s="103" t="s">
        <v>133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</row>
    <row r="93" spans="1:11" ht="16.5" x14ac:dyDescent="0.35">
      <c r="A93" s="103" t="s">
        <v>130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</row>
    <row r="94" spans="1:11" ht="16.5" x14ac:dyDescent="0.35">
      <c r="A94" s="103" t="s">
        <v>129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</row>
    <row r="97" spans="1:11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</row>
    <row r="98" spans="1:11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</row>
    <row r="99" spans="1:11" x14ac:dyDescent="0.25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</row>
    <row r="100" spans="1:11" x14ac:dyDescent="0.25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</row>
    <row r="101" spans="1:11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</row>
    <row r="102" spans="1:11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</row>
    <row r="103" spans="1:11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</row>
    <row r="104" spans="1:11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</row>
    <row r="105" spans="1:11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</row>
    <row r="106" spans="1:11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</row>
    <row r="107" spans="1:11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</row>
    <row r="108" spans="1:11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</row>
    <row r="109" spans="1:11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  <row r="110" spans="1:11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</row>
    <row r="111" spans="1:11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0" width="9.7109375" style="91" customWidth="1"/>
    <col min="11" max="16384" width="9.140625" style="91"/>
  </cols>
  <sheetData>
    <row r="1" spans="1:10" ht="21.75" x14ac:dyDescent="0.25">
      <c r="A1" s="187" t="s">
        <v>73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x14ac:dyDescent="0.35">
      <c r="A2" s="96" t="s">
        <v>58</v>
      </c>
      <c r="B2" s="97"/>
      <c r="C2" s="97"/>
      <c r="D2" s="97"/>
      <c r="E2" s="95"/>
      <c r="F2" s="95"/>
      <c r="G2" s="95"/>
      <c r="H2" s="95"/>
      <c r="I2" s="95"/>
      <c r="J2" s="95"/>
    </row>
    <row r="3" spans="1:10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</row>
    <row r="4" spans="1:10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</row>
    <row r="5" spans="1:10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/>
      <c r="I5" s="70"/>
      <c r="J5" s="70"/>
    </row>
    <row r="6" spans="1:10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35">
      <c r="A7" s="99" t="s">
        <v>2</v>
      </c>
      <c r="B7" s="100"/>
      <c r="C7" s="100"/>
      <c r="D7" s="100"/>
      <c r="E7" s="81">
        <v>25.353999999999999</v>
      </c>
      <c r="F7" s="55">
        <v>34.075000000000003</v>
      </c>
      <c r="G7" s="81">
        <v>125.59100000000001</v>
      </c>
      <c r="H7" s="55">
        <v>144.57400000000001</v>
      </c>
      <c r="I7" s="55">
        <v>143.01499999999999</v>
      </c>
      <c r="J7" s="55">
        <v>155.25900000000001</v>
      </c>
    </row>
    <row r="8" spans="1:10" ht="15" customHeight="1" x14ac:dyDescent="0.35">
      <c r="A8" s="99" t="s">
        <v>3</v>
      </c>
      <c r="B8" s="60"/>
      <c r="C8" s="60"/>
      <c r="D8" s="60"/>
      <c r="E8" s="82">
        <v>-27.27</v>
      </c>
      <c r="F8" s="56">
        <v>-32.629000000000005</v>
      </c>
      <c r="G8" s="82">
        <v>-121.858</v>
      </c>
      <c r="H8" s="56">
        <v>-131.43099999999998</v>
      </c>
      <c r="I8" s="56">
        <v>-130.88200000000001</v>
      </c>
      <c r="J8" s="56">
        <v>-139.054</v>
      </c>
    </row>
    <row r="9" spans="1:10" ht="15" customHeight="1" x14ac:dyDescent="0.35">
      <c r="A9" s="99" t="s">
        <v>4</v>
      </c>
      <c r="B9" s="60"/>
      <c r="C9" s="60"/>
      <c r="D9" s="60"/>
      <c r="E9" s="82">
        <v>2.5999999999999999E-2</v>
      </c>
      <c r="F9" s="56">
        <v>2.7E-2</v>
      </c>
      <c r="G9" s="82">
        <v>0.10100000000000001</v>
      </c>
      <c r="H9" s="56">
        <v>0.19800000000000001</v>
      </c>
      <c r="I9" s="56">
        <v>9.9000000000000005E-2</v>
      </c>
      <c r="J9" s="56">
        <v>0.38200000000000001</v>
      </c>
    </row>
    <row r="10" spans="1:10" ht="15" customHeight="1" x14ac:dyDescent="0.35">
      <c r="A10" s="99" t="s">
        <v>5</v>
      </c>
      <c r="B10" s="60"/>
      <c r="C10" s="60"/>
      <c r="D10" s="60"/>
      <c r="E10" s="82">
        <v>0</v>
      </c>
      <c r="F10" s="56">
        <v>0</v>
      </c>
      <c r="G10" s="82">
        <v>0</v>
      </c>
      <c r="H10" s="56">
        <v>0</v>
      </c>
      <c r="I10" s="56">
        <v>0</v>
      </c>
      <c r="J10" s="56">
        <v>0</v>
      </c>
    </row>
    <row r="11" spans="1:10" ht="15" customHeight="1" x14ac:dyDescent="0.35">
      <c r="A11" s="101" t="s">
        <v>6</v>
      </c>
      <c r="B11" s="64"/>
      <c r="C11" s="64"/>
      <c r="D11" s="64"/>
      <c r="E11" s="83">
        <v>0</v>
      </c>
      <c r="F11" s="57">
        <v>0</v>
      </c>
      <c r="G11" s="83">
        <v>0</v>
      </c>
      <c r="H11" s="57">
        <v>0</v>
      </c>
      <c r="I11" s="57">
        <v>0</v>
      </c>
      <c r="J11" s="57">
        <v>0</v>
      </c>
    </row>
    <row r="12" spans="1:10" ht="15" customHeight="1" x14ac:dyDescent="0.25">
      <c r="A12" s="102" t="s">
        <v>7</v>
      </c>
      <c r="B12" s="102"/>
      <c r="C12" s="102"/>
      <c r="D12" s="102"/>
      <c r="E12" s="81">
        <f t="shared" ref="E12:J12" si="0">SUM(E7:E11)</f>
        <v>-1.8900000000000003</v>
      </c>
      <c r="F12" s="55">
        <f t="shared" si="0"/>
        <v>1.4729999999999979</v>
      </c>
      <c r="G12" s="81">
        <f t="shared" si="0"/>
        <v>3.8340000000000041</v>
      </c>
      <c r="H12" s="59">
        <f t="shared" si="0"/>
        <v>13.34100000000003</v>
      </c>
      <c r="I12" s="59">
        <f t="shared" si="0"/>
        <v>12.231999999999982</v>
      </c>
      <c r="J12" s="59">
        <f t="shared" si="0"/>
        <v>16.587000000000014</v>
      </c>
    </row>
    <row r="13" spans="1:10" ht="15" customHeight="1" x14ac:dyDescent="0.35">
      <c r="A13" s="101" t="s">
        <v>62</v>
      </c>
      <c r="B13" s="64"/>
      <c r="C13" s="64"/>
      <c r="D13" s="64"/>
      <c r="E13" s="83">
        <v>-0.65499999999999992</v>
      </c>
      <c r="F13" s="57">
        <v>-0.64599999999999991</v>
      </c>
      <c r="G13" s="83">
        <v>-2.5640000000000001</v>
      </c>
      <c r="H13" s="57">
        <v>-2.2999999999999998</v>
      </c>
      <c r="I13" s="57">
        <v>-2.597</v>
      </c>
      <c r="J13" s="57">
        <v>-2.4570000000000003</v>
      </c>
    </row>
    <row r="14" spans="1:10" ht="15" customHeight="1" x14ac:dyDescent="0.25">
      <c r="A14" s="102" t="s">
        <v>8</v>
      </c>
      <c r="B14" s="102"/>
      <c r="C14" s="102"/>
      <c r="D14" s="102"/>
      <c r="E14" s="81">
        <f t="shared" ref="E14:J14" si="1">SUM(E12:E13)</f>
        <v>-2.5450000000000004</v>
      </c>
      <c r="F14" s="55">
        <f t="shared" si="1"/>
        <v>0.82699999999999796</v>
      </c>
      <c r="G14" s="81">
        <f t="shared" si="1"/>
        <v>1.270000000000004</v>
      </c>
      <c r="H14" s="59">
        <f t="shared" si="1"/>
        <v>11.041000000000029</v>
      </c>
      <c r="I14" s="59">
        <f t="shared" si="1"/>
        <v>9.634999999999982</v>
      </c>
      <c r="J14" s="59">
        <f t="shared" si="1"/>
        <v>14.130000000000013</v>
      </c>
    </row>
    <row r="15" spans="1:10" ht="15" customHeight="1" x14ac:dyDescent="0.35">
      <c r="A15" s="99" t="s">
        <v>9</v>
      </c>
      <c r="B15" s="103"/>
      <c r="C15" s="103"/>
      <c r="D15" s="103"/>
      <c r="E15" s="82">
        <v>0</v>
      </c>
      <c r="F15" s="56">
        <v>0</v>
      </c>
      <c r="G15" s="82">
        <v>0</v>
      </c>
      <c r="H15" s="56">
        <v>0</v>
      </c>
      <c r="I15" s="56">
        <v>0</v>
      </c>
      <c r="J15" s="56">
        <v>0</v>
      </c>
    </row>
    <row r="16" spans="1:10" ht="15" customHeight="1" x14ac:dyDescent="0.35">
      <c r="A16" s="101" t="s">
        <v>10</v>
      </c>
      <c r="B16" s="64"/>
      <c r="C16" s="64"/>
      <c r="D16" s="64"/>
      <c r="E16" s="83">
        <v>0</v>
      </c>
      <c r="F16" s="57">
        <v>0</v>
      </c>
      <c r="G16" s="83">
        <v>0</v>
      </c>
      <c r="H16" s="57">
        <v>0</v>
      </c>
      <c r="I16" s="57">
        <v>0</v>
      </c>
      <c r="J16" s="57">
        <v>0</v>
      </c>
    </row>
    <row r="17" spans="1:10" ht="15" customHeight="1" x14ac:dyDescent="0.25">
      <c r="A17" s="102" t="s">
        <v>11</v>
      </c>
      <c r="B17" s="102"/>
      <c r="C17" s="102"/>
      <c r="D17" s="102"/>
      <c r="E17" s="81">
        <f t="shared" ref="E17:J17" si="2">SUM(E14:E16)</f>
        <v>-2.5450000000000004</v>
      </c>
      <c r="F17" s="55">
        <f t="shared" si="2"/>
        <v>0.82699999999999796</v>
      </c>
      <c r="G17" s="81">
        <f t="shared" si="2"/>
        <v>1.270000000000004</v>
      </c>
      <c r="H17" s="59">
        <f t="shared" si="2"/>
        <v>11.041000000000029</v>
      </c>
      <c r="I17" s="59">
        <f t="shared" si="2"/>
        <v>9.634999999999982</v>
      </c>
      <c r="J17" s="59">
        <f t="shared" si="2"/>
        <v>14.130000000000013</v>
      </c>
    </row>
    <row r="18" spans="1:10" ht="15" customHeight="1" x14ac:dyDescent="0.35">
      <c r="A18" s="99" t="s">
        <v>12</v>
      </c>
      <c r="B18" s="60"/>
      <c r="C18" s="60"/>
      <c r="D18" s="60"/>
      <c r="E18" s="82">
        <v>0.10799999999999998</v>
      </c>
      <c r="F18" s="56">
        <v>4.7E-2</v>
      </c>
      <c r="G18" s="82">
        <v>1.8320000000000001</v>
      </c>
      <c r="H18" s="56">
        <v>1.502</v>
      </c>
      <c r="I18" s="56">
        <v>0.40600000000000003</v>
      </c>
      <c r="J18" s="56">
        <v>0.187</v>
      </c>
    </row>
    <row r="19" spans="1:10" ht="15" customHeight="1" x14ac:dyDescent="0.35">
      <c r="A19" s="101" t="s">
        <v>13</v>
      </c>
      <c r="B19" s="64"/>
      <c r="C19" s="64"/>
      <c r="D19" s="64"/>
      <c r="E19" s="83">
        <v>-0.48599999999999999</v>
      </c>
      <c r="F19" s="57">
        <v>-0.44</v>
      </c>
      <c r="G19" s="83">
        <v>-1.9430000000000001</v>
      </c>
      <c r="H19" s="57">
        <v>-2.488</v>
      </c>
      <c r="I19" s="57">
        <v>-3.448</v>
      </c>
      <c r="J19" s="57">
        <v>-9.2989999999999995</v>
      </c>
    </row>
    <row r="20" spans="1:10" ht="15" customHeight="1" x14ac:dyDescent="0.25">
      <c r="A20" s="102" t="s">
        <v>14</v>
      </c>
      <c r="B20" s="102"/>
      <c r="C20" s="102"/>
      <c r="D20" s="102"/>
      <c r="E20" s="81">
        <f t="shared" ref="E20:J20" si="3">SUM(E17:E19)</f>
        <v>-2.923</v>
      </c>
      <c r="F20" s="55">
        <f t="shared" si="3"/>
        <v>0.433999999999998</v>
      </c>
      <c r="G20" s="81">
        <f t="shared" si="3"/>
        <v>1.1590000000000038</v>
      </c>
      <c r="H20" s="59">
        <f t="shared" si="3"/>
        <v>10.05500000000003</v>
      </c>
      <c r="I20" s="59">
        <f t="shared" si="3"/>
        <v>6.5929999999999822</v>
      </c>
      <c r="J20" s="59">
        <f t="shared" si="3"/>
        <v>5.0180000000000131</v>
      </c>
    </row>
    <row r="21" spans="1:10" ht="15" customHeight="1" x14ac:dyDescent="0.35">
      <c r="A21" s="99" t="s">
        <v>15</v>
      </c>
      <c r="B21" s="60"/>
      <c r="C21" s="60"/>
      <c r="D21" s="60"/>
      <c r="E21" s="82">
        <v>-0.20099999999999998</v>
      </c>
      <c r="F21" s="56">
        <v>-0.33999999999999997</v>
      </c>
      <c r="G21" s="82">
        <v>0.28500000000000014</v>
      </c>
      <c r="H21" s="56">
        <v>-0.66500000000000004</v>
      </c>
      <c r="I21" s="56">
        <v>-1.4569999999999999</v>
      </c>
      <c r="J21" s="56">
        <v>-1.528</v>
      </c>
    </row>
    <row r="22" spans="1:10" ht="15" customHeight="1" x14ac:dyDescent="0.35">
      <c r="A22" s="101" t="s">
        <v>16</v>
      </c>
      <c r="B22" s="104"/>
      <c r="C22" s="104"/>
      <c r="D22" s="104"/>
      <c r="E22" s="83">
        <v>0</v>
      </c>
      <c r="F22" s="57">
        <v>0</v>
      </c>
      <c r="G22" s="83">
        <v>0</v>
      </c>
      <c r="H22" s="57">
        <v>0</v>
      </c>
      <c r="I22" s="57">
        <v>0</v>
      </c>
      <c r="J22" s="57">
        <v>0</v>
      </c>
    </row>
    <row r="23" spans="1:10" ht="15" customHeight="1" x14ac:dyDescent="0.35">
      <c r="A23" s="105" t="s">
        <v>98</v>
      </c>
      <c r="B23" s="106"/>
      <c r="C23" s="106"/>
      <c r="D23" s="106"/>
      <c r="E23" s="81">
        <f t="shared" ref="E23:J23" si="4">SUM(E20:E22)</f>
        <v>-3.1240000000000001</v>
      </c>
      <c r="F23" s="55">
        <f t="shared" si="4"/>
        <v>9.399999999999803E-2</v>
      </c>
      <c r="G23" s="81">
        <f t="shared" si="4"/>
        <v>1.4440000000000039</v>
      </c>
      <c r="H23" s="59">
        <f t="shared" si="4"/>
        <v>9.390000000000029</v>
      </c>
      <c r="I23" s="59">
        <f t="shared" si="4"/>
        <v>5.1359999999999824</v>
      </c>
      <c r="J23" s="59">
        <f t="shared" si="4"/>
        <v>3.4900000000000131</v>
      </c>
    </row>
    <row r="24" spans="1:10" ht="15" customHeight="1" x14ac:dyDescent="0.35">
      <c r="A24" s="99" t="s">
        <v>113</v>
      </c>
      <c r="B24" s="60"/>
      <c r="C24" s="60"/>
      <c r="D24" s="60"/>
      <c r="E24" s="82">
        <v>-3.1239999999999988</v>
      </c>
      <c r="F24" s="56">
        <v>9.4000000000000847E-2</v>
      </c>
      <c r="G24" s="82">
        <v>1.4440000000000319</v>
      </c>
      <c r="H24" s="56">
        <v>9.3900000000000254</v>
      </c>
      <c r="I24" s="56">
        <v>5.1359999999999904</v>
      </c>
      <c r="J24" s="56">
        <v>3.490000000000002</v>
      </c>
    </row>
    <row r="25" spans="1:10" ht="15" customHeight="1" x14ac:dyDescent="0.35">
      <c r="A25" s="99" t="s">
        <v>108</v>
      </c>
      <c r="B25" s="60"/>
      <c r="C25" s="60"/>
      <c r="D25" s="60"/>
      <c r="E25" s="82">
        <v>0</v>
      </c>
      <c r="F25" s="56">
        <v>0</v>
      </c>
      <c r="G25" s="82">
        <v>0</v>
      </c>
      <c r="H25" s="56">
        <v>0</v>
      </c>
      <c r="I25" s="56">
        <v>0</v>
      </c>
      <c r="J25" s="56">
        <v>0</v>
      </c>
    </row>
    <row r="26" spans="1:10" ht="15" customHeight="1" x14ac:dyDescent="0.35">
      <c r="A26" s="136"/>
      <c r="B26" s="136"/>
      <c r="C26" s="136"/>
      <c r="D26" s="136"/>
      <c r="E26" s="170"/>
      <c r="F26" s="171"/>
      <c r="G26" s="170"/>
      <c r="H26" s="171"/>
      <c r="I26" s="171"/>
      <c r="J26" s="171"/>
    </row>
    <row r="27" spans="1:10" ht="15" customHeight="1" x14ac:dyDescent="0.35">
      <c r="A27" s="134" t="s">
        <v>64</v>
      </c>
      <c r="B27" s="60"/>
      <c r="C27" s="60"/>
      <c r="D27" s="60"/>
      <c r="E27" s="82">
        <v>-0.16400000000000001</v>
      </c>
      <c r="F27" s="56">
        <v>-0.26900000000000002</v>
      </c>
      <c r="G27" s="82">
        <v>-1.559774</v>
      </c>
      <c r="H27" s="56">
        <v>-0.253</v>
      </c>
      <c r="I27" s="56">
        <v>0</v>
      </c>
      <c r="J27" s="56">
        <v>0</v>
      </c>
    </row>
    <row r="28" spans="1:10" ht="15" customHeight="1" x14ac:dyDescent="0.35">
      <c r="A28" s="135" t="s">
        <v>107</v>
      </c>
      <c r="B28" s="136"/>
      <c r="C28" s="136"/>
      <c r="D28" s="136"/>
      <c r="E28" s="168">
        <f t="shared" ref="E28:J28" si="5">E14-E27</f>
        <v>-2.3810000000000002</v>
      </c>
      <c r="F28" s="169">
        <f t="shared" si="5"/>
        <v>1.0959999999999979</v>
      </c>
      <c r="G28" s="168">
        <f t="shared" si="5"/>
        <v>2.829774000000004</v>
      </c>
      <c r="H28" s="169">
        <f t="shared" si="5"/>
        <v>11.294000000000029</v>
      </c>
      <c r="I28" s="169">
        <f t="shared" si="5"/>
        <v>9.634999999999982</v>
      </c>
      <c r="J28" s="169">
        <f t="shared" si="5"/>
        <v>14.130000000000013</v>
      </c>
    </row>
    <row r="29" spans="1:10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</row>
    <row r="30" spans="1:10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</row>
    <row r="31" spans="1:10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</row>
    <row r="32" spans="1:10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</row>
    <row r="33" spans="1:10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</row>
    <row r="34" spans="1:10" ht="15" customHeight="1" x14ac:dyDescent="0.35">
      <c r="A34" s="99" t="s">
        <v>17</v>
      </c>
      <c r="B34" s="107"/>
      <c r="C34" s="107"/>
      <c r="D34" s="107"/>
      <c r="E34" s="82">
        <v>60.774999999999999</v>
      </c>
      <c r="F34" s="56">
        <v>56.182000000000002</v>
      </c>
      <c r="G34" s="82">
        <v>61.173999999999999</v>
      </c>
      <c r="H34" s="56">
        <v>56.116</v>
      </c>
      <c r="I34" s="56">
        <v>56.112000000000002</v>
      </c>
      <c r="J34" s="56">
        <v>56.201000000000001</v>
      </c>
    </row>
    <row r="35" spans="1:10" ht="15" customHeight="1" x14ac:dyDescent="0.35">
      <c r="A35" s="99" t="s">
        <v>18</v>
      </c>
      <c r="B35" s="100"/>
      <c r="C35" s="100"/>
      <c r="D35" s="100"/>
      <c r="E35" s="82">
        <v>0.86</v>
      </c>
      <c r="F35" s="56">
        <v>0.76400000000000001</v>
      </c>
      <c r="G35" s="82">
        <v>0.85699999999999998</v>
      </c>
      <c r="H35" s="56">
        <v>0.81</v>
      </c>
      <c r="I35" s="56">
        <v>0.78600000000000003</v>
      </c>
      <c r="J35" s="56">
        <v>0.63500000000000001</v>
      </c>
    </row>
    <row r="36" spans="1:10" ht="15" customHeight="1" x14ac:dyDescent="0.35">
      <c r="A36" s="99" t="s">
        <v>106</v>
      </c>
      <c r="B36" s="100"/>
      <c r="C36" s="100"/>
      <c r="D36" s="100"/>
      <c r="E36" s="82">
        <v>8.4059999999999988</v>
      </c>
      <c r="F36" s="56">
        <v>8.7759999999999998</v>
      </c>
      <c r="G36" s="82">
        <v>8.83</v>
      </c>
      <c r="H36" s="56">
        <v>8.3669999999999991</v>
      </c>
      <c r="I36" s="56">
        <v>6.8559999999999999</v>
      </c>
      <c r="J36" s="56">
        <v>7.0269999999999992</v>
      </c>
    </row>
    <row r="37" spans="1:10" ht="15" customHeight="1" x14ac:dyDescent="0.35">
      <c r="A37" s="99" t="s">
        <v>19</v>
      </c>
      <c r="B37" s="100"/>
      <c r="C37" s="100"/>
      <c r="D37" s="100"/>
      <c r="E37" s="82">
        <v>0</v>
      </c>
      <c r="F37" s="56">
        <v>0</v>
      </c>
      <c r="G37" s="82">
        <v>0</v>
      </c>
      <c r="H37" s="56">
        <v>0</v>
      </c>
      <c r="I37" s="56">
        <v>0</v>
      </c>
      <c r="J37" s="56">
        <v>0</v>
      </c>
    </row>
    <row r="38" spans="1:10" ht="15" customHeight="1" x14ac:dyDescent="0.35">
      <c r="A38" s="101" t="s">
        <v>20</v>
      </c>
      <c r="B38" s="64"/>
      <c r="C38" s="64"/>
      <c r="D38" s="64"/>
      <c r="E38" s="83">
        <v>3.6380000000000003</v>
      </c>
      <c r="F38" s="57">
        <v>2.633</v>
      </c>
      <c r="G38" s="83">
        <v>3.5920000000000001</v>
      </c>
      <c r="H38" s="57">
        <v>2.46</v>
      </c>
      <c r="I38" s="57">
        <v>5.5679999999999996</v>
      </c>
      <c r="J38" s="57">
        <v>1.92</v>
      </c>
    </row>
    <row r="39" spans="1:10" ht="15" customHeight="1" x14ac:dyDescent="0.35">
      <c r="A39" s="96" t="s">
        <v>21</v>
      </c>
      <c r="B39" s="102"/>
      <c r="C39" s="102"/>
      <c r="D39" s="102"/>
      <c r="E39" s="81">
        <f t="shared" ref="E39:J39" si="6">SUM(E34:E38)</f>
        <v>73.679000000000002</v>
      </c>
      <c r="F39" s="181">
        <f t="shared" si="6"/>
        <v>68.355000000000004</v>
      </c>
      <c r="G39" s="81">
        <f t="shared" si="6"/>
        <v>74.453000000000003</v>
      </c>
      <c r="H39" s="59">
        <f t="shared" si="6"/>
        <v>67.753</v>
      </c>
      <c r="I39" s="59">
        <f t="shared" si="6"/>
        <v>69.322000000000003</v>
      </c>
      <c r="J39" s="59">
        <f t="shared" si="6"/>
        <v>65.783000000000001</v>
      </c>
    </row>
    <row r="40" spans="1:10" ht="15" customHeight="1" x14ac:dyDescent="0.35">
      <c r="A40" s="99" t="s">
        <v>22</v>
      </c>
      <c r="B40" s="60"/>
      <c r="C40" s="60"/>
      <c r="D40" s="60"/>
      <c r="E40" s="82">
        <v>24.519999999999996</v>
      </c>
      <c r="F40" s="56">
        <v>27.116</v>
      </c>
      <c r="G40" s="82">
        <v>25.048999999999999</v>
      </c>
      <c r="H40" s="56">
        <v>24.779</v>
      </c>
      <c r="I40" s="56">
        <v>22.660999999999998</v>
      </c>
      <c r="J40" s="56">
        <v>27.407</v>
      </c>
    </row>
    <row r="41" spans="1:10" ht="15" customHeight="1" x14ac:dyDescent="0.35">
      <c r="A41" s="99" t="s">
        <v>23</v>
      </c>
      <c r="B41" s="60"/>
      <c r="C41" s="60"/>
      <c r="D41" s="60"/>
      <c r="E41" s="82">
        <v>0</v>
      </c>
      <c r="F41" s="56">
        <v>0</v>
      </c>
      <c r="G41" s="82">
        <v>0.28000000000000003</v>
      </c>
      <c r="H41" s="56">
        <v>0</v>
      </c>
      <c r="I41" s="56">
        <v>0</v>
      </c>
      <c r="J41" s="56">
        <v>0</v>
      </c>
    </row>
    <row r="42" spans="1:10" ht="15" customHeight="1" x14ac:dyDescent="0.35">
      <c r="A42" s="99" t="s">
        <v>24</v>
      </c>
      <c r="B42" s="60"/>
      <c r="C42" s="60"/>
      <c r="D42" s="60"/>
      <c r="E42" s="82">
        <v>26.568999999999999</v>
      </c>
      <c r="F42" s="56">
        <v>30.314</v>
      </c>
      <c r="G42" s="82">
        <v>26.031999999999996</v>
      </c>
      <c r="H42" s="56">
        <v>32.679000000000002</v>
      </c>
      <c r="I42" s="56">
        <v>32.094999999999999</v>
      </c>
      <c r="J42" s="56">
        <v>36.091000000000001</v>
      </c>
    </row>
    <row r="43" spans="1:10" ht="15" customHeight="1" x14ac:dyDescent="0.35">
      <c r="A43" s="99" t="s">
        <v>25</v>
      </c>
      <c r="B43" s="60"/>
      <c r="C43" s="60"/>
      <c r="D43" s="60"/>
      <c r="E43" s="82">
        <v>5.7770000000000001</v>
      </c>
      <c r="F43" s="56">
        <v>9.5739999999999998</v>
      </c>
      <c r="G43" s="82">
        <v>10.5</v>
      </c>
      <c r="H43" s="56">
        <v>6.9409999999999998</v>
      </c>
      <c r="I43" s="56">
        <v>7.194</v>
      </c>
      <c r="J43" s="56">
        <v>11.531000000000001</v>
      </c>
    </row>
    <row r="44" spans="1:10" ht="15" customHeight="1" x14ac:dyDescent="0.35">
      <c r="A44" s="101" t="s">
        <v>26</v>
      </c>
      <c r="B44" s="64"/>
      <c r="C44" s="64"/>
      <c r="D44" s="64"/>
      <c r="E44" s="83">
        <v>0</v>
      </c>
      <c r="F44" s="57">
        <v>0</v>
      </c>
      <c r="G44" s="83">
        <v>0</v>
      </c>
      <c r="H44" s="57">
        <v>0</v>
      </c>
      <c r="I44" s="57">
        <v>0</v>
      </c>
      <c r="J44" s="57">
        <v>0</v>
      </c>
    </row>
    <row r="45" spans="1:10" ht="15" customHeight="1" x14ac:dyDescent="0.35">
      <c r="A45" s="108" t="s">
        <v>27</v>
      </c>
      <c r="B45" s="75"/>
      <c r="C45" s="75"/>
      <c r="D45" s="75"/>
      <c r="E45" s="88">
        <f t="shared" ref="E45:J45" si="7">SUM(E40:E44)</f>
        <v>56.866</v>
      </c>
      <c r="F45" s="58">
        <f t="shared" si="7"/>
        <v>67.004000000000005</v>
      </c>
      <c r="G45" s="88">
        <f t="shared" si="7"/>
        <v>61.860999999999997</v>
      </c>
      <c r="H45" s="127">
        <f t="shared" si="7"/>
        <v>64.399000000000001</v>
      </c>
      <c r="I45" s="127">
        <f t="shared" si="7"/>
        <v>61.95</v>
      </c>
      <c r="J45" s="127">
        <f t="shared" si="7"/>
        <v>75.029000000000011</v>
      </c>
    </row>
    <row r="46" spans="1:10" ht="15" customHeight="1" x14ac:dyDescent="0.35">
      <c r="A46" s="96" t="s">
        <v>96</v>
      </c>
      <c r="B46" s="76"/>
      <c r="C46" s="76"/>
      <c r="D46" s="76"/>
      <c r="E46" s="81">
        <f t="shared" ref="E46:J46" si="8">E39+E45</f>
        <v>130.54500000000002</v>
      </c>
      <c r="F46" s="181">
        <f t="shared" si="8"/>
        <v>135.35900000000001</v>
      </c>
      <c r="G46" s="81">
        <f t="shared" si="8"/>
        <v>136.31399999999999</v>
      </c>
      <c r="H46" s="59">
        <f t="shared" si="8"/>
        <v>132.15199999999999</v>
      </c>
      <c r="I46" s="59">
        <f t="shared" si="8"/>
        <v>131.27199999999999</v>
      </c>
      <c r="J46" s="59">
        <f t="shared" si="8"/>
        <v>140.81200000000001</v>
      </c>
    </row>
    <row r="47" spans="1:10" ht="15" customHeight="1" x14ac:dyDescent="0.35">
      <c r="A47" s="99" t="s">
        <v>114</v>
      </c>
      <c r="B47" s="60"/>
      <c r="C47" s="60"/>
      <c r="D47" s="60"/>
      <c r="E47" s="82">
        <v>56.868000000000002</v>
      </c>
      <c r="F47" s="56">
        <v>56.029000000000003</v>
      </c>
      <c r="G47" s="82">
        <v>60.993000000000002</v>
      </c>
      <c r="H47" s="56">
        <v>53.363999999999997</v>
      </c>
      <c r="I47" s="56">
        <v>46.287999999999997</v>
      </c>
      <c r="J47" s="56">
        <v>40.822000000000003</v>
      </c>
    </row>
    <row r="48" spans="1:10" ht="15" customHeight="1" x14ac:dyDescent="0.35">
      <c r="A48" s="99" t="s">
        <v>109</v>
      </c>
      <c r="B48" s="60"/>
      <c r="C48" s="60"/>
      <c r="D48" s="60"/>
      <c r="E48" s="82">
        <v>0</v>
      </c>
      <c r="F48" s="56">
        <v>0</v>
      </c>
      <c r="G48" s="82">
        <v>0</v>
      </c>
      <c r="H48" s="56">
        <v>0</v>
      </c>
      <c r="I48" s="56">
        <v>0</v>
      </c>
      <c r="J48" s="56">
        <v>0</v>
      </c>
    </row>
    <row r="49" spans="1:10" ht="15" customHeight="1" x14ac:dyDescent="0.35">
      <c r="A49" s="99" t="s">
        <v>28</v>
      </c>
      <c r="B49" s="60"/>
      <c r="C49" s="60"/>
      <c r="D49" s="60"/>
      <c r="E49" s="82">
        <v>0</v>
      </c>
      <c r="F49" s="56">
        <v>0</v>
      </c>
      <c r="G49" s="82">
        <v>0.185</v>
      </c>
      <c r="H49" s="56">
        <v>0.19600000000000001</v>
      </c>
      <c r="I49" s="56">
        <v>0.21199999999999999</v>
      </c>
      <c r="J49" s="56">
        <v>0.219</v>
      </c>
    </row>
    <row r="50" spans="1:10" ht="15" customHeight="1" x14ac:dyDescent="0.35">
      <c r="A50" s="99" t="s">
        <v>29</v>
      </c>
      <c r="B50" s="60"/>
      <c r="C50" s="60"/>
      <c r="D50" s="60"/>
      <c r="E50" s="82">
        <v>1.696</v>
      </c>
      <c r="F50" s="56">
        <v>1.5620000000000001</v>
      </c>
      <c r="G50" s="82">
        <v>1.3960000000000001</v>
      </c>
      <c r="H50" s="56">
        <v>1.2589999999999999</v>
      </c>
      <c r="I50" s="56">
        <v>1.8320000000000001</v>
      </c>
      <c r="J50" s="56">
        <v>1.9279999999999999</v>
      </c>
    </row>
    <row r="51" spans="1:10" ht="15" customHeight="1" x14ac:dyDescent="0.35">
      <c r="A51" s="99" t="s">
        <v>30</v>
      </c>
      <c r="B51" s="60"/>
      <c r="C51" s="60"/>
      <c r="D51" s="60"/>
      <c r="E51" s="82">
        <v>48.774000000000001</v>
      </c>
      <c r="F51" s="56">
        <v>50.907999999999994</v>
      </c>
      <c r="G51" s="82">
        <v>49.036999999999999</v>
      </c>
      <c r="H51" s="56">
        <v>49.285000000000004</v>
      </c>
      <c r="I51" s="56">
        <v>55.400999999999996</v>
      </c>
      <c r="J51" s="56">
        <v>63.616</v>
      </c>
    </row>
    <row r="52" spans="1:10" ht="15" customHeight="1" x14ac:dyDescent="0.35">
      <c r="A52" s="99" t="s">
        <v>31</v>
      </c>
      <c r="B52" s="60"/>
      <c r="C52" s="60"/>
      <c r="D52" s="60"/>
      <c r="E52" s="82">
        <v>21.463999999999999</v>
      </c>
      <c r="F52" s="56">
        <v>23.377999999999997</v>
      </c>
      <c r="G52" s="82">
        <v>22.960000000000004</v>
      </c>
      <c r="H52" s="56">
        <v>24.565999999999999</v>
      </c>
      <c r="I52" s="56">
        <v>22.64</v>
      </c>
      <c r="J52" s="56">
        <v>29.003</v>
      </c>
    </row>
    <row r="53" spans="1:10" ht="15" customHeight="1" x14ac:dyDescent="0.35">
      <c r="A53" s="99" t="s">
        <v>32</v>
      </c>
      <c r="B53" s="60"/>
      <c r="C53" s="60"/>
      <c r="D53" s="60"/>
      <c r="E53" s="82">
        <v>1.7430000000000001</v>
      </c>
      <c r="F53" s="56">
        <v>3.4820000000000002</v>
      </c>
      <c r="G53" s="82">
        <v>1.7430000000000001</v>
      </c>
      <c r="H53" s="56">
        <v>3.4820000000000002</v>
      </c>
      <c r="I53" s="56">
        <v>4.899</v>
      </c>
      <c r="J53" s="56">
        <v>5.2240000000000002</v>
      </c>
    </row>
    <row r="54" spans="1:10" ht="15" customHeight="1" x14ac:dyDescent="0.35">
      <c r="A54" s="101" t="s">
        <v>112</v>
      </c>
      <c r="B54" s="64"/>
      <c r="C54" s="64"/>
      <c r="D54" s="64"/>
      <c r="E54" s="83">
        <v>0</v>
      </c>
      <c r="F54" s="57">
        <v>0</v>
      </c>
      <c r="G54" s="83">
        <v>0</v>
      </c>
      <c r="H54" s="57">
        <v>0</v>
      </c>
      <c r="I54" s="57">
        <v>0</v>
      </c>
      <c r="J54" s="57">
        <v>0</v>
      </c>
    </row>
    <row r="55" spans="1:10" ht="15" customHeight="1" x14ac:dyDescent="0.35">
      <c r="A55" s="96" t="s">
        <v>97</v>
      </c>
      <c r="B55" s="76"/>
      <c r="C55" s="76"/>
      <c r="D55" s="76"/>
      <c r="E55" s="81">
        <f t="shared" ref="E55:J55" si="9">SUM(E47:E54)</f>
        <v>130.54499999999999</v>
      </c>
      <c r="F55" s="54">
        <f t="shared" si="9"/>
        <v>135.35899999999998</v>
      </c>
      <c r="G55" s="81">
        <f t="shared" si="9"/>
        <v>136.31399999999999</v>
      </c>
      <c r="H55" s="59">
        <f t="shared" si="9"/>
        <v>132.15199999999999</v>
      </c>
      <c r="I55" s="59">
        <f t="shared" si="9"/>
        <v>131.27199999999999</v>
      </c>
      <c r="J55" s="59">
        <f t="shared" si="9"/>
        <v>140.81200000000001</v>
      </c>
    </row>
    <row r="56" spans="1:10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</row>
    <row r="57" spans="1:10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</row>
    <row r="58" spans="1:10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</row>
    <row r="59" spans="1:10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</row>
    <row r="60" spans="1:10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</row>
    <row r="61" spans="1:10" ht="34.9" customHeight="1" x14ac:dyDescent="0.35">
      <c r="A61" s="109" t="s">
        <v>33</v>
      </c>
      <c r="B61" s="109"/>
      <c r="C61" s="109"/>
      <c r="D61" s="109"/>
      <c r="E61" s="82">
        <v>-1.969000000000001</v>
      </c>
      <c r="F61" s="56">
        <v>1.5000000000004881E-2</v>
      </c>
      <c r="G61" s="82">
        <v>-0.10299999999997</v>
      </c>
      <c r="H61" s="56">
        <v>9.141000000000016</v>
      </c>
      <c r="I61" s="56">
        <v>7.5469999999999935</v>
      </c>
      <c r="J61" s="56">
        <v>10.556000000000001</v>
      </c>
    </row>
    <row r="62" spans="1:10" ht="15" customHeight="1" x14ac:dyDescent="0.35">
      <c r="A62" s="110" t="s">
        <v>34</v>
      </c>
      <c r="B62" s="110"/>
      <c r="C62" s="111"/>
      <c r="D62" s="111"/>
      <c r="E62" s="83">
        <v>-2.3649999999999998</v>
      </c>
      <c r="F62" s="57">
        <v>1.657</v>
      </c>
      <c r="G62" s="83">
        <v>7.508</v>
      </c>
      <c r="H62" s="57">
        <v>-0.39699999999999985</v>
      </c>
      <c r="I62" s="57">
        <v>-0.16400000000000015</v>
      </c>
      <c r="J62" s="57">
        <v>-0.94599999999999929</v>
      </c>
    </row>
    <row r="63" spans="1:10" ht="15" customHeight="1" x14ac:dyDescent="0.35">
      <c r="A63" s="164" t="s">
        <v>35</v>
      </c>
      <c r="B63" s="112"/>
      <c r="C63" s="113"/>
      <c r="D63" s="113"/>
      <c r="E63" s="81">
        <f t="shared" ref="E63:J63" si="10">SUM(E61:E62)</f>
        <v>-4.3340000000000005</v>
      </c>
      <c r="F63" s="55">
        <f t="shared" si="10"/>
        <v>1.6720000000000048</v>
      </c>
      <c r="G63" s="81">
        <f t="shared" si="10"/>
        <v>7.4050000000000296</v>
      </c>
      <c r="H63" s="59">
        <f t="shared" si="10"/>
        <v>8.7440000000000158</v>
      </c>
      <c r="I63" s="59">
        <f t="shared" si="10"/>
        <v>7.3829999999999938</v>
      </c>
      <c r="J63" s="59">
        <f t="shared" si="10"/>
        <v>9.6100000000000012</v>
      </c>
    </row>
    <row r="64" spans="1:10" ht="15" customHeight="1" x14ac:dyDescent="0.35">
      <c r="A64" s="109" t="s">
        <v>104</v>
      </c>
      <c r="B64" s="109"/>
      <c r="C64" s="60"/>
      <c r="D64" s="60"/>
      <c r="E64" s="82">
        <v>-0.39900000000000002</v>
      </c>
      <c r="F64" s="56">
        <v>-0.46200000000000002</v>
      </c>
      <c r="G64" s="82">
        <v>-2.6180000000000003</v>
      </c>
      <c r="H64" s="56">
        <v>-3.6840000000000002</v>
      </c>
      <c r="I64" s="56">
        <v>-2.9749999999999996</v>
      </c>
      <c r="J64" s="56">
        <v>-2.4670000000000001</v>
      </c>
    </row>
    <row r="65" spans="1:11" ht="15" customHeight="1" x14ac:dyDescent="0.35">
      <c r="A65" s="110" t="s">
        <v>105</v>
      </c>
      <c r="B65" s="110"/>
      <c r="C65" s="64"/>
      <c r="D65" s="64"/>
      <c r="E65" s="83">
        <v>5.0000000000000001E-3</v>
      </c>
      <c r="F65" s="57">
        <v>0.02</v>
      </c>
      <c r="G65" s="83">
        <v>0.156</v>
      </c>
      <c r="H65" s="57">
        <v>9.4E-2</v>
      </c>
      <c r="I65" s="57">
        <v>6.5000000000000002E-2</v>
      </c>
      <c r="J65" s="57">
        <v>8.1000000000000003E-2</v>
      </c>
    </row>
    <row r="66" spans="1:11" ht="15" customHeight="1" x14ac:dyDescent="0.35">
      <c r="A66" s="114" t="s">
        <v>110</v>
      </c>
      <c r="B66" s="114"/>
      <c r="C66" s="115"/>
      <c r="D66" s="115"/>
      <c r="E66" s="81">
        <f t="shared" ref="E66:J66" si="11">SUM(E63:E65)</f>
        <v>-4.7280000000000006</v>
      </c>
      <c r="F66" s="55">
        <f t="shared" si="11"/>
        <v>1.2300000000000049</v>
      </c>
      <c r="G66" s="81">
        <f t="shared" si="11"/>
        <v>4.9430000000000289</v>
      </c>
      <c r="H66" s="59">
        <f t="shared" si="11"/>
        <v>5.1540000000000159</v>
      </c>
      <c r="I66" s="59">
        <f t="shared" si="11"/>
        <v>4.4729999999999945</v>
      </c>
      <c r="J66" s="59">
        <f t="shared" si="11"/>
        <v>7.2240000000000011</v>
      </c>
    </row>
    <row r="67" spans="1:11" ht="15" customHeight="1" x14ac:dyDescent="0.35">
      <c r="A67" s="110" t="s">
        <v>36</v>
      </c>
      <c r="B67" s="110"/>
      <c r="C67" s="116"/>
      <c r="D67" s="116"/>
      <c r="E67" s="83">
        <v>0</v>
      </c>
      <c r="F67" s="57">
        <v>0</v>
      </c>
      <c r="G67" s="83">
        <v>-6.3390000000000004</v>
      </c>
      <c r="H67" s="57">
        <v>0</v>
      </c>
      <c r="I67" s="57">
        <v>0</v>
      </c>
      <c r="J67" s="57">
        <v>0</v>
      </c>
    </row>
    <row r="68" spans="1:11" ht="15" customHeight="1" x14ac:dyDescent="0.35">
      <c r="A68" s="164" t="s">
        <v>37</v>
      </c>
      <c r="B68" s="112"/>
      <c r="C68" s="76"/>
      <c r="D68" s="76"/>
      <c r="E68" s="81">
        <f t="shared" ref="E68:J68" si="12">SUM(E66:E67)</f>
        <v>-4.7280000000000006</v>
      </c>
      <c r="F68" s="55">
        <f t="shared" si="12"/>
        <v>1.2300000000000049</v>
      </c>
      <c r="G68" s="81">
        <f t="shared" si="12"/>
        <v>-1.3959999999999715</v>
      </c>
      <c r="H68" s="59">
        <f t="shared" si="12"/>
        <v>5.1540000000000159</v>
      </c>
      <c r="I68" s="59">
        <f t="shared" si="12"/>
        <v>4.4729999999999945</v>
      </c>
      <c r="J68" s="59">
        <f t="shared" si="12"/>
        <v>7.2240000000000011</v>
      </c>
    </row>
    <row r="69" spans="1:11" ht="15" customHeight="1" x14ac:dyDescent="0.35">
      <c r="A69" s="109" t="s">
        <v>38</v>
      </c>
      <c r="B69" s="109"/>
      <c r="C69" s="60"/>
      <c r="D69" s="60"/>
      <c r="E69" s="82">
        <v>-0.17800000000000005</v>
      </c>
      <c r="F69" s="56">
        <v>1.008</v>
      </c>
      <c r="G69" s="82">
        <v>-1.23</v>
      </c>
      <c r="H69" s="56">
        <v>-6.5120000000000005</v>
      </c>
      <c r="I69" s="56">
        <v>-8.3719999999999999</v>
      </c>
      <c r="J69" s="56">
        <v>-6.8250000000000011</v>
      </c>
    </row>
    <row r="70" spans="1:11" ht="15" customHeight="1" x14ac:dyDescent="0.35">
      <c r="A70" s="109" t="s">
        <v>39</v>
      </c>
      <c r="B70" s="109"/>
      <c r="C70" s="60"/>
      <c r="D70" s="60"/>
      <c r="E70" s="82">
        <v>0</v>
      </c>
      <c r="F70" s="56">
        <v>0</v>
      </c>
      <c r="G70" s="82">
        <v>0</v>
      </c>
      <c r="H70" s="56">
        <v>0</v>
      </c>
      <c r="I70" s="56">
        <v>0</v>
      </c>
      <c r="J70" s="56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82">
        <v>0</v>
      </c>
      <c r="F71" s="56">
        <v>0</v>
      </c>
      <c r="G71" s="82">
        <v>0</v>
      </c>
      <c r="H71" s="56">
        <v>-2.6989999999999998</v>
      </c>
      <c r="I71" s="56">
        <v>0</v>
      </c>
      <c r="J71" s="56">
        <v>0</v>
      </c>
    </row>
    <row r="72" spans="1:11" ht="15" customHeight="1" x14ac:dyDescent="0.35">
      <c r="A72" s="110" t="s">
        <v>41</v>
      </c>
      <c r="B72" s="110"/>
      <c r="C72" s="64"/>
      <c r="D72" s="64"/>
      <c r="E72" s="83">
        <v>0.28000000000000003</v>
      </c>
      <c r="F72" s="57">
        <v>0</v>
      </c>
      <c r="G72" s="83">
        <v>6.226</v>
      </c>
      <c r="H72" s="57">
        <v>3.5350000000000001</v>
      </c>
      <c r="I72" s="57">
        <v>-3.9E-2</v>
      </c>
      <c r="J72" s="57">
        <v>0</v>
      </c>
    </row>
    <row r="73" spans="1:11" ht="15" customHeight="1" x14ac:dyDescent="0.35">
      <c r="A73" s="190" t="s">
        <v>42</v>
      </c>
      <c r="B73" s="189"/>
      <c r="C73" s="118"/>
      <c r="D73" s="118"/>
      <c r="E73" s="88">
        <f t="shared" ref="E73:J73" si="13">SUM(E69:E72)</f>
        <v>0.10199999999999998</v>
      </c>
      <c r="F73" s="58">
        <f t="shared" si="13"/>
        <v>1.008</v>
      </c>
      <c r="G73" s="88">
        <f t="shared" si="13"/>
        <v>4.9960000000000004</v>
      </c>
      <c r="H73" s="155">
        <f t="shared" si="13"/>
        <v>-5.6760000000000002</v>
      </c>
      <c r="I73" s="155">
        <f t="shared" si="13"/>
        <v>-8.4109999999999996</v>
      </c>
      <c r="J73" s="155">
        <f t="shared" si="13"/>
        <v>-6.8250000000000011</v>
      </c>
    </row>
    <row r="74" spans="1:11" ht="15" customHeight="1" x14ac:dyDescent="0.35">
      <c r="A74" s="112" t="s">
        <v>43</v>
      </c>
      <c r="B74" s="112"/>
      <c r="C74" s="76"/>
      <c r="D74" s="76"/>
      <c r="E74" s="81">
        <f t="shared" ref="E74:J74" si="14">SUM(E73+E68)</f>
        <v>-4.6260000000000003</v>
      </c>
      <c r="F74" s="55">
        <f t="shared" si="14"/>
        <v>2.2380000000000049</v>
      </c>
      <c r="G74" s="81">
        <f t="shared" si="14"/>
        <v>3.600000000000029</v>
      </c>
      <c r="H74" s="59">
        <f t="shared" si="14"/>
        <v>-0.52199999999998425</v>
      </c>
      <c r="I74" s="59">
        <f t="shared" si="14"/>
        <v>-3.9380000000000051</v>
      </c>
      <c r="J74" s="59">
        <f t="shared" si="14"/>
        <v>0.39900000000000002</v>
      </c>
    </row>
    <row r="75" spans="1:11" ht="15" customHeight="1" x14ac:dyDescent="0.35">
      <c r="A75" s="110" t="s">
        <v>82</v>
      </c>
      <c r="B75" s="110"/>
      <c r="C75" s="64"/>
      <c r="D75" s="64"/>
      <c r="E75" s="83">
        <v>0</v>
      </c>
      <c r="F75" s="57">
        <v>0</v>
      </c>
      <c r="G75" s="83">
        <v>0</v>
      </c>
      <c r="H75" s="57">
        <v>0</v>
      </c>
      <c r="I75" s="57">
        <v>0</v>
      </c>
      <c r="J75" s="57">
        <v>0</v>
      </c>
      <c r="K75" s="158"/>
    </row>
    <row r="76" spans="1:11" ht="15" customHeight="1" x14ac:dyDescent="0.35">
      <c r="A76" s="164" t="s">
        <v>83</v>
      </c>
      <c r="B76" s="115"/>
      <c r="C76" s="76"/>
      <c r="D76" s="76"/>
      <c r="E76" s="81">
        <f t="shared" ref="E76:J76" si="15">SUM(E74:E75)</f>
        <v>-4.6260000000000003</v>
      </c>
      <c r="F76" s="55">
        <f t="shared" si="15"/>
        <v>2.2380000000000049</v>
      </c>
      <c r="G76" s="81">
        <f t="shared" si="15"/>
        <v>3.600000000000029</v>
      </c>
      <c r="H76" s="59">
        <f t="shared" si="15"/>
        <v>-0.52199999999998425</v>
      </c>
      <c r="I76" s="59">
        <f t="shared" si="15"/>
        <v>-3.9380000000000051</v>
      </c>
      <c r="J76" s="59">
        <f t="shared" si="15"/>
        <v>0.39900000000000002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</row>
    <row r="81" spans="1:10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</row>
    <row r="82" spans="1:10" ht="15" customHeight="1" x14ac:dyDescent="0.35">
      <c r="A82" s="134" t="s">
        <v>44</v>
      </c>
      <c r="B82" s="109"/>
      <c r="C82" s="100"/>
      <c r="D82" s="100"/>
      <c r="E82" s="82">
        <v>-10.037863847913538</v>
      </c>
      <c r="F82" s="56">
        <v>2.426999266324287</v>
      </c>
      <c r="G82" s="82">
        <v>1.0112189567723777</v>
      </c>
      <c r="H82" s="56">
        <v>7.636919501431799</v>
      </c>
      <c r="I82" s="56">
        <v>6.737055553613251</v>
      </c>
      <c r="J82" s="56">
        <v>9.100921685699392</v>
      </c>
    </row>
    <row r="83" spans="1:10" ht="15" customHeight="1" x14ac:dyDescent="0.35">
      <c r="A83" s="99" t="s">
        <v>80</v>
      </c>
      <c r="B83" s="109"/>
      <c r="C83" s="100"/>
      <c r="D83" s="100"/>
      <c r="E83" s="82">
        <v>-9.3910231127238184</v>
      </c>
      <c r="F83" s="56">
        <v>3.2164343360234806</v>
      </c>
      <c r="G83" s="82">
        <v>2.2531662300642572</v>
      </c>
      <c r="H83" s="56">
        <v>7.8119163888389407</v>
      </c>
      <c r="I83" s="56">
        <v>6.737055553613251</v>
      </c>
      <c r="J83" s="56">
        <v>9.100921685699392</v>
      </c>
    </row>
    <row r="84" spans="1:10" ht="15" customHeight="1" x14ac:dyDescent="0.35">
      <c r="A84" s="99" t="s">
        <v>45</v>
      </c>
      <c r="B84" s="109"/>
      <c r="C84" s="100"/>
      <c r="D84" s="100"/>
      <c r="E84" s="82">
        <v>-11.528752859509341</v>
      </c>
      <c r="F84" s="56">
        <v>1.2736610418195218</v>
      </c>
      <c r="G84" s="82">
        <v>0.92283682747969287</v>
      </c>
      <c r="H84" s="56">
        <v>6.9549158216553479</v>
      </c>
      <c r="I84" s="56">
        <v>4.6100059434325003</v>
      </c>
      <c r="J84" s="56">
        <v>3.2320187557565077</v>
      </c>
    </row>
    <row r="85" spans="1:10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2.5254247663020748</v>
      </c>
      <c r="H85" s="56">
        <v>18.845582627543898</v>
      </c>
      <c r="I85" s="56">
        <v>11.791987142693122</v>
      </c>
      <c r="J85" s="56">
        <v>9.0770771291467831</v>
      </c>
    </row>
    <row r="86" spans="1:10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2.9118558152633112</v>
      </c>
      <c r="H86" s="56">
        <v>12.252254012288404</v>
      </c>
      <c r="I86" s="56">
        <v>9.7222087742910102</v>
      </c>
      <c r="J86" s="56">
        <v>13.585038144760315</v>
      </c>
    </row>
    <row r="87" spans="1:10" ht="15" customHeight="1" x14ac:dyDescent="0.35">
      <c r="A87" s="99" t="s">
        <v>48</v>
      </c>
      <c r="B87" s="109"/>
      <c r="C87" s="100"/>
      <c r="D87" s="100"/>
      <c r="E87" s="79">
        <v>43.561990118349975</v>
      </c>
      <c r="F87" s="23">
        <v>41.392888540843238</v>
      </c>
      <c r="G87" s="79">
        <v>44.744486993265539</v>
      </c>
      <c r="H87" s="23">
        <v>40.380773654579606</v>
      </c>
      <c r="I87" s="23">
        <v>35.261137180815389</v>
      </c>
      <c r="J87" s="23">
        <v>28.990426952248399</v>
      </c>
    </row>
    <row r="88" spans="1:10" ht="15" customHeight="1" x14ac:dyDescent="0.35">
      <c r="A88" s="99" t="s">
        <v>49</v>
      </c>
      <c r="B88" s="109"/>
      <c r="C88" s="100"/>
      <c r="D88" s="100"/>
      <c r="E88" s="82">
        <v>42.997000000000007</v>
      </c>
      <c r="F88" s="56">
        <v>41.333999999999996</v>
      </c>
      <c r="G88" s="82">
        <v>38.442</v>
      </c>
      <c r="H88" s="56">
        <v>42.54</v>
      </c>
      <c r="I88" s="56">
        <v>48.418999999999997</v>
      </c>
      <c r="J88" s="23">
        <v>52.304000000000002</v>
      </c>
    </row>
    <row r="89" spans="1:10" ht="15" customHeight="1" x14ac:dyDescent="0.35">
      <c r="A89" s="99" t="s">
        <v>50</v>
      </c>
      <c r="B89" s="109"/>
      <c r="C89" s="60"/>
      <c r="D89" s="60"/>
      <c r="E89" s="82">
        <v>0.85767039459801675</v>
      </c>
      <c r="F89" s="56">
        <v>0.90860090310374964</v>
      </c>
      <c r="G89" s="82">
        <v>0.80701064056531091</v>
      </c>
      <c r="H89" s="56">
        <v>0.92723558953601637</v>
      </c>
      <c r="I89" s="56">
        <v>1.2014561009332874</v>
      </c>
      <c r="J89" s="56">
        <v>1.5637401401205226</v>
      </c>
    </row>
    <row r="90" spans="1:10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694</v>
      </c>
      <c r="H90" s="23">
        <v>693</v>
      </c>
      <c r="I90" s="23">
        <v>673</v>
      </c>
      <c r="J90" s="23">
        <v>636</v>
      </c>
    </row>
    <row r="91" spans="1:10" ht="16.5" x14ac:dyDescent="0.35">
      <c r="A91" s="103">
        <v>0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ht="16.5" x14ac:dyDescent="0.35">
      <c r="A92" s="103">
        <v>0</v>
      </c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6.5" x14ac:dyDescent="0.35">
      <c r="A93" s="103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6.5" x14ac:dyDescent="0.35">
      <c r="A94" s="120"/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x14ac:dyDescent="0.25">
      <c r="C95" s="123"/>
      <c r="E95" s="95"/>
      <c r="F95" s="95"/>
      <c r="G95" s="95"/>
      <c r="H95" s="95"/>
      <c r="I95" s="95"/>
      <c r="J95" s="95"/>
    </row>
    <row r="96" spans="1:10" x14ac:dyDescent="0.25">
      <c r="C96" s="10"/>
      <c r="E96" s="95"/>
      <c r="F96" s="95"/>
      <c r="G96" s="95"/>
      <c r="H96" s="95"/>
      <c r="I96" s="95"/>
      <c r="J96" s="95"/>
    </row>
    <row r="97" spans="1:10" ht="16.5" x14ac:dyDescent="0.35">
      <c r="A97" s="120"/>
      <c r="B97" s="120"/>
      <c r="C97" s="120"/>
      <c r="D97" s="120"/>
      <c r="E97" s="120"/>
      <c r="F97" s="120"/>
      <c r="G97" s="120"/>
      <c r="H97" s="120"/>
      <c r="I97" s="120"/>
      <c r="J97" s="120"/>
    </row>
    <row r="98" spans="1:10" ht="16.5" x14ac:dyDescent="0.35">
      <c r="A98" s="120"/>
      <c r="B98" s="120"/>
      <c r="C98" s="120"/>
      <c r="D98" s="120"/>
      <c r="E98" s="120"/>
      <c r="F98" s="120"/>
      <c r="G98" s="120"/>
      <c r="H98" s="120"/>
      <c r="I98" s="120"/>
      <c r="J98" s="120"/>
    </row>
    <row r="99" spans="1:10" ht="16.5" x14ac:dyDescent="0.35">
      <c r="A99" s="120"/>
      <c r="B99" s="120"/>
      <c r="C99" s="120"/>
      <c r="D99" s="120"/>
      <c r="E99" s="120"/>
      <c r="F99" s="120"/>
      <c r="G99" s="120"/>
      <c r="H99" s="120"/>
      <c r="I99" s="120"/>
      <c r="J99" s="120"/>
    </row>
    <row r="100" spans="1:10" ht="16.5" x14ac:dyDescent="0.35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</row>
    <row r="101" spans="1:10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</row>
    <row r="102" spans="1:10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</row>
    <row r="103" spans="1:10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</row>
    <row r="104" spans="1:10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</row>
    <row r="105" spans="1:10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</row>
    <row r="106" spans="1:10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</row>
    <row r="107" spans="1:10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</row>
    <row r="108" spans="1:10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</row>
    <row r="109" spans="1:10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</row>
    <row r="114" spans="1:10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</row>
    <row r="115" spans="1:10" x14ac:dyDescent="0.25">
      <c r="A115" s="95"/>
      <c r="B115" s="95"/>
      <c r="C115" s="95"/>
      <c r="D115" s="95"/>
      <c r="E115" s="95"/>
      <c r="F115" s="95"/>
      <c r="G115" s="95"/>
      <c r="H115" s="95"/>
      <c r="I115" s="95"/>
      <c r="J115" s="95"/>
    </row>
    <row r="116" spans="1:10" x14ac:dyDescent="0.25">
      <c r="A116" s="95"/>
      <c r="B116" s="95"/>
      <c r="C116" s="95"/>
      <c r="D116" s="95"/>
      <c r="E116" s="95"/>
      <c r="F116" s="95"/>
      <c r="G116" s="95"/>
      <c r="H116" s="95"/>
      <c r="I116" s="95"/>
      <c r="J116" s="95"/>
    </row>
    <row r="117" spans="1:10" x14ac:dyDescent="0.25">
      <c r="A117" s="95"/>
      <c r="B117" s="95"/>
      <c r="C117" s="95"/>
      <c r="D117" s="95"/>
      <c r="E117" s="95"/>
      <c r="F117" s="95"/>
      <c r="G117" s="95"/>
      <c r="H117" s="95"/>
      <c r="I117" s="95"/>
      <c r="J117" s="95"/>
    </row>
    <row r="118" spans="1:10" x14ac:dyDescent="0.25">
      <c r="A118" s="95"/>
      <c r="B118" s="95"/>
      <c r="C118" s="95"/>
      <c r="D118" s="95"/>
      <c r="E118" s="95"/>
      <c r="F118" s="95"/>
      <c r="G118" s="95"/>
      <c r="H118" s="95"/>
      <c r="I118" s="95"/>
      <c r="J118" s="95"/>
    </row>
  </sheetData>
  <mergeCells count="2">
    <mergeCell ref="A1:J1"/>
    <mergeCell ref="A73:B73"/>
  </mergeCells>
  <pageMargins left="0.7" right="0.7" top="0.75" bottom="0.75" header="0.3" footer="0.3"/>
  <pageSetup paperSize="9" scale="55" orientation="portrait" r:id="rId1"/>
  <rowBreaks count="1" manualBreakCount="1">
    <brk id="9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91" customWidth="1"/>
    <col min="2" max="2" width="16" style="91" customWidth="1"/>
    <col min="3" max="3" width="8.28515625" style="91" customWidth="1"/>
    <col min="4" max="4" width="4.85546875" style="91" customWidth="1"/>
    <col min="5" max="11" width="9.7109375" style="91" customWidth="1"/>
    <col min="12" max="12" width="9.140625" style="91"/>
    <col min="13" max="13" width="9.5703125" style="91" bestFit="1" customWidth="1"/>
    <col min="14" max="16384" width="9.140625" style="91"/>
  </cols>
  <sheetData>
    <row r="1" spans="1:13" ht="21.75" x14ac:dyDescent="0.25">
      <c r="A1" s="187" t="s">
        <v>68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ht="16.5" x14ac:dyDescent="0.35">
      <c r="A2" s="96" t="s">
        <v>57</v>
      </c>
      <c r="B2" s="97"/>
      <c r="C2" s="97"/>
      <c r="D2" s="97"/>
      <c r="E2" s="95"/>
      <c r="F2" s="95"/>
      <c r="G2" s="95"/>
      <c r="H2" s="95"/>
      <c r="I2" s="95"/>
      <c r="J2" s="95"/>
      <c r="K2" s="95"/>
    </row>
    <row r="3" spans="1:13" ht="16.5" x14ac:dyDescent="0.35">
      <c r="A3" s="65"/>
      <c r="B3" s="65"/>
      <c r="C3" s="66"/>
      <c r="D3" s="67"/>
      <c r="E3" s="68">
        <v>2016</v>
      </c>
      <c r="F3" s="68">
        <v>2015</v>
      </c>
      <c r="G3" s="68">
        <v>2015</v>
      </c>
      <c r="H3" s="68">
        <v>2014</v>
      </c>
      <c r="I3" s="68">
        <v>2013</v>
      </c>
      <c r="J3" s="68">
        <v>2012</v>
      </c>
      <c r="K3" s="68">
        <v>2012</v>
      </c>
      <c r="M3" s="142"/>
    </row>
    <row r="4" spans="1:13" ht="16.5" x14ac:dyDescent="0.35">
      <c r="A4" s="69"/>
      <c r="B4" s="69"/>
      <c r="C4" s="66"/>
      <c r="D4" s="67"/>
      <c r="E4" s="68" t="s">
        <v>74</v>
      </c>
      <c r="F4" s="68" t="s">
        <v>74</v>
      </c>
      <c r="G4" s="68"/>
      <c r="H4" s="68"/>
      <c r="I4" s="68"/>
      <c r="J4" s="68"/>
      <c r="K4" s="68"/>
      <c r="M4" s="92"/>
    </row>
    <row r="5" spans="1:13" ht="16.5" x14ac:dyDescent="0.35">
      <c r="A5" s="66" t="s">
        <v>1</v>
      </c>
      <c r="B5" s="69"/>
      <c r="C5" s="66"/>
      <c r="D5" s="66" t="s">
        <v>75</v>
      </c>
      <c r="E5" s="70"/>
      <c r="F5" s="70"/>
      <c r="G5" s="70"/>
      <c r="H5" s="70" t="s">
        <v>53</v>
      </c>
      <c r="I5" s="70" t="s">
        <v>55</v>
      </c>
      <c r="J5" s="70" t="s">
        <v>55</v>
      </c>
      <c r="K5" s="70"/>
      <c r="M5" s="92"/>
    </row>
    <row r="6" spans="1:13" ht="3.75" customHeight="1" x14ac:dyDescent="0.3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M6" s="92" t="s">
        <v>78</v>
      </c>
    </row>
    <row r="7" spans="1:13" ht="15" customHeight="1" x14ac:dyDescent="0.35">
      <c r="A7" s="99" t="s">
        <v>2</v>
      </c>
      <c r="B7" s="100"/>
      <c r="C7" s="100"/>
      <c r="D7" s="100"/>
      <c r="E7" s="78">
        <v>1871.1780000000001</v>
      </c>
      <c r="F7" s="19">
        <v>1195.748</v>
      </c>
      <c r="G7" s="78">
        <v>5461.7420000000002</v>
      </c>
      <c r="H7" s="19">
        <v>4466.1109999999999</v>
      </c>
      <c r="I7" s="19">
        <v>3797.154</v>
      </c>
      <c r="J7" s="19">
        <v>2886.0439999999999</v>
      </c>
      <c r="K7" s="19">
        <v>2886.0439999999999</v>
      </c>
    </row>
    <row r="8" spans="1:13" ht="15" customHeight="1" x14ac:dyDescent="0.35">
      <c r="A8" s="99" t="s">
        <v>3</v>
      </c>
      <c r="B8" s="60"/>
      <c r="C8" s="60"/>
      <c r="D8" s="60"/>
      <c r="E8" s="79">
        <v>-1776.8539999999998</v>
      </c>
      <c r="F8" s="23">
        <v>-1128.271</v>
      </c>
      <c r="G8" s="79">
        <v>-5196.8240000000005</v>
      </c>
      <c r="H8" s="23">
        <v>-4260.2940000000008</v>
      </c>
      <c r="I8" s="23">
        <v>-3623.4250000000002</v>
      </c>
      <c r="J8" s="23">
        <v>-2731.259</v>
      </c>
      <c r="K8" s="23">
        <v>-2731.259</v>
      </c>
    </row>
    <row r="9" spans="1:13" ht="15" customHeight="1" x14ac:dyDescent="0.35">
      <c r="A9" s="99" t="s">
        <v>4</v>
      </c>
      <c r="B9" s="60"/>
      <c r="C9" s="60"/>
      <c r="D9" s="60"/>
      <c r="E9" s="79">
        <v>-22.140999999999998</v>
      </c>
      <c r="F9" s="23">
        <v>-18.190000000000001</v>
      </c>
      <c r="G9" s="79">
        <v>-79.272000000000006</v>
      </c>
      <c r="H9" s="23">
        <v>-65.22</v>
      </c>
      <c r="I9" s="23">
        <v>-61.86</v>
      </c>
      <c r="J9" s="23">
        <v>-53.204999999999998</v>
      </c>
      <c r="K9" s="23">
        <v>-53.204999999999998</v>
      </c>
    </row>
    <row r="10" spans="1:13" ht="15" customHeight="1" x14ac:dyDescent="0.35">
      <c r="A10" s="99" t="s">
        <v>5</v>
      </c>
      <c r="B10" s="60"/>
      <c r="C10" s="60"/>
      <c r="D10" s="60"/>
      <c r="E10" s="79">
        <v>0</v>
      </c>
      <c r="F10" s="23">
        <v>-5.0000000000000001E-3</v>
      </c>
      <c r="G10" s="79">
        <v>7.0000000000000007E-2</v>
      </c>
      <c r="H10" s="23">
        <v>-3.5999999999999997E-2</v>
      </c>
      <c r="I10" s="23">
        <v>0.153</v>
      </c>
      <c r="J10" s="23">
        <v>-0.183</v>
      </c>
      <c r="K10" s="23">
        <v>-0.183</v>
      </c>
    </row>
    <row r="11" spans="1:13" ht="15" customHeight="1" x14ac:dyDescent="0.35">
      <c r="A11" s="101" t="s">
        <v>6</v>
      </c>
      <c r="B11" s="64"/>
      <c r="C11" s="64"/>
      <c r="D11" s="64"/>
      <c r="E11" s="80">
        <v>0</v>
      </c>
      <c r="F11" s="27">
        <v>0</v>
      </c>
      <c r="G11" s="80">
        <v>0</v>
      </c>
      <c r="H11" s="27">
        <v>9.9979999999999993</v>
      </c>
      <c r="I11" s="27">
        <v>0</v>
      </c>
      <c r="J11" s="27">
        <v>0</v>
      </c>
      <c r="K11" s="27">
        <v>0</v>
      </c>
    </row>
    <row r="12" spans="1:13" ht="15" customHeight="1" x14ac:dyDescent="0.25">
      <c r="A12" s="102" t="s">
        <v>7</v>
      </c>
      <c r="B12" s="102"/>
      <c r="C12" s="102"/>
      <c r="D12" s="102"/>
      <c r="E12" s="78">
        <f t="shared" ref="E12:K12" si="0">SUM(E7:E11)</f>
        <v>72.183000000000305</v>
      </c>
      <c r="F12" s="19">
        <f t="shared" si="0"/>
        <v>49.282000000000089</v>
      </c>
      <c r="G12" s="78">
        <f t="shared" si="0"/>
        <v>185.71599999999967</v>
      </c>
      <c r="H12" s="20">
        <f t="shared" si="0"/>
        <v>150.55899999999909</v>
      </c>
      <c r="I12" s="20">
        <f t="shared" si="0"/>
        <v>112.02199999999982</v>
      </c>
      <c r="J12" s="20">
        <f t="shared" si="0"/>
        <v>101.39699999999985</v>
      </c>
      <c r="K12" s="20">
        <f t="shared" si="0"/>
        <v>101.39699999999985</v>
      </c>
    </row>
    <row r="13" spans="1:13" ht="15" customHeight="1" x14ac:dyDescent="0.35">
      <c r="A13" s="101" t="s">
        <v>62</v>
      </c>
      <c r="B13" s="64"/>
      <c r="C13" s="64"/>
      <c r="D13" s="64"/>
      <c r="E13" s="80">
        <v>-1.7189999999999999</v>
      </c>
      <c r="F13" s="27">
        <v>-1.1480000000000001</v>
      </c>
      <c r="G13" s="80">
        <v>-5.2969999999999997</v>
      </c>
      <c r="H13" s="27">
        <v>-4.2930000000000001</v>
      </c>
      <c r="I13" s="27">
        <v>-4.1459999999999999</v>
      </c>
      <c r="J13" s="27">
        <v>-4.0739999999999998</v>
      </c>
      <c r="K13" s="27">
        <v>-4.0739999999999998</v>
      </c>
    </row>
    <row r="14" spans="1:13" ht="15" customHeight="1" x14ac:dyDescent="0.25">
      <c r="A14" s="102" t="s">
        <v>8</v>
      </c>
      <c r="B14" s="102"/>
      <c r="C14" s="102"/>
      <c r="D14" s="102"/>
      <c r="E14" s="78">
        <f t="shared" ref="E14:K14" si="1">SUM(E12:E13)</f>
        <v>70.464000000000311</v>
      </c>
      <c r="F14" s="19">
        <f t="shared" si="1"/>
        <v>48.134000000000086</v>
      </c>
      <c r="G14" s="78">
        <f t="shared" si="1"/>
        <v>180.41899999999967</v>
      </c>
      <c r="H14" s="20">
        <f t="shared" si="1"/>
        <v>146.26599999999908</v>
      </c>
      <c r="I14" s="20">
        <f t="shared" si="1"/>
        <v>107.87599999999982</v>
      </c>
      <c r="J14" s="20">
        <f t="shared" si="1"/>
        <v>97.322999999999851</v>
      </c>
      <c r="K14" s="20">
        <f t="shared" si="1"/>
        <v>97.322999999999851</v>
      </c>
    </row>
    <row r="15" spans="1:13" ht="15" customHeight="1" x14ac:dyDescent="0.35">
      <c r="A15" s="99" t="s">
        <v>9</v>
      </c>
      <c r="B15" s="103"/>
      <c r="C15" s="103"/>
      <c r="D15" s="103"/>
      <c r="E15" s="79">
        <v>0</v>
      </c>
      <c r="F15" s="23">
        <v>0</v>
      </c>
      <c r="G15" s="79">
        <v>0</v>
      </c>
      <c r="H15" s="23">
        <v>0</v>
      </c>
      <c r="I15" s="23">
        <v>0</v>
      </c>
      <c r="J15" s="23">
        <v>0</v>
      </c>
      <c r="K15" s="23">
        <v>0</v>
      </c>
    </row>
    <row r="16" spans="1:13" ht="15" customHeight="1" x14ac:dyDescent="0.35">
      <c r="A16" s="101" t="s">
        <v>10</v>
      </c>
      <c r="B16" s="64"/>
      <c r="C16" s="64"/>
      <c r="D16" s="64"/>
      <c r="E16" s="80">
        <v>0</v>
      </c>
      <c r="F16" s="27">
        <v>0</v>
      </c>
      <c r="G16" s="80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ht="15" customHeight="1" x14ac:dyDescent="0.25">
      <c r="A17" s="102" t="s">
        <v>11</v>
      </c>
      <c r="B17" s="102"/>
      <c r="C17" s="102"/>
      <c r="D17" s="102"/>
      <c r="E17" s="78">
        <f t="shared" ref="E17:K17" si="2">SUM(E14:E16)</f>
        <v>70.464000000000311</v>
      </c>
      <c r="F17" s="19">
        <f t="shared" si="2"/>
        <v>48.134000000000086</v>
      </c>
      <c r="G17" s="78">
        <f t="shared" si="2"/>
        <v>180.41899999999967</v>
      </c>
      <c r="H17" s="20">
        <f t="shared" si="2"/>
        <v>146.26599999999908</v>
      </c>
      <c r="I17" s="20">
        <f t="shared" si="2"/>
        <v>107.87599999999982</v>
      </c>
      <c r="J17" s="20">
        <f t="shared" si="2"/>
        <v>97.322999999999851</v>
      </c>
      <c r="K17" s="20">
        <f t="shared" si="2"/>
        <v>97.322999999999851</v>
      </c>
    </row>
    <row r="18" spans="1:11" ht="15" customHeight="1" x14ac:dyDescent="0.35">
      <c r="A18" s="99" t="s">
        <v>12</v>
      </c>
      <c r="B18" s="60"/>
      <c r="C18" s="60"/>
      <c r="D18" s="60"/>
      <c r="E18" s="79">
        <v>1.3740000000000001</v>
      </c>
      <c r="F18" s="23">
        <v>3.7</v>
      </c>
      <c r="G18" s="79">
        <v>17.178999999999998</v>
      </c>
      <c r="H18" s="23">
        <v>13.465999999999999</v>
      </c>
      <c r="I18" s="23">
        <v>22.048000000000002</v>
      </c>
      <c r="J18" s="23">
        <v>9.64</v>
      </c>
      <c r="K18" s="23">
        <v>9.64</v>
      </c>
    </row>
    <row r="19" spans="1:11" ht="15" customHeight="1" x14ac:dyDescent="0.35">
      <c r="A19" s="101" t="s">
        <v>13</v>
      </c>
      <c r="B19" s="64"/>
      <c r="C19" s="64"/>
      <c r="D19" s="64"/>
      <c r="E19" s="80">
        <v>-6.093</v>
      </c>
      <c r="F19" s="27">
        <v>-6.4220000000000006</v>
      </c>
      <c r="G19" s="80">
        <v>-11.518999999999998</v>
      </c>
      <c r="H19" s="27">
        <v>-31.531000000000002</v>
      </c>
      <c r="I19" s="27">
        <v>-31.477</v>
      </c>
      <c r="J19" s="27">
        <v>-26.385000000000002</v>
      </c>
      <c r="K19" s="27">
        <v>-12.417</v>
      </c>
    </row>
    <row r="20" spans="1:11" ht="15" customHeight="1" x14ac:dyDescent="0.25">
      <c r="A20" s="102" t="s">
        <v>14</v>
      </c>
      <c r="B20" s="102"/>
      <c r="C20" s="102"/>
      <c r="D20" s="102"/>
      <c r="E20" s="78">
        <f t="shared" ref="E20:K20" si="3">SUM(E17:E19)</f>
        <v>65.745000000000303</v>
      </c>
      <c r="F20" s="19">
        <f t="shared" si="3"/>
        <v>45.412000000000091</v>
      </c>
      <c r="G20" s="78">
        <f t="shared" si="3"/>
        <v>186.07899999999967</v>
      </c>
      <c r="H20" s="20">
        <f t="shared" si="3"/>
        <v>128.20099999999908</v>
      </c>
      <c r="I20" s="20">
        <f t="shared" si="3"/>
        <v>98.446999999999804</v>
      </c>
      <c r="J20" s="20">
        <f t="shared" si="3"/>
        <v>80.577999999999847</v>
      </c>
      <c r="K20" s="20">
        <f t="shared" si="3"/>
        <v>94.54599999999985</v>
      </c>
    </row>
    <row r="21" spans="1:11" ht="15" customHeight="1" x14ac:dyDescent="0.35">
      <c r="A21" s="99" t="s">
        <v>15</v>
      </c>
      <c r="B21" s="60"/>
      <c r="C21" s="60"/>
      <c r="D21" s="60"/>
      <c r="E21" s="79">
        <v>-16.849</v>
      </c>
      <c r="F21" s="23">
        <v>-12.029</v>
      </c>
      <c r="G21" s="79">
        <v>-41.442999999999998</v>
      </c>
      <c r="H21" s="23">
        <v>-31.679000000000002</v>
      </c>
      <c r="I21" s="23">
        <v>-25.265000000000001</v>
      </c>
      <c r="J21" s="23">
        <v>-26.935000000000002</v>
      </c>
      <c r="K21" s="23">
        <v>-26.935000000000002</v>
      </c>
    </row>
    <row r="22" spans="1:11" ht="15" customHeight="1" x14ac:dyDescent="0.35">
      <c r="A22" s="101" t="s">
        <v>16</v>
      </c>
      <c r="B22" s="104"/>
      <c r="C22" s="104"/>
      <c r="D22" s="104"/>
      <c r="E22" s="80">
        <v>0</v>
      </c>
      <c r="F22" s="27">
        <v>0</v>
      </c>
      <c r="G22" s="80">
        <v>0</v>
      </c>
      <c r="H22" s="27">
        <v>0</v>
      </c>
      <c r="I22" s="27">
        <v>0</v>
      </c>
      <c r="J22" s="27">
        <v>0</v>
      </c>
      <c r="K22" s="27">
        <v>0</v>
      </c>
    </row>
    <row r="23" spans="1:11" ht="15" customHeight="1" x14ac:dyDescent="0.35">
      <c r="A23" s="105" t="s">
        <v>98</v>
      </c>
      <c r="B23" s="106"/>
      <c r="C23" s="106"/>
      <c r="D23" s="106"/>
      <c r="E23" s="78">
        <f t="shared" ref="E23:K23" si="4">SUM(E20:E22)</f>
        <v>48.896000000000299</v>
      </c>
      <c r="F23" s="19">
        <f t="shared" si="4"/>
        <v>33.383000000000095</v>
      </c>
      <c r="G23" s="78">
        <f t="shared" si="4"/>
        <v>144.63599999999968</v>
      </c>
      <c r="H23" s="20">
        <f t="shared" si="4"/>
        <v>96.521999999999082</v>
      </c>
      <c r="I23" s="20">
        <f t="shared" si="4"/>
        <v>73.181999999999803</v>
      </c>
      <c r="J23" s="20">
        <f t="shared" si="4"/>
        <v>53.642999999999844</v>
      </c>
      <c r="K23" s="20">
        <f t="shared" si="4"/>
        <v>67.610999999999848</v>
      </c>
    </row>
    <row r="24" spans="1:11" ht="15" customHeight="1" x14ac:dyDescent="0.35">
      <c r="A24" s="99" t="s">
        <v>113</v>
      </c>
      <c r="B24" s="60"/>
      <c r="C24" s="60"/>
      <c r="D24" s="60"/>
      <c r="E24" s="79">
        <v>48.853000000000293</v>
      </c>
      <c r="F24" s="23">
        <v>33.359999999999843</v>
      </c>
      <c r="G24" s="79">
        <v>144.4980000000005</v>
      </c>
      <c r="H24" s="23">
        <v>96.454000000000477</v>
      </c>
      <c r="I24" s="23">
        <v>73.205000000000027</v>
      </c>
      <c r="J24" s="23">
        <v>53.582999999999572</v>
      </c>
      <c r="K24" s="23">
        <v>67.550999999999576</v>
      </c>
    </row>
    <row r="25" spans="1:11" ht="15" customHeight="1" x14ac:dyDescent="0.35">
      <c r="A25" s="99" t="s">
        <v>108</v>
      </c>
      <c r="B25" s="60"/>
      <c r="C25" s="60"/>
      <c r="D25" s="60"/>
      <c r="E25" s="79">
        <v>4.2999999999999997E-2</v>
      </c>
      <c r="F25" s="23">
        <v>2.3E-2</v>
      </c>
      <c r="G25" s="79">
        <v>0.13800000000000001</v>
      </c>
      <c r="H25" s="23">
        <v>6.8000000000000005E-2</v>
      </c>
      <c r="I25" s="23">
        <v>-2.3E-2</v>
      </c>
      <c r="J25" s="23">
        <v>0.06</v>
      </c>
      <c r="K25" s="23">
        <v>0.06</v>
      </c>
    </row>
    <row r="26" spans="1:11" ht="15" customHeight="1" x14ac:dyDescent="0.35">
      <c r="A26" s="136"/>
      <c r="B26" s="136"/>
      <c r="C26" s="136"/>
      <c r="D26" s="136"/>
      <c r="E26" s="137"/>
      <c r="F26" s="138"/>
      <c r="G26" s="137"/>
      <c r="H26" s="138"/>
      <c r="I26" s="138"/>
      <c r="J26" s="138"/>
      <c r="K26" s="138"/>
    </row>
    <row r="27" spans="1:11" ht="15" customHeight="1" x14ac:dyDescent="0.35">
      <c r="A27" s="134" t="s">
        <v>64</v>
      </c>
      <c r="B27" s="60"/>
      <c r="C27" s="60"/>
      <c r="D27" s="60"/>
      <c r="E27" s="79">
        <v>-0.24</v>
      </c>
      <c r="F27" s="23">
        <v>0</v>
      </c>
      <c r="G27" s="79">
        <v>-0.71130730000000009</v>
      </c>
      <c r="H27" s="23">
        <v>9.1280000000000001</v>
      </c>
      <c r="I27" s="23">
        <v>-13.05</v>
      </c>
      <c r="J27" s="23">
        <v>0</v>
      </c>
      <c r="K27" s="23">
        <v>0</v>
      </c>
    </row>
    <row r="28" spans="1:11" ht="15" customHeight="1" x14ac:dyDescent="0.35">
      <c r="A28" s="135" t="s">
        <v>107</v>
      </c>
      <c r="B28" s="136"/>
      <c r="C28" s="136"/>
      <c r="D28" s="136"/>
      <c r="E28" s="149">
        <f t="shared" ref="E28:K28" si="5">E14-E27</f>
        <v>70.704000000000306</v>
      </c>
      <c r="F28" s="150">
        <f t="shared" si="5"/>
        <v>48.134000000000086</v>
      </c>
      <c r="G28" s="149">
        <f t="shared" si="5"/>
        <v>181.13030729999966</v>
      </c>
      <c r="H28" s="150">
        <f t="shared" si="5"/>
        <v>137.13799999999907</v>
      </c>
      <c r="I28" s="150">
        <f t="shared" si="5"/>
        <v>120.92599999999982</v>
      </c>
      <c r="J28" s="150">
        <f t="shared" si="5"/>
        <v>97.322999999999851</v>
      </c>
      <c r="K28" s="150">
        <f t="shared" si="5"/>
        <v>97.322999999999851</v>
      </c>
    </row>
    <row r="29" spans="1:11" ht="16.5" x14ac:dyDescent="0.35">
      <c r="A29" s="99"/>
      <c r="B29" s="60"/>
      <c r="C29" s="60"/>
      <c r="D29" s="60"/>
      <c r="E29" s="24"/>
      <c r="F29" s="24"/>
      <c r="G29" s="24"/>
      <c r="H29" s="24"/>
      <c r="I29" s="24"/>
      <c r="J29" s="24"/>
      <c r="K29" s="24"/>
    </row>
    <row r="30" spans="1:11" ht="16.5" x14ac:dyDescent="0.35">
      <c r="A30" s="65"/>
      <c r="B30" s="65"/>
      <c r="C30" s="66"/>
      <c r="D30" s="67"/>
      <c r="E30" s="68">
        <v>2016</v>
      </c>
      <c r="F30" s="68">
        <v>2015</v>
      </c>
      <c r="G30" s="68">
        <v>2015</v>
      </c>
      <c r="H30" s="68">
        <v>2014</v>
      </c>
      <c r="I30" s="68">
        <v>2013</v>
      </c>
      <c r="J30" s="68">
        <v>2012</v>
      </c>
      <c r="K30" s="68">
        <v>2012</v>
      </c>
    </row>
    <row r="31" spans="1:11" ht="16.5" x14ac:dyDescent="0.35">
      <c r="A31" s="69"/>
      <c r="B31" s="69"/>
      <c r="C31" s="66"/>
      <c r="D31" s="67"/>
      <c r="E31" s="71" t="s">
        <v>74</v>
      </c>
      <c r="F31" s="71" t="s">
        <v>74</v>
      </c>
      <c r="G31" s="71"/>
      <c r="H31" s="71"/>
      <c r="I31" s="71"/>
      <c r="J31" s="71"/>
      <c r="K31" s="71"/>
    </row>
    <row r="32" spans="1:11" ht="16.5" x14ac:dyDescent="0.35">
      <c r="A32" s="66" t="s">
        <v>95</v>
      </c>
      <c r="B32" s="72"/>
      <c r="C32" s="66"/>
      <c r="D32" s="66"/>
      <c r="E32" s="73"/>
      <c r="F32" s="73"/>
      <c r="G32" s="73"/>
      <c r="H32" s="73"/>
      <c r="I32" s="73"/>
      <c r="J32" s="73"/>
      <c r="K32" s="73"/>
    </row>
    <row r="33" spans="1:11" ht="3" customHeight="1" x14ac:dyDescent="0.35">
      <c r="A33" s="99"/>
      <c r="B33" s="63"/>
      <c r="C33" s="63"/>
      <c r="D33" s="63"/>
      <c r="E33" s="61"/>
      <c r="F33" s="61"/>
      <c r="G33" s="61"/>
      <c r="H33" s="61"/>
      <c r="I33" s="61"/>
      <c r="J33" s="61"/>
      <c r="K33" s="61"/>
    </row>
    <row r="34" spans="1:11" ht="15" customHeight="1" x14ac:dyDescent="0.35">
      <c r="A34" s="99" t="s">
        <v>17</v>
      </c>
      <c r="B34" s="107"/>
      <c r="C34" s="107"/>
      <c r="D34" s="107"/>
      <c r="E34" s="79">
        <v>870.27</v>
      </c>
      <c r="F34" s="23">
        <v>870.27</v>
      </c>
      <c r="G34" s="79">
        <v>870.27</v>
      </c>
      <c r="H34" s="23">
        <v>870.27</v>
      </c>
      <c r="I34" s="23">
        <v>870.27</v>
      </c>
      <c r="J34" s="23">
        <v>0</v>
      </c>
      <c r="K34" s="23">
        <v>486.22699999999998</v>
      </c>
    </row>
    <row r="35" spans="1:11" ht="15" customHeight="1" x14ac:dyDescent="0.35">
      <c r="A35" s="99" t="s">
        <v>18</v>
      </c>
      <c r="B35" s="100"/>
      <c r="C35" s="100"/>
      <c r="D35" s="100"/>
      <c r="E35" s="79">
        <v>2.3140000000000001</v>
      </c>
      <c r="F35" s="23">
        <v>2.6379999999999999</v>
      </c>
      <c r="G35" s="79">
        <v>2.2330000000000001</v>
      </c>
      <c r="H35" s="23">
        <v>2.5459999999999998</v>
      </c>
      <c r="I35" s="23">
        <v>2.7</v>
      </c>
      <c r="J35" s="23">
        <v>0</v>
      </c>
      <c r="K35" s="23">
        <v>1.214</v>
      </c>
    </row>
    <row r="36" spans="1:11" ht="15" customHeight="1" x14ac:dyDescent="0.35">
      <c r="A36" s="99" t="s">
        <v>106</v>
      </c>
      <c r="B36" s="100"/>
      <c r="C36" s="100"/>
      <c r="D36" s="100"/>
      <c r="E36" s="79">
        <v>18.047999999999998</v>
      </c>
      <c r="F36" s="23">
        <v>10.718</v>
      </c>
      <c r="G36" s="79">
        <v>18.245999999999999</v>
      </c>
      <c r="H36" s="23">
        <v>10.266</v>
      </c>
      <c r="I36" s="23">
        <v>32.095999999999997</v>
      </c>
      <c r="J36" s="23">
        <v>0</v>
      </c>
      <c r="K36" s="23">
        <v>19.871000000000002</v>
      </c>
    </row>
    <row r="37" spans="1:11" ht="15" customHeight="1" x14ac:dyDescent="0.35">
      <c r="A37" s="99" t="s">
        <v>19</v>
      </c>
      <c r="B37" s="100"/>
      <c r="C37" s="100"/>
      <c r="D37" s="100"/>
      <c r="E37" s="79">
        <v>2.5430000000000001</v>
      </c>
      <c r="F37" s="23">
        <v>13.904</v>
      </c>
      <c r="G37" s="79">
        <v>14.42</v>
      </c>
      <c r="H37" s="23">
        <v>27.187000000000001</v>
      </c>
      <c r="I37" s="23">
        <v>14.114000000000001</v>
      </c>
      <c r="J37" s="23">
        <v>0</v>
      </c>
      <c r="K37" s="23">
        <v>11.259</v>
      </c>
    </row>
    <row r="38" spans="1:11" ht="15" customHeight="1" x14ac:dyDescent="0.35">
      <c r="A38" s="101" t="s">
        <v>20</v>
      </c>
      <c r="B38" s="64"/>
      <c r="C38" s="64"/>
      <c r="D38" s="64"/>
      <c r="E38" s="80">
        <v>41.185000000000002</v>
      </c>
      <c r="F38" s="27">
        <v>41.4</v>
      </c>
      <c r="G38" s="80">
        <v>41.185000000000002</v>
      </c>
      <c r="H38" s="27">
        <v>28.055</v>
      </c>
      <c r="I38" s="27">
        <v>2.524</v>
      </c>
      <c r="J38" s="27">
        <v>0</v>
      </c>
      <c r="K38" s="27">
        <v>7.4379999999999997</v>
      </c>
    </row>
    <row r="39" spans="1:11" ht="15" customHeight="1" x14ac:dyDescent="0.35">
      <c r="A39" s="96" t="s">
        <v>21</v>
      </c>
      <c r="B39" s="102"/>
      <c r="C39" s="102"/>
      <c r="D39" s="102"/>
      <c r="E39" s="84">
        <f>SUM(E34:E38)</f>
        <v>934.3599999999999</v>
      </c>
      <c r="F39" s="179">
        <f>SUM(F34:F38)</f>
        <v>938.93</v>
      </c>
      <c r="G39" s="84">
        <f>SUM(G34:G38)</f>
        <v>946.35399999999981</v>
      </c>
      <c r="H39" s="20">
        <f>SUM(H34:H38)</f>
        <v>938.32399999999996</v>
      </c>
      <c r="I39" s="20">
        <f>SUM(I34:I38)</f>
        <v>921.70400000000006</v>
      </c>
      <c r="J39" s="20" t="s">
        <v>54</v>
      </c>
      <c r="K39" s="20">
        <f>SUM(K34:K38)</f>
        <v>526.0089999999999</v>
      </c>
    </row>
    <row r="40" spans="1:11" ht="15" customHeight="1" x14ac:dyDescent="0.35">
      <c r="A40" s="99" t="s">
        <v>22</v>
      </c>
      <c r="B40" s="60"/>
      <c r="C40" s="60"/>
      <c r="D40" s="60"/>
      <c r="E40" s="79">
        <v>0</v>
      </c>
      <c r="F40" s="23">
        <v>0</v>
      </c>
      <c r="G40" s="79">
        <v>0</v>
      </c>
      <c r="H40" s="23">
        <v>0</v>
      </c>
      <c r="I40" s="23">
        <v>0</v>
      </c>
      <c r="J40" s="23">
        <v>0</v>
      </c>
      <c r="K40" s="23">
        <v>0</v>
      </c>
    </row>
    <row r="41" spans="1:11" ht="15" customHeight="1" x14ac:dyDescent="0.35">
      <c r="A41" s="99" t="s">
        <v>23</v>
      </c>
      <c r="B41" s="60"/>
      <c r="C41" s="60"/>
      <c r="D41" s="60"/>
      <c r="E41" s="79">
        <v>0</v>
      </c>
      <c r="F41" s="23">
        <v>0</v>
      </c>
      <c r="G41" s="79">
        <v>0</v>
      </c>
      <c r="H41" s="23">
        <v>8.2000000000000003E-2</v>
      </c>
      <c r="I41" s="23">
        <v>20.408999999999999</v>
      </c>
      <c r="J41" s="23">
        <v>0</v>
      </c>
      <c r="K41" s="23">
        <v>119.012</v>
      </c>
    </row>
    <row r="42" spans="1:11" ht="15" customHeight="1" x14ac:dyDescent="0.35">
      <c r="A42" s="99" t="s">
        <v>24</v>
      </c>
      <c r="B42" s="60"/>
      <c r="C42" s="60"/>
      <c r="D42" s="60"/>
      <c r="E42" s="79">
        <v>687.48399999999992</v>
      </c>
      <c r="F42" s="23">
        <v>531.97399999999993</v>
      </c>
      <c r="G42" s="79">
        <v>823.31999999999994</v>
      </c>
      <c r="H42" s="23">
        <v>463.84999999999997</v>
      </c>
      <c r="I42" s="23">
        <v>340.52</v>
      </c>
      <c r="J42" s="23">
        <v>0</v>
      </c>
      <c r="K42" s="23">
        <v>432.70100000000002</v>
      </c>
    </row>
    <row r="43" spans="1:11" ht="15" customHeight="1" x14ac:dyDescent="0.35">
      <c r="A43" s="99" t="s">
        <v>25</v>
      </c>
      <c r="B43" s="60"/>
      <c r="C43" s="60"/>
      <c r="D43" s="60"/>
      <c r="E43" s="79">
        <v>1042.848</v>
      </c>
      <c r="F43" s="23">
        <v>718.01400000000001</v>
      </c>
      <c r="G43" s="79">
        <v>756.25599999999997</v>
      </c>
      <c r="H43" s="23">
        <v>689.4</v>
      </c>
      <c r="I43" s="23">
        <v>665.11199999999997</v>
      </c>
      <c r="J43" s="23">
        <v>0</v>
      </c>
      <c r="K43" s="23">
        <v>331.82400000000001</v>
      </c>
    </row>
    <row r="44" spans="1:11" ht="15" customHeight="1" x14ac:dyDescent="0.35">
      <c r="A44" s="101" t="s">
        <v>26</v>
      </c>
      <c r="B44" s="64"/>
      <c r="C44" s="64"/>
      <c r="D44" s="64"/>
      <c r="E44" s="80">
        <v>0</v>
      </c>
      <c r="F44" s="27">
        <v>0</v>
      </c>
      <c r="G44" s="80">
        <v>0</v>
      </c>
      <c r="H44" s="27">
        <v>0</v>
      </c>
      <c r="I44" s="27">
        <v>0</v>
      </c>
      <c r="J44" s="27">
        <v>0</v>
      </c>
      <c r="K44" s="27">
        <v>0</v>
      </c>
    </row>
    <row r="45" spans="1:11" ht="15" customHeight="1" x14ac:dyDescent="0.35">
      <c r="A45" s="108" t="s">
        <v>27</v>
      </c>
      <c r="B45" s="75"/>
      <c r="C45" s="75"/>
      <c r="D45" s="75"/>
      <c r="E45" s="85">
        <f>SUM(E40:E44)</f>
        <v>1730.3319999999999</v>
      </c>
      <c r="F45" s="38">
        <f>SUM(F40:F44)</f>
        <v>1249.9879999999998</v>
      </c>
      <c r="G45" s="85">
        <f>SUM(G40:G44)</f>
        <v>1579.576</v>
      </c>
      <c r="H45" s="39">
        <f>SUM(H40:H44)</f>
        <v>1153.3319999999999</v>
      </c>
      <c r="I45" s="39">
        <f>SUM(I40:I44)</f>
        <v>1026.0409999999999</v>
      </c>
      <c r="J45" s="39" t="s">
        <v>54</v>
      </c>
      <c r="K45" s="39">
        <f>SUM(K40:K44)</f>
        <v>883.53700000000003</v>
      </c>
    </row>
    <row r="46" spans="1:11" ht="15" customHeight="1" x14ac:dyDescent="0.35">
      <c r="A46" s="96" t="s">
        <v>96</v>
      </c>
      <c r="B46" s="76"/>
      <c r="C46" s="76"/>
      <c r="D46" s="76"/>
      <c r="E46" s="84">
        <f>E39+E45</f>
        <v>2664.692</v>
      </c>
      <c r="F46" s="179">
        <f>F39+F45</f>
        <v>2188.9179999999997</v>
      </c>
      <c r="G46" s="84">
        <f>G39+G45</f>
        <v>2525.9299999999998</v>
      </c>
      <c r="H46" s="20">
        <f>H39+H45</f>
        <v>2091.6559999999999</v>
      </c>
      <c r="I46" s="20">
        <f>I39+I45</f>
        <v>1947.7449999999999</v>
      </c>
      <c r="J46" s="20" t="s">
        <v>54</v>
      </c>
      <c r="K46" s="20">
        <f>K39+K45</f>
        <v>1409.5459999999998</v>
      </c>
    </row>
    <row r="47" spans="1:11" ht="15" customHeight="1" x14ac:dyDescent="0.35">
      <c r="A47" s="99" t="s">
        <v>114</v>
      </c>
      <c r="B47" s="60"/>
      <c r="C47" s="60"/>
      <c r="D47" s="60"/>
      <c r="E47" s="79">
        <v>308.06400000000002</v>
      </c>
      <c r="F47" s="23">
        <v>510.85599999999999</v>
      </c>
      <c r="G47" s="79">
        <v>259.66000000000003</v>
      </c>
      <c r="H47" s="23">
        <v>524.57500000000005</v>
      </c>
      <c r="I47" s="23">
        <v>428.34100000000001</v>
      </c>
      <c r="J47" s="23">
        <v>0</v>
      </c>
      <c r="K47" s="22">
        <v>435.267</v>
      </c>
    </row>
    <row r="48" spans="1:11" ht="15" customHeight="1" x14ac:dyDescent="0.35">
      <c r="A48" s="99" t="s">
        <v>109</v>
      </c>
      <c r="B48" s="60"/>
      <c r="C48" s="60"/>
      <c r="D48" s="60"/>
      <c r="E48" s="79">
        <v>0.307</v>
      </c>
      <c r="F48" s="23">
        <v>0.46500000000000002</v>
      </c>
      <c r="G48" s="79">
        <v>0.26400000000000001</v>
      </c>
      <c r="H48" s="23">
        <v>0.442</v>
      </c>
      <c r="I48" s="23">
        <v>0.374</v>
      </c>
      <c r="J48" s="56">
        <v>0</v>
      </c>
      <c r="K48" s="56">
        <v>0.62999999999999989</v>
      </c>
    </row>
    <row r="49" spans="1:11" ht="15" customHeight="1" x14ac:dyDescent="0.35">
      <c r="A49" s="99" t="s">
        <v>28</v>
      </c>
      <c r="B49" s="60"/>
      <c r="C49" s="60"/>
      <c r="D49" s="60"/>
      <c r="E49" s="79">
        <v>7.4999999999999997E-2</v>
      </c>
      <c r="F49" s="23">
        <v>1.01</v>
      </c>
      <c r="G49" s="79">
        <v>0</v>
      </c>
      <c r="H49" s="23">
        <v>0.72599999999999998</v>
      </c>
      <c r="I49" s="23">
        <v>0.49299999999999999</v>
      </c>
      <c r="J49" s="56">
        <v>0</v>
      </c>
      <c r="K49" s="56">
        <v>1.847</v>
      </c>
    </row>
    <row r="50" spans="1:11" ht="15" customHeight="1" x14ac:dyDescent="0.35">
      <c r="A50" s="99" t="s">
        <v>29</v>
      </c>
      <c r="B50" s="60"/>
      <c r="C50" s="60"/>
      <c r="D50" s="60"/>
      <c r="E50" s="79">
        <v>470.99599999999998</v>
      </c>
      <c r="F50" s="23">
        <v>338.82899999999995</v>
      </c>
      <c r="G50" s="79">
        <v>433.63</v>
      </c>
      <c r="H50" s="23">
        <v>311.40899999999993</v>
      </c>
      <c r="I50" s="23">
        <v>260.31200000000001</v>
      </c>
      <c r="J50" s="23">
        <v>0</v>
      </c>
      <c r="K50" s="23">
        <v>166.809</v>
      </c>
    </row>
    <row r="51" spans="1:11" ht="15" customHeight="1" x14ac:dyDescent="0.35">
      <c r="A51" s="99" t="s">
        <v>30</v>
      </c>
      <c r="B51" s="60"/>
      <c r="C51" s="60"/>
      <c r="D51" s="60"/>
      <c r="E51" s="79">
        <v>267.82900000000001</v>
      </c>
      <c r="F51" s="23">
        <v>144.721</v>
      </c>
      <c r="G51" s="79">
        <v>266.82</v>
      </c>
      <c r="H51" s="23">
        <v>252.435</v>
      </c>
      <c r="I51" s="23">
        <v>302.09500000000003</v>
      </c>
      <c r="J51" s="23">
        <v>0</v>
      </c>
      <c r="K51" s="23">
        <v>13.456</v>
      </c>
    </row>
    <row r="52" spans="1:11" ht="15" customHeight="1" x14ac:dyDescent="0.35">
      <c r="A52" s="99" t="s">
        <v>31</v>
      </c>
      <c r="B52" s="60"/>
      <c r="C52" s="60"/>
      <c r="D52" s="60"/>
      <c r="E52" s="79">
        <v>1617.4209999999998</v>
      </c>
      <c r="F52" s="23">
        <v>1193.037</v>
      </c>
      <c r="G52" s="79">
        <v>1565.556</v>
      </c>
      <c r="H52" s="23">
        <v>1002.0690000000001</v>
      </c>
      <c r="I52" s="23">
        <v>956.13</v>
      </c>
      <c r="J52" s="23">
        <v>0</v>
      </c>
      <c r="K52" s="23">
        <v>791.53699999999992</v>
      </c>
    </row>
    <row r="53" spans="1:11" ht="15" customHeight="1" x14ac:dyDescent="0.35">
      <c r="A53" s="99" t="s">
        <v>32</v>
      </c>
      <c r="B53" s="60"/>
      <c r="C53" s="60"/>
      <c r="D53" s="60"/>
      <c r="E53" s="79">
        <v>0</v>
      </c>
      <c r="F53" s="23">
        <v>0</v>
      </c>
      <c r="G53" s="79">
        <v>0</v>
      </c>
      <c r="H53" s="23">
        <v>0</v>
      </c>
      <c r="I53" s="23">
        <v>0</v>
      </c>
      <c r="J53" s="23">
        <v>0</v>
      </c>
      <c r="K53" s="23">
        <v>0</v>
      </c>
    </row>
    <row r="54" spans="1:11" ht="15" customHeight="1" x14ac:dyDescent="0.35">
      <c r="A54" s="101" t="s">
        <v>112</v>
      </c>
      <c r="B54" s="64"/>
      <c r="C54" s="64"/>
      <c r="D54" s="64"/>
      <c r="E54" s="80">
        <v>0</v>
      </c>
      <c r="F54" s="27">
        <v>0</v>
      </c>
      <c r="G54" s="80">
        <v>0</v>
      </c>
      <c r="H54" s="27">
        <v>0</v>
      </c>
      <c r="I54" s="27">
        <v>0</v>
      </c>
      <c r="J54" s="27">
        <v>0</v>
      </c>
      <c r="K54" s="27">
        <v>0</v>
      </c>
    </row>
    <row r="55" spans="1:11" ht="15" customHeight="1" x14ac:dyDescent="0.35">
      <c r="A55" s="96" t="s">
        <v>97</v>
      </c>
      <c r="B55" s="76"/>
      <c r="C55" s="76"/>
      <c r="D55" s="76"/>
      <c r="E55" s="84">
        <f>SUM(E47:E54)</f>
        <v>2664.692</v>
      </c>
      <c r="F55" s="18">
        <f>SUM(F47:F54)</f>
        <v>2188.9180000000001</v>
      </c>
      <c r="G55" s="84">
        <f>SUM(G47:G54)</f>
        <v>2525.9300000000003</v>
      </c>
      <c r="H55" s="20">
        <f>SUM(H47:H54)</f>
        <v>2091.6559999999999</v>
      </c>
      <c r="I55" s="20">
        <f>SUM(I47:I54)</f>
        <v>1947.7449999999999</v>
      </c>
      <c r="J55" s="20" t="s">
        <v>54</v>
      </c>
      <c r="K55" s="20">
        <f>SUM(K47:K54)</f>
        <v>1409.5459999999998</v>
      </c>
    </row>
    <row r="56" spans="1:11" ht="16.5" x14ac:dyDescent="0.35">
      <c r="A56" s="99"/>
      <c r="B56" s="76"/>
      <c r="C56" s="76"/>
      <c r="D56" s="76"/>
      <c r="E56" s="24"/>
      <c r="F56" s="24"/>
      <c r="G56" s="24"/>
      <c r="H56" s="24"/>
      <c r="I56" s="24"/>
      <c r="J56" s="24"/>
      <c r="K56" s="24"/>
    </row>
    <row r="57" spans="1:11" ht="16.5" x14ac:dyDescent="0.35">
      <c r="A57" s="74"/>
      <c r="B57" s="65"/>
      <c r="C57" s="67"/>
      <c r="D57" s="67"/>
      <c r="E57" s="68">
        <v>2016</v>
      </c>
      <c r="F57" s="68">
        <v>2015</v>
      </c>
      <c r="G57" s="68">
        <v>2015</v>
      </c>
      <c r="H57" s="68">
        <v>2014</v>
      </c>
      <c r="I57" s="68">
        <v>2013</v>
      </c>
      <c r="J57" s="68">
        <v>2012</v>
      </c>
      <c r="K57" s="68">
        <v>2012</v>
      </c>
    </row>
    <row r="58" spans="1:11" ht="16.5" x14ac:dyDescent="0.35">
      <c r="A58" s="69"/>
      <c r="B58" s="69"/>
      <c r="C58" s="67"/>
      <c r="D58" s="67"/>
      <c r="E58" s="71" t="s">
        <v>74</v>
      </c>
      <c r="F58" s="71" t="s">
        <v>74</v>
      </c>
      <c r="G58" s="71"/>
      <c r="H58" s="71"/>
      <c r="I58" s="71"/>
      <c r="J58" s="71"/>
      <c r="K58" s="71"/>
    </row>
    <row r="59" spans="1:11" ht="16.5" x14ac:dyDescent="0.35">
      <c r="A59" s="66" t="s">
        <v>111</v>
      </c>
      <c r="B59" s="72"/>
      <c r="C59" s="66"/>
      <c r="D59" s="66"/>
      <c r="E59" s="73"/>
      <c r="F59" s="73"/>
      <c r="G59" s="73"/>
      <c r="H59" s="73"/>
      <c r="I59" s="73"/>
      <c r="J59" s="73"/>
      <c r="K59" s="73"/>
    </row>
    <row r="60" spans="1:11" ht="3" customHeight="1" x14ac:dyDescent="0.35">
      <c r="A60" s="99"/>
      <c r="B60" s="63"/>
      <c r="C60" s="63"/>
      <c r="D60" s="63"/>
      <c r="E60" s="61"/>
      <c r="F60" s="61"/>
      <c r="G60" s="61"/>
      <c r="H60" s="61"/>
      <c r="I60" s="61"/>
      <c r="J60" s="61"/>
      <c r="K60" s="61"/>
    </row>
    <row r="61" spans="1:11" ht="34.9" customHeight="1" x14ac:dyDescent="0.35">
      <c r="A61" s="109" t="s">
        <v>33</v>
      </c>
      <c r="B61" s="109"/>
      <c r="C61" s="109"/>
      <c r="D61" s="109"/>
      <c r="E61" s="79">
        <v>87.774000000000342</v>
      </c>
      <c r="F61" s="23">
        <v>62.901999999999759</v>
      </c>
      <c r="G61" s="79">
        <v>252.17500000000007</v>
      </c>
      <c r="H61" s="23">
        <v>163.40999999999946</v>
      </c>
      <c r="I61" s="23"/>
      <c r="J61" s="23"/>
      <c r="K61" s="23"/>
    </row>
    <row r="62" spans="1:11" ht="15" customHeight="1" x14ac:dyDescent="0.35">
      <c r="A62" s="110" t="s">
        <v>34</v>
      </c>
      <c r="B62" s="110"/>
      <c r="C62" s="111"/>
      <c r="D62" s="111"/>
      <c r="E62" s="80">
        <v>200.52600000000001</v>
      </c>
      <c r="F62" s="27">
        <v>134.751</v>
      </c>
      <c r="G62" s="80">
        <v>221.17199999999997</v>
      </c>
      <c r="H62" s="27">
        <v>-73.227000000000032</v>
      </c>
      <c r="I62" s="27">
        <v>0</v>
      </c>
      <c r="J62" s="27">
        <v>0</v>
      </c>
      <c r="K62" s="27">
        <v>0</v>
      </c>
    </row>
    <row r="63" spans="1:11" ht="15" customHeight="1" x14ac:dyDescent="0.35">
      <c r="A63" s="165" t="s">
        <v>35</v>
      </c>
      <c r="B63" s="112"/>
      <c r="C63" s="113"/>
      <c r="D63" s="113"/>
      <c r="E63" s="78">
        <f>SUM(E61:E62)</f>
        <v>288.30000000000035</v>
      </c>
      <c r="F63" s="19">
        <f>SUM(F61:F62)</f>
        <v>197.65299999999976</v>
      </c>
      <c r="G63" s="78">
        <f>SUM(G61:G62)</f>
        <v>473.34700000000004</v>
      </c>
      <c r="H63" s="19">
        <f>SUM(H61:H62)</f>
        <v>90.182999999999424</v>
      </c>
      <c r="I63" s="20" t="s">
        <v>54</v>
      </c>
      <c r="J63" s="20" t="s">
        <v>54</v>
      </c>
      <c r="K63" s="20" t="s">
        <v>54</v>
      </c>
    </row>
    <row r="64" spans="1:11" ht="15" customHeight="1" x14ac:dyDescent="0.35">
      <c r="A64" s="109" t="s">
        <v>104</v>
      </c>
      <c r="B64" s="109"/>
      <c r="C64" s="60"/>
      <c r="D64" s="60"/>
      <c r="E64" s="79">
        <v>-1.6040000000000001</v>
      </c>
      <c r="F64" s="23">
        <v>-15.042999999999999</v>
      </c>
      <c r="G64" s="79">
        <v>-12.985000000000001</v>
      </c>
      <c r="H64" s="23">
        <v>-4.4189999999999996</v>
      </c>
      <c r="I64" s="23">
        <v>0</v>
      </c>
      <c r="J64" s="23">
        <v>0</v>
      </c>
      <c r="K64" s="23">
        <v>0</v>
      </c>
    </row>
    <row r="65" spans="1:11" ht="15" customHeight="1" x14ac:dyDescent="0.35">
      <c r="A65" s="110" t="s">
        <v>105</v>
      </c>
      <c r="B65" s="110"/>
      <c r="C65" s="64"/>
      <c r="D65" s="64"/>
      <c r="E65" s="80">
        <v>0</v>
      </c>
      <c r="F65" s="27">
        <v>0.81</v>
      </c>
      <c r="G65" s="80">
        <v>0.48699999999999999</v>
      </c>
      <c r="H65" s="27">
        <v>1.0249999999999999</v>
      </c>
      <c r="I65" s="27">
        <v>0</v>
      </c>
      <c r="J65" s="27">
        <v>0</v>
      </c>
      <c r="K65" s="27">
        <v>0</v>
      </c>
    </row>
    <row r="66" spans="1:11" ht="15" customHeight="1" x14ac:dyDescent="0.35">
      <c r="A66" s="114" t="s">
        <v>110</v>
      </c>
      <c r="B66" s="114"/>
      <c r="C66" s="115"/>
      <c r="D66" s="115"/>
      <c r="E66" s="78">
        <f>SUM(E63:E65)</f>
        <v>286.69600000000037</v>
      </c>
      <c r="F66" s="19">
        <f>SUM(F63:F65)</f>
        <v>183.41999999999976</v>
      </c>
      <c r="G66" s="78">
        <f>SUM(G63:G65)</f>
        <v>460.84900000000005</v>
      </c>
      <c r="H66" s="19">
        <f>SUM(H63:H65)</f>
        <v>86.788999999999433</v>
      </c>
      <c r="I66" s="20" t="s">
        <v>54</v>
      </c>
      <c r="J66" s="20" t="s">
        <v>54</v>
      </c>
      <c r="K66" s="20" t="s">
        <v>54</v>
      </c>
    </row>
    <row r="67" spans="1:11" ht="15" customHeight="1" x14ac:dyDescent="0.35">
      <c r="A67" s="110" t="s">
        <v>36</v>
      </c>
      <c r="B67" s="110"/>
      <c r="C67" s="116"/>
      <c r="D67" s="116"/>
      <c r="E67" s="80">
        <v>0</v>
      </c>
      <c r="F67" s="27">
        <v>0</v>
      </c>
      <c r="G67" s="80">
        <v>0</v>
      </c>
      <c r="H67" s="27">
        <v>-0.81400000000000006</v>
      </c>
      <c r="I67" s="27">
        <v>0</v>
      </c>
      <c r="J67" s="27">
        <v>0</v>
      </c>
      <c r="K67" s="27">
        <v>0</v>
      </c>
    </row>
    <row r="68" spans="1:11" ht="15" customHeight="1" x14ac:dyDescent="0.35">
      <c r="A68" s="165" t="s">
        <v>37</v>
      </c>
      <c r="B68" s="112"/>
      <c r="C68" s="76"/>
      <c r="D68" s="76"/>
      <c r="E68" s="78">
        <f>SUM(E66:E67)</f>
        <v>286.69600000000037</v>
      </c>
      <c r="F68" s="19">
        <f>SUM(F66:F67)</f>
        <v>183.41999999999976</v>
      </c>
      <c r="G68" s="78">
        <f>SUM(G66:G67)</f>
        <v>460.84900000000005</v>
      </c>
      <c r="H68" s="19">
        <f>SUM(H66:H67)</f>
        <v>85.974999999999426</v>
      </c>
      <c r="I68" s="20" t="s">
        <v>54</v>
      </c>
      <c r="J68" s="20" t="s">
        <v>54</v>
      </c>
      <c r="K68" s="20" t="s">
        <v>54</v>
      </c>
    </row>
    <row r="69" spans="1:11" ht="15" customHeight="1" x14ac:dyDescent="0.35">
      <c r="A69" s="109" t="s">
        <v>38</v>
      </c>
      <c r="B69" s="109"/>
      <c r="C69" s="60"/>
      <c r="D69" s="60"/>
      <c r="E69" s="79">
        <v>0</v>
      </c>
      <c r="F69" s="23">
        <v>-154.74700000000001</v>
      </c>
      <c r="G69" s="79">
        <v>-29.747000000000014</v>
      </c>
      <c r="H69" s="23">
        <v>-61.558</v>
      </c>
      <c r="I69" s="23">
        <v>0</v>
      </c>
      <c r="J69" s="23">
        <v>0</v>
      </c>
      <c r="K69" s="23">
        <v>0</v>
      </c>
    </row>
    <row r="70" spans="1:11" ht="15" customHeight="1" x14ac:dyDescent="0.35">
      <c r="A70" s="109" t="s">
        <v>39</v>
      </c>
      <c r="B70" s="109"/>
      <c r="C70" s="60"/>
      <c r="D70" s="60"/>
      <c r="E70" s="79">
        <v>0</v>
      </c>
      <c r="F70" s="23">
        <v>0</v>
      </c>
      <c r="G70" s="79">
        <v>0</v>
      </c>
      <c r="H70" s="23">
        <v>0</v>
      </c>
      <c r="I70" s="23">
        <v>0</v>
      </c>
      <c r="J70" s="23">
        <v>0</v>
      </c>
      <c r="K70" s="23">
        <v>0</v>
      </c>
    </row>
    <row r="71" spans="1:11" ht="15" customHeight="1" x14ac:dyDescent="0.35">
      <c r="A71" s="109" t="s">
        <v>40</v>
      </c>
      <c r="B71" s="109"/>
      <c r="C71" s="60"/>
      <c r="D71" s="60"/>
      <c r="E71" s="79">
        <v>0</v>
      </c>
      <c r="F71" s="23">
        <v>-6.0999999999999999E-2</v>
      </c>
      <c r="G71" s="79">
        <v>-365.755</v>
      </c>
      <c r="H71" s="23">
        <v>0</v>
      </c>
      <c r="I71" s="23">
        <v>0</v>
      </c>
      <c r="J71" s="23">
        <v>0</v>
      </c>
      <c r="K71" s="23">
        <v>0</v>
      </c>
    </row>
    <row r="72" spans="1:11" ht="15" customHeight="1" x14ac:dyDescent="0.35">
      <c r="A72" s="110" t="s">
        <v>41</v>
      </c>
      <c r="B72" s="110"/>
      <c r="C72" s="64"/>
      <c r="D72" s="64"/>
      <c r="E72" s="80">
        <v>0</v>
      </c>
      <c r="F72" s="27">
        <v>0</v>
      </c>
      <c r="G72" s="80">
        <v>0</v>
      </c>
      <c r="H72" s="27">
        <v>-0.129</v>
      </c>
      <c r="I72" s="27">
        <v>0</v>
      </c>
      <c r="J72" s="27">
        <v>0</v>
      </c>
      <c r="K72" s="27">
        <v>0</v>
      </c>
    </row>
    <row r="73" spans="1:11" ht="15" customHeight="1" x14ac:dyDescent="0.35">
      <c r="A73" s="190" t="s">
        <v>42</v>
      </c>
      <c r="B73" s="189"/>
      <c r="C73" s="118"/>
      <c r="D73" s="118"/>
      <c r="E73" s="87">
        <f>SUM(E69:E72)</f>
        <v>0</v>
      </c>
      <c r="F73" s="38">
        <f>SUM(F69:F72)</f>
        <v>-154.80800000000002</v>
      </c>
      <c r="G73" s="87">
        <f>SUM(G69:G72)</f>
        <v>-395.50200000000001</v>
      </c>
      <c r="H73" s="133">
        <f>SUM(H69:H72)</f>
        <v>-61.686999999999998</v>
      </c>
      <c r="I73" s="154" t="s">
        <v>54</v>
      </c>
      <c r="J73" s="154" t="s">
        <v>54</v>
      </c>
      <c r="K73" s="39" t="s">
        <v>54</v>
      </c>
    </row>
    <row r="74" spans="1:11" ht="15" customHeight="1" x14ac:dyDescent="0.35">
      <c r="A74" s="112" t="s">
        <v>43</v>
      </c>
      <c r="B74" s="112"/>
      <c r="C74" s="76"/>
      <c r="D74" s="76"/>
      <c r="E74" s="78">
        <f>SUM(E73+E68)</f>
        <v>286.69600000000037</v>
      </c>
      <c r="F74" s="19">
        <f>SUM(F73+F68)</f>
        <v>28.611999999999739</v>
      </c>
      <c r="G74" s="78">
        <f>SUM(G73+G68)</f>
        <v>65.347000000000037</v>
      </c>
      <c r="H74" s="19">
        <f>SUM(H73+H68)</f>
        <v>24.287999999999428</v>
      </c>
      <c r="I74" s="20" t="s">
        <v>54</v>
      </c>
      <c r="J74" s="20" t="s">
        <v>54</v>
      </c>
      <c r="K74" s="20" t="s">
        <v>54</v>
      </c>
    </row>
    <row r="75" spans="1:11" ht="15" customHeight="1" x14ac:dyDescent="0.35">
      <c r="A75" s="110" t="s">
        <v>82</v>
      </c>
      <c r="B75" s="110"/>
      <c r="C75" s="64"/>
      <c r="D75" s="64"/>
      <c r="E75" s="80">
        <v>0</v>
      </c>
      <c r="F75" s="27">
        <v>0</v>
      </c>
      <c r="G75" s="80">
        <v>0</v>
      </c>
      <c r="H75" s="27">
        <v>0</v>
      </c>
      <c r="I75" s="27">
        <v>0</v>
      </c>
      <c r="J75" s="27">
        <v>0</v>
      </c>
      <c r="K75" s="27"/>
    </row>
    <row r="76" spans="1:11" ht="15" customHeight="1" x14ac:dyDescent="0.35">
      <c r="A76" s="165" t="s">
        <v>83</v>
      </c>
      <c r="B76" s="115"/>
      <c r="C76" s="76"/>
      <c r="D76" s="76"/>
      <c r="E76" s="78">
        <f>SUM(E74:E75)</f>
        <v>286.69600000000037</v>
      </c>
      <c r="F76" s="19">
        <f>SUM(F74:F75)</f>
        <v>28.611999999999739</v>
      </c>
      <c r="G76" s="78">
        <f>SUM(G74:G75)</f>
        <v>65.347000000000037</v>
      </c>
      <c r="H76" s="19">
        <f>SUM(H74:H75)</f>
        <v>24.287999999999428</v>
      </c>
      <c r="I76" s="20" t="s">
        <v>54</v>
      </c>
      <c r="J76" s="20" t="s">
        <v>54</v>
      </c>
      <c r="K76" s="20" t="s">
        <v>54</v>
      </c>
    </row>
    <row r="77" spans="1:11" ht="16.5" x14ac:dyDescent="0.35">
      <c r="A77" s="99"/>
      <c r="B77" s="76"/>
      <c r="C77" s="76"/>
      <c r="D77" s="76"/>
      <c r="E77" s="77"/>
      <c r="F77" s="77"/>
      <c r="G77" s="77"/>
      <c r="H77" s="77"/>
      <c r="I77" s="77"/>
      <c r="J77" s="77"/>
      <c r="K77" s="77"/>
    </row>
    <row r="78" spans="1:11" ht="16.5" x14ac:dyDescent="0.35">
      <c r="A78" s="74"/>
      <c r="B78" s="65"/>
      <c r="C78" s="67"/>
      <c r="D78" s="67"/>
      <c r="E78" s="68">
        <v>2016</v>
      </c>
      <c r="F78" s="68">
        <v>2015</v>
      </c>
      <c r="G78" s="68">
        <v>2015</v>
      </c>
      <c r="H78" s="68">
        <v>2014</v>
      </c>
      <c r="I78" s="68">
        <v>2013</v>
      </c>
      <c r="J78" s="68">
        <v>2012</v>
      </c>
      <c r="K78" s="68">
        <v>2012</v>
      </c>
    </row>
    <row r="79" spans="1:11" ht="16.5" x14ac:dyDescent="0.35">
      <c r="A79" s="69"/>
      <c r="B79" s="69"/>
      <c r="C79" s="67"/>
      <c r="D79" s="67"/>
      <c r="E79" s="71" t="s">
        <v>74</v>
      </c>
      <c r="F79" s="71" t="s">
        <v>74</v>
      </c>
      <c r="G79" s="68"/>
      <c r="H79" s="68"/>
      <c r="I79" s="68"/>
      <c r="J79" s="68"/>
      <c r="K79" s="68"/>
    </row>
    <row r="80" spans="1:11" ht="16.5" x14ac:dyDescent="0.35">
      <c r="A80" s="66" t="s">
        <v>76</v>
      </c>
      <c r="B80" s="72"/>
      <c r="C80" s="66"/>
      <c r="D80" s="66"/>
      <c r="E80" s="70"/>
      <c r="F80" s="70"/>
      <c r="G80" s="70"/>
      <c r="H80" s="70"/>
      <c r="I80" s="70"/>
      <c r="J80" s="70"/>
      <c r="K80" s="70"/>
    </row>
    <row r="81" spans="1:11" ht="1.5" customHeight="1" x14ac:dyDescent="0.35">
      <c r="A81" s="99" t="s">
        <v>46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1" ht="15" customHeight="1" x14ac:dyDescent="0.35">
      <c r="A82" s="134" t="s">
        <v>44</v>
      </c>
      <c r="B82" s="109"/>
      <c r="C82" s="100"/>
      <c r="D82" s="100"/>
      <c r="E82" s="82">
        <v>3.7657561172694511</v>
      </c>
      <c r="F82" s="56">
        <v>4.0254301073470247</v>
      </c>
      <c r="G82" s="82">
        <v>3.3033233719205315</v>
      </c>
      <c r="H82" s="56">
        <v>3.2750193624833508</v>
      </c>
      <c r="I82" s="56">
        <v>2.8409698421502041</v>
      </c>
      <c r="J82" s="56">
        <v>3.3721939097255573</v>
      </c>
      <c r="K82" s="56">
        <v>3.3721939097255551</v>
      </c>
    </row>
    <row r="83" spans="1:11" ht="15" customHeight="1" x14ac:dyDescent="0.35">
      <c r="A83" s="99" t="s">
        <v>80</v>
      </c>
      <c r="B83" s="109"/>
      <c r="C83" s="100"/>
      <c r="D83" s="100"/>
      <c r="E83" s="82">
        <v>3.7785822620830389</v>
      </c>
      <c r="F83" s="56">
        <v>4.0254301073470247</v>
      </c>
      <c r="G83" s="82">
        <v>3.3163468230465649</v>
      </c>
      <c r="H83" s="56">
        <v>3.0706357275938467</v>
      </c>
      <c r="I83" s="56">
        <v>3.1846482918522745</v>
      </c>
      <c r="J83" s="56">
        <v>3.3721939097255573</v>
      </c>
      <c r="K83" s="56">
        <v>3.3721939097255551</v>
      </c>
    </row>
    <row r="84" spans="1:11" ht="15" customHeight="1" x14ac:dyDescent="0.35">
      <c r="A84" s="99" t="s">
        <v>45</v>
      </c>
      <c r="B84" s="109"/>
      <c r="C84" s="100"/>
      <c r="D84" s="100"/>
      <c r="E84" s="82">
        <v>3.5135620448722857</v>
      </c>
      <c r="F84" s="56">
        <v>3.7977901698350949</v>
      </c>
      <c r="G84" s="82">
        <v>3.4069533126976652</v>
      </c>
      <c r="H84" s="56">
        <v>2.870528744135572</v>
      </c>
      <c r="I84" s="56">
        <v>2.5926522864229389</v>
      </c>
      <c r="J84" s="56">
        <v>2.7919879253399991</v>
      </c>
      <c r="K84" s="56">
        <v>3.2759722304995909</v>
      </c>
    </row>
    <row r="85" spans="1:11" ht="15" customHeight="1" x14ac:dyDescent="0.35">
      <c r="A85" s="99" t="s">
        <v>46</v>
      </c>
      <c r="B85" s="109"/>
      <c r="C85" s="107"/>
      <c r="D85" s="107"/>
      <c r="E85" s="82" t="s">
        <v>54</v>
      </c>
      <c r="F85" s="56" t="s">
        <v>54</v>
      </c>
      <c r="G85" s="82">
        <v>36.850688887897206</v>
      </c>
      <c r="H85" s="56">
        <v>20.243966939373557</v>
      </c>
      <c r="I85" s="56" t="s">
        <v>54</v>
      </c>
      <c r="J85" s="56" t="s">
        <v>54</v>
      </c>
      <c r="K85" s="56">
        <v>15.959561833231451</v>
      </c>
    </row>
    <row r="86" spans="1:11" ht="15" customHeight="1" x14ac:dyDescent="0.35">
      <c r="A86" s="99" t="s">
        <v>47</v>
      </c>
      <c r="B86" s="109"/>
      <c r="C86" s="107"/>
      <c r="D86" s="107"/>
      <c r="E86" s="82" t="s">
        <v>54</v>
      </c>
      <c r="F86" s="56" t="s">
        <v>54</v>
      </c>
      <c r="G86" s="82">
        <v>30.28502853044084</v>
      </c>
      <c r="H86" s="56">
        <v>21.163830482132472</v>
      </c>
      <c r="I86" s="56" t="s">
        <v>54</v>
      </c>
      <c r="J86" s="56" t="s">
        <v>54</v>
      </c>
      <c r="K86" s="56">
        <v>23.943384527223134</v>
      </c>
    </row>
    <row r="87" spans="1:11" ht="15" customHeight="1" x14ac:dyDescent="0.35">
      <c r="A87" s="99" t="s">
        <v>48</v>
      </c>
      <c r="B87" s="109"/>
      <c r="C87" s="100"/>
      <c r="D87" s="100"/>
      <c r="E87" s="79">
        <v>11.572481922863865</v>
      </c>
      <c r="F87" s="23">
        <v>23.359531969676347</v>
      </c>
      <c r="G87" s="79">
        <v>10.290229737166138</v>
      </c>
      <c r="H87" s="23">
        <v>25.100542345395247</v>
      </c>
      <c r="I87" s="23">
        <v>22.010838174401663</v>
      </c>
      <c r="J87" s="23" t="s">
        <v>54</v>
      </c>
      <c r="K87" s="23">
        <v>30.92463814589944</v>
      </c>
    </row>
    <row r="88" spans="1:11" ht="15" customHeight="1" x14ac:dyDescent="0.35">
      <c r="A88" s="99" t="s">
        <v>49</v>
      </c>
      <c r="B88" s="109"/>
      <c r="C88" s="100"/>
      <c r="D88" s="100"/>
      <c r="E88" s="79">
        <v>-777.48699999999997</v>
      </c>
      <c r="F88" s="23">
        <v>-586.18700000000001</v>
      </c>
      <c r="G88" s="79">
        <v>-503.85599999999999</v>
      </c>
      <c r="H88" s="23">
        <v>-463.50800000000004</v>
      </c>
      <c r="I88" s="23">
        <v>-397.04699999999997</v>
      </c>
      <c r="J88" s="23" t="s">
        <v>54</v>
      </c>
      <c r="K88" s="23">
        <v>-446.79200000000003</v>
      </c>
    </row>
    <row r="89" spans="1:11" ht="15" customHeight="1" x14ac:dyDescent="0.35">
      <c r="A89" s="99" t="s">
        <v>50</v>
      </c>
      <c r="B89" s="109"/>
      <c r="C89" s="60"/>
      <c r="D89" s="60"/>
      <c r="E89" s="82">
        <v>0.86877170680770865</v>
      </c>
      <c r="F89" s="56">
        <v>0.28500883006956496</v>
      </c>
      <c r="G89" s="82">
        <v>1.0265308320893769</v>
      </c>
      <c r="H89" s="56">
        <v>0.48219581461171684</v>
      </c>
      <c r="I89" s="56">
        <v>0.70580222292198824</v>
      </c>
      <c r="J89" s="56" t="s">
        <v>54</v>
      </c>
      <c r="K89" s="56">
        <v>3.5106917459858666E-2</v>
      </c>
    </row>
    <row r="90" spans="1:11" ht="15" customHeight="1" x14ac:dyDescent="0.35">
      <c r="A90" s="101" t="s">
        <v>51</v>
      </c>
      <c r="B90" s="110"/>
      <c r="C90" s="64"/>
      <c r="D90" s="64"/>
      <c r="E90" s="90" t="s">
        <v>54</v>
      </c>
      <c r="F90" s="23" t="s">
        <v>54</v>
      </c>
      <c r="G90" s="90">
        <v>637</v>
      </c>
      <c r="H90" s="23">
        <v>528</v>
      </c>
      <c r="I90" s="23">
        <v>468</v>
      </c>
      <c r="J90" s="23">
        <v>397</v>
      </c>
      <c r="K90" s="23">
        <v>397</v>
      </c>
    </row>
    <row r="91" spans="1:11" ht="16.5" x14ac:dyDescent="0.35">
      <c r="A91" s="103" t="s">
        <v>94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ht="16.5" x14ac:dyDescent="0.35">
      <c r="A92" s="103" t="s">
        <v>91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</row>
    <row r="93" spans="1:11" ht="16.5" x14ac:dyDescent="0.35">
      <c r="A93" s="103">
        <v>0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</row>
    <row r="94" spans="1:11" ht="16.5" x14ac:dyDescent="0.35">
      <c r="A94" s="103"/>
      <c r="B94" s="120"/>
      <c r="C94" s="120"/>
      <c r="D94" s="120"/>
      <c r="E94" s="120"/>
      <c r="F94" s="120"/>
      <c r="G94" s="120"/>
      <c r="H94" s="120"/>
      <c r="I94" s="120"/>
      <c r="J94" s="120"/>
      <c r="K94" s="120"/>
    </row>
    <row r="96" spans="1:11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</row>
    <row r="97" spans="1:11" x14ac:dyDescent="0.25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</row>
    <row r="98" spans="1:11" x14ac:dyDescent="0.25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</row>
    <row r="99" spans="1:11" x14ac:dyDescent="0.25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</row>
    <row r="100" spans="1:11" x14ac:dyDescent="0.25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</row>
    <row r="101" spans="1:11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</row>
    <row r="102" spans="1:11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</row>
    <row r="103" spans="1:11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</row>
    <row r="104" spans="1:11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</row>
    <row r="105" spans="1:11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</row>
    <row r="106" spans="1:11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</row>
    <row r="107" spans="1:11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</row>
    <row r="108" spans="1:11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</row>
    <row r="109" spans="1:11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</sheetData>
  <mergeCells count="2">
    <mergeCell ref="A1:K1"/>
    <mergeCell ref="A73:B73"/>
  </mergeCells>
  <pageMargins left="0.7" right="0.7" top="0.75" bottom="0.75" header="0.3" footer="0.3"/>
  <pageSetup paperSize="9" scale="55" orientation="portrait" r:id="rId1"/>
  <rowBreaks count="1" manualBreakCount="1">
    <brk id="9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18</vt:i4>
      </vt:variant>
    </vt:vector>
  </HeadingPairs>
  <TitlesOfParts>
    <vt:vector size="36" baseType="lpstr">
      <vt:lpstr>AH Industries </vt:lpstr>
      <vt:lpstr>Aibel</vt:lpstr>
      <vt:lpstr>ArcusGruppen</vt:lpstr>
      <vt:lpstr>Biolin Scientific</vt:lpstr>
      <vt:lpstr>Bisnode</vt:lpstr>
      <vt:lpstr>DIAB</vt:lpstr>
      <vt:lpstr>Euromaint</vt:lpstr>
      <vt:lpstr>GS Hydro</vt:lpstr>
      <vt:lpstr>HENT</vt:lpstr>
      <vt:lpstr>HL Display</vt:lpstr>
      <vt:lpstr>Jøtul</vt:lpstr>
      <vt:lpstr>KVD</vt:lpstr>
      <vt:lpstr>Ledil</vt:lpstr>
      <vt:lpstr>Mobile Climate Control</vt:lpstr>
      <vt:lpstr>Nebula</vt:lpstr>
      <vt:lpstr>Serena Properties</vt:lpstr>
      <vt:lpstr>Speed Group</vt:lpstr>
      <vt:lpstr>TFS</vt:lpstr>
      <vt:lpstr>'AH Industries '!Utskriftsområde</vt:lpstr>
      <vt:lpstr>Aibel!Utskriftsområde</vt:lpstr>
      <vt:lpstr>ArcusGruppen!Utskriftsområde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  <vt:lpstr>'Serena Properties'!Utskriftsområde</vt:lpstr>
      <vt:lpstr>'Speed Group'!Utskriftsområde</vt:lpstr>
      <vt:lpstr>TFS!Utskriftsområde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2016-05-09T08:05:17Z</cp:lastPrinted>
  <dcterms:created xsi:type="dcterms:W3CDTF">2009-05-12T14:09:20Z</dcterms:created>
  <dcterms:modified xsi:type="dcterms:W3CDTF">2016-05-09T08:22:34Z</dcterms:modified>
</cp:coreProperties>
</file>