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885" windowWidth="14280" windowHeight="4860" tabRatio="754" firstSheet="1" activeTab="1"/>
  </bookViews>
  <sheets>
    <sheet name="Kommenater" sheetId="71" state="hidden" r:id="rId1"/>
    <sheet name="AH Industries " sheetId="39" r:id="rId2"/>
    <sheet name="Aibel" sheetId="63" r:id="rId3"/>
    <sheet name="airteam" sheetId="72" r:id="rId4"/>
    <sheet name="ArcusGruppen" sheetId="48" r:id="rId5"/>
    <sheet name="Biolin Scientific" sheetId="50" r:id="rId6"/>
    <sheet name="Bisnode" sheetId="49" r:id="rId7"/>
    <sheet name="Diab" sheetId="51" r:id="rId8"/>
    <sheet name="GS Hydro" sheetId="53" r:id="rId9"/>
    <sheet name="Gudrun Sjöden" sheetId="74" r:id="rId10"/>
    <sheet name="HENT" sheetId="55" r:id="rId11"/>
    <sheet name="HL Display" sheetId="56" r:id="rId12"/>
    <sheet name="Jøtul" sheetId="58" r:id="rId13"/>
    <sheet name="KVD" sheetId="59" r:id="rId14"/>
    <sheet name="Ledil" sheetId="65" r:id="rId15"/>
    <sheet name="Mobile Climate Control" sheetId="60" r:id="rId16"/>
    <sheet name="Nebula" sheetId="61" r:id="rId17"/>
    <sheet name="Nordic Cinema Group" sheetId="62" state="hidden" r:id="rId18"/>
    <sheet name="Oase Outdoor" sheetId="73" r:id="rId19"/>
    <sheet name="Serena Properties" sheetId="70" r:id="rId20"/>
    <sheet name="Speed Group" sheetId="68" r:id="rId21"/>
    <sheet name="TFS" sheetId="69" r:id="rId22"/>
  </sheets>
  <definedNames>
    <definedName name="Bolagskod" localSheetId="3">#REF!</definedName>
    <definedName name="Bolagskod" localSheetId="9">#REF!</definedName>
    <definedName name="Bolagskod" localSheetId="14">#REF!</definedName>
    <definedName name="Bolagskod" localSheetId="18">#REF!</definedName>
    <definedName name="Bolagskod" localSheetId="19">#REF!</definedName>
    <definedName name="Bolagskod" localSheetId="20">#REF!</definedName>
    <definedName name="Bolagskod" localSheetId="21">#REF!</definedName>
    <definedName name="Bolagskod">#REF!</definedName>
    <definedName name="_xlnm.Print_Area" localSheetId="1">'AH Industries '!$A$1:$L$93</definedName>
    <definedName name="_xlnm.Print_Area" localSheetId="2">Aibel!$A$1:$M$95</definedName>
    <definedName name="_xlnm.Print_Area" localSheetId="3">airteam!$A$1:$L$94</definedName>
    <definedName name="_xlnm.Print_Area" localSheetId="4">ArcusGruppen!$A$1:$L$92</definedName>
    <definedName name="_xlnm.Print_Area" localSheetId="5">'Biolin Scientific'!$A$1:$M$94</definedName>
    <definedName name="_xlnm.Print_Area" localSheetId="6">Bisnode!$A$1:$M$93</definedName>
    <definedName name="_xlnm.Print_Area" localSheetId="7">Diab!$A$1:$L$92</definedName>
    <definedName name="_xlnm.Print_Area" localSheetId="8">'GS Hydro'!$A$1:$L$93</definedName>
    <definedName name="_xlnm.Print_Area" localSheetId="9">'Gudrun Sjöden'!$A$1:$L$94</definedName>
    <definedName name="_xlnm.Print_Area" localSheetId="10">HENT!$A$1:$M$94</definedName>
    <definedName name="_xlnm.Print_Area" localSheetId="11">'HL Display'!$A$1:$L$92</definedName>
    <definedName name="_xlnm.Print_Area" localSheetId="12">Jøtul!$A$1:$L$93</definedName>
    <definedName name="_xlnm.Print_Area" localSheetId="0">Kommenater!$A$1:$C$25</definedName>
    <definedName name="_xlnm.Print_Area" localSheetId="13">KVD!$A$1:$L$93</definedName>
    <definedName name="_xlnm.Print_Area" localSheetId="14">Ledil!$A$1:$L$93</definedName>
    <definedName name="_xlnm.Print_Area" localSheetId="15">'Mobile Climate Control'!$A$1:$L$93</definedName>
    <definedName name="_xlnm.Print_Area" localSheetId="16">Nebula!$A$1:$M$93</definedName>
    <definedName name="_xlnm.Print_Area" localSheetId="17">'Nordic Cinema Group'!$A$1:$M$95</definedName>
    <definedName name="_xlnm.Print_Area" localSheetId="18">'Oase Outdoor'!$A$1:$L$94</definedName>
    <definedName name="_xlnm.Print_Area" localSheetId="19">'Serena Properties'!$A$1:$L$95</definedName>
    <definedName name="_xlnm.Print_Area" localSheetId="20">'Speed Group'!$A$1:$L$93</definedName>
    <definedName name="_xlnm.Print_Area" localSheetId="21">TFS!$A$1:$L$96</definedName>
    <definedName name="VMÅN">#REF!</definedName>
  </definedNames>
  <calcPr calcId="145621"/>
</workbook>
</file>

<file path=xl/calcChain.xml><?xml version="1.0" encoding="utf-8"?>
<calcChain xmlns="http://schemas.openxmlformats.org/spreadsheetml/2006/main">
  <c r="L78" i="65" l="1"/>
  <c r="L57" i="65"/>
  <c r="L30" i="65"/>
  <c r="K78" i="74"/>
  <c r="L78" i="74"/>
  <c r="J78" i="74"/>
  <c r="K57" i="74"/>
  <c r="L57" i="74"/>
  <c r="J57" i="74"/>
  <c r="K30" i="74"/>
  <c r="L30" i="74"/>
  <c r="J30" i="74"/>
  <c r="E14" i="69"/>
  <c r="F14" i="69"/>
  <c r="G14" i="69"/>
  <c r="H14" i="69"/>
  <c r="I14" i="69"/>
  <c r="J14" i="69"/>
  <c r="K14" i="69"/>
  <c r="L14" i="69"/>
  <c r="E16" i="69"/>
  <c r="F16" i="69"/>
  <c r="G16" i="69"/>
  <c r="H16" i="69"/>
  <c r="H19" i="69" s="1"/>
  <c r="H22" i="69" s="1"/>
  <c r="H25" i="69" s="1"/>
  <c r="I16" i="69"/>
  <c r="J16" i="69"/>
  <c r="J19" i="69" s="1"/>
  <c r="J22" i="69" s="1"/>
  <c r="J25" i="69" s="1"/>
  <c r="K16" i="69"/>
  <c r="K19" i="69" s="1"/>
  <c r="K22" i="69" s="1"/>
  <c r="K25" i="69" s="1"/>
  <c r="L16" i="69"/>
  <c r="L19" i="69" s="1"/>
  <c r="L22" i="69" s="1"/>
  <c r="L25" i="69" s="1"/>
  <c r="E19" i="69"/>
  <c r="F19" i="69"/>
  <c r="F22" i="69" s="1"/>
  <c r="F25" i="69" s="1"/>
  <c r="G19" i="69"/>
  <c r="G22" i="69" s="1"/>
  <c r="G25" i="69" s="1"/>
  <c r="I19" i="69"/>
  <c r="I22" i="69" s="1"/>
  <c r="E22" i="69"/>
  <c r="E25" i="69"/>
  <c r="I25" i="69"/>
  <c r="E33" i="69"/>
  <c r="F33" i="69"/>
  <c r="G33" i="69"/>
  <c r="H33" i="69"/>
  <c r="G41" i="69"/>
  <c r="I41" i="69"/>
  <c r="J41" i="69"/>
  <c r="K41" i="69"/>
  <c r="L41" i="69"/>
  <c r="G47" i="69"/>
  <c r="I47" i="69"/>
  <c r="J47" i="69"/>
  <c r="K47" i="69"/>
  <c r="L47" i="69"/>
  <c r="E60" i="69"/>
  <c r="F60" i="69"/>
  <c r="G60" i="69"/>
  <c r="H60" i="69"/>
  <c r="E65" i="69"/>
  <c r="E68" i="69" s="1"/>
  <c r="E70" i="69" s="1"/>
  <c r="G65" i="69"/>
  <c r="G68" i="69" s="1"/>
  <c r="G70" i="69" s="1"/>
  <c r="I65" i="69"/>
  <c r="I68" i="69" s="1"/>
  <c r="I70" i="69" s="1"/>
  <c r="J65" i="69"/>
  <c r="J68" i="69" s="1"/>
  <c r="J70" i="69" s="1"/>
  <c r="K65" i="69"/>
  <c r="K68" i="69" s="1"/>
  <c r="K70" i="69" s="1"/>
  <c r="L65" i="69"/>
  <c r="L68" i="69" s="1"/>
  <c r="L70" i="69" s="1"/>
  <c r="E75" i="69"/>
  <c r="G75" i="69"/>
  <c r="I75" i="69"/>
  <c r="J75" i="69"/>
  <c r="K75" i="69"/>
  <c r="L75" i="69"/>
  <c r="E81" i="69"/>
  <c r="F81" i="69"/>
  <c r="G81" i="69"/>
  <c r="H81" i="69"/>
  <c r="E86" i="69"/>
  <c r="F86" i="69"/>
  <c r="G86" i="69"/>
  <c r="H86" i="69"/>
  <c r="I86" i="69"/>
  <c r="J86" i="69"/>
  <c r="K86" i="69"/>
  <c r="L86" i="69"/>
  <c r="E12" i="68"/>
  <c r="F12" i="68"/>
  <c r="F14" i="68" s="1"/>
  <c r="G12" i="68"/>
  <c r="G14" i="68" s="1"/>
  <c r="G28" i="68" s="1"/>
  <c r="H12" i="68"/>
  <c r="H14" i="68" s="1"/>
  <c r="I12" i="68"/>
  <c r="I14" i="68" s="1"/>
  <c r="I17" i="68" s="1"/>
  <c r="I20" i="68" s="1"/>
  <c r="I23" i="68" s="1"/>
  <c r="J12" i="68"/>
  <c r="K12" i="68"/>
  <c r="K14" i="68" s="1"/>
  <c r="K17" i="68" s="1"/>
  <c r="K20" i="68" s="1"/>
  <c r="K23" i="68" s="1"/>
  <c r="L12" i="68"/>
  <c r="E14" i="68"/>
  <c r="E17" i="68" s="1"/>
  <c r="E20" i="68" s="1"/>
  <c r="E23" i="68" s="1"/>
  <c r="J14" i="68"/>
  <c r="J17" i="68" s="1"/>
  <c r="J20" i="68" s="1"/>
  <c r="J23" i="68" s="1"/>
  <c r="L14" i="68"/>
  <c r="G39" i="68"/>
  <c r="H39" i="68"/>
  <c r="I39" i="68"/>
  <c r="I46" i="68" s="1"/>
  <c r="K39" i="68"/>
  <c r="L39" i="68"/>
  <c r="G45" i="68"/>
  <c r="H45" i="68"/>
  <c r="I45" i="68"/>
  <c r="K45" i="68"/>
  <c r="L45" i="68"/>
  <c r="G55" i="68"/>
  <c r="H55" i="68"/>
  <c r="I55" i="68"/>
  <c r="K55" i="68"/>
  <c r="L55" i="68"/>
  <c r="E63" i="68"/>
  <c r="G63" i="68"/>
  <c r="K63" i="68"/>
  <c r="K66" i="68" s="1"/>
  <c r="K68" i="68" s="1"/>
  <c r="L63" i="68"/>
  <c r="L66" i="68" s="1"/>
  <c r="L68" i="68" s="1"/>
  <c r="E66" i="68"/>
  <c r="G66" i="68"/>
  <c r="E68" i="68"/>
  <c r="G68" i="68"/>
  <c r="E73" i="68"/>
  <c r="G73" i="68"/>
  <c r="G74" i="68" s="1"/>
  <c r="G76" i="68" s="1"/>
  <c r="K73" i="68"/>
  <c r="L73" i="68"/>
  <c r="L74" i="68" s="1"/>
  <c r="L76" i="68" s="1"/>
  <c r="E74" i="68"/>
  <c r="E76" i="68"/>
  <c r="E12" i="70"/>
  <c r="E14" i="70" s="1"/>
  <c r="F12" i="70"/>
  <c r="G12" i="70"/>
  <c r="G14" i="70" s="1"/>
  <c r="G17" i="70" s="1"/>
  <c r="G21" i="70" s="1"/>
  <c r="G24" i="70" s="1"/>
  <c r="H12" i="70"/>
  <c r="H14" i="70" s="1"/>
  <c r="I12" i="70"/>
  <c r="I14" i="70" s="1"/>
  <c r="I17" i="70" s="1"/>
  <c r="I21" i="70" s="1"/>
  <c r="I24" i="70" s="1"/>
  <c r="F14" i="70"/>
  <c r="J21" i="70"/>
  <c r="K21" i="70"/>
  <c r="L21" i="70"/>
  <c r="G40" i="70"/>
  <c r="I40" i="70"/>
  <c r="J40" i="70"/>
  <c r="G46" i="70"/>
  <c r="I46" i="70"/>
  <c r="J46" i="70"/>
  <c r="G56" i="70"/>
  <c r="I56" i="70"/>
  <c r="J56" i="70"/>
  <c r="E64" i="70"/>
  <c r="E67" i="70" s="1"/>
  <c r="E69" i="70" s="1"/>
  <c r="G64" i="70"/>
  <c r="G67" i="70" s="1"/>
  <c r="G69" i="70" s="1"/>
  <c r="E74" i="70"/>
  <c r="G74" i="70"/>
  <c r="E12" i="73"/>
  <c r="E14" i="73" s="1"/>
  <c r="F12" i="73"/>
  <c r="F14" i="73" s="1"/>
  <c r="F17" i="73" s="1"/>
  <c r="F20" i="73" s="1"/>
  <c r="F23" i="73" s="1"/>
  <c r="G12" i="73"/>
  <c r="G14" i="73" s="1"/>
  <c r="H12" i="73"/>
  <c r="H14" i="73" s="1"/>
  <c r="I12" i="73"/>
  <c r="I14" i="73" s="1"/>
  <c r="J12" i="73"/>
  <c r="J14" i="73" s="1"/>
  <c r="J17" i="73" s="1"/>
  <c r="J20" i="73" s="1"/>
  <c r="J23" i="73" s="1"/>
  <c r="K20" i="73"/>
  <c r="L20" i="73"/>
  <c r="G39" i="73"/>
  <c r="I39" i="73"/>
  <c r="J39" i="73"/>
  <c r="G45" i="73"/>
  <c r="I45" i="73"/>
  <c r="J45" i="73"/>
  <c r="G55" i="73"/>
  <c r="I55" i="73"/>
  <c r="J55" i="73"/>
  <c r="F1" i="62"/>
  <c r="G1" i="62"/>
  <c r="H1" i="62"/>
  <c r="I1" i="62"/>
  <c r="J1" i="62"/>
  <c r="K1" i="62"/>
  <c r="L1" i="62"/>
  <c r="M1" i="62"/>
  <c r="B3" i="62"/>
  <c r="B4" i="62"/>
  <c r="F5" i="62"/>
  <c r="F32" i="62" s="1"/>
  <c r="G5" i="62"/>
  <c r="G59" i="62" s="1"/>
  <c r="H5" i="62"/>
  <c r="H59" i="62" s="1"/>
  <c r="I5" i="62"/>
  <c r="J5" i="62"/>
  <c r="J59" i="62" s="1"/>
  <c r="K5" i="62"/>
  <c r="K59" i="62" s="1"/>
  <c r="L5" i="62"/>
  <c r="L80" i="62" s="1"/>
  <c r="M5" i="62"/>
  <c r="F6" i="62"/>
  <c r="F33" i="62" s="1"/>
  <c r="G6" i="62"/>
  <c r="G60" i="62" s="1"/>
  <c r="H6" i="62"/>
  <c r="H60" i="62" s="1"/>
  <c r="I6" i="62"/>
  <c r="B7" i="62"/>
  <c r="E7" i="62"/>
  <c r="B9" i="62"/>
  <c r="B10" i="62"/>
  <c r="B11" i="62"/>
  <c r="B12" i="62"/>
  <c r="B13" i="62"/>
  <c r="B14" i="62"/>
  <c r="F14" i="62"/>
  <c r="F16" i="62" s="1"/>
  <c r="G14" i="62"/>
  <c r="G16" i="62" s="1"/>
  <c r="H14" i="62"/>
  <c r="H16" i="62" s="1"/>
  <c r="I14" i="62"/>
  <c r="J14" i="62"/>
  <c r="J16" i="62" s="1"/>
  <c r="K14" i="62"/>
  <c r="K16" i="62" s="1"/>
  <c r="L14" i="62"/>
  <c r="L16" i="62" s="1"/>
  <c r="L19" i="62" s="1"/>
  <c r="L22" i="62" s="1"/>
  <c r="L25" i="62" s="1"/>
  <c r="M14" i="62"/>
  <c r="B15" i="62"/>
  <c r="B16" i="62"/>
  <c r="I16" i="62"/>
  <c r="M16" i="62"/>
  <c r="B17" i="62"/>
  <c r="B18" i="62"/>
  <c r="B19" i="62"/>
  <c r="B20" i="62"/>
  <c r="B21" i="62"/>
  <c r="B22" i="62"/>
  <c r="B23" i="62"/>
  <c r="B24" i="62"/>
  <c r="B25" i="62"/>
  <c r="B26" i="62"/>
  <c r="B27" i="62"/>
  <c r="B29" i="62"/>
  <c r="B30" i="62"/>
  <c r="H32" i="62"/>
  <c r="L32" i="62"/>
  <c r="H33" i="62"/>
  <c r="B34" i="62"/>
  <c r="B36" i="62"/>
  <c r="B37" i="62"/>
  <c r="B38" i="62"/>
  <c r="B39" i="62"/>
  <c r="B40" i="62"/>
  <c r="B41" i="62"/>
  <c r="H41" i="62"/>
  <c r="I41" i="62"/>
  <c r="J41" i="62"/>
  <c r="K41" i="62"/>
  <c r="M41" i="62"/>
  <c r="B42" i="62"/>
  <c r="B43" i="62"/>
  <c r="B44" i="62"/>
  <c r="B45" i="62"/>
  <c r="B46" i="62"/>
  <c r="B47" i="62"/>
  <c r="H47" i="62"/>
  <c r="I47" i="62"/>
  <c r="J47" i="62"/>
  <c r="K47" i="62"/>
  <c r="M47" i="62"/>
  <c r="B48" i="62"/>
  <c r="B49" i="62"/>
  <c r="B50" i="62"/>
  <c r="B51" i="62"/>
  <c r="B52" i="62"/>
  <c r="B53" i="62"/>
  <c r="B54" i="62"/>
  <c r="B55" i="62"/>
  <c r="B56" i="62"/>
  <c r="B57" i="62"/>
  <c r="H57" i="62"/>
  <c r="I57" i="62"/>
  <c r="J57" i="62"/>
  <c r="K57" i="62"/>
  <c r="M57" i="62"/>
  <c r="I59" i="62"/>
  <c r="M59" i="62"/>
  <c r="I60" i="62"/>
  <c r="B61" i="62"/>
  <c r="B63" i="62"/>
  <c r="B64" i="62"/>
  <c r="B65" i="62"/>
  <c r="F65" i="62"/>
  <c r="G65" i="62"/>
  <c r="G68" i="62" s="1"/>
  <c r="G70" i="62" s="1"/>
  <c r="H65" i="62"/>
  <c r="I65" i="62"/>
  <c r="I68" i="62" s="1"/>
  <c r="I70" i="62" s="1"/>
  <c r="J65" i="62"/>
  <c r="J68" i="62" s="1"/>
  <c r="J70" i="62" s="1"/>
  <c r="J76" i="62" s="1"/>
  <c r="J78" i="62" s="1"/>
  <c r="M65" i="62"/>
  <c r="M68" i="62" s="1"/>
  <c r="M70" i="62" s="1"/>
  <c r="B66" i="62"/>
  <c r="B67" i="62"/>
  <c r="B68" i="62"/>
  <c r="F68" i="62"/>
  <c r="F70" i="62" s="1"/>
  <c r="F76" i="62" s="1"/>
  <c r="F78" i="62" s="1"/>
  <c r="H68" i="62"/>
  <c r="B69" i="62"/>
  <c r="B70" i="62"/>
  <c r="H70" i="62"/>
  <c r="B71" i="62"/>
  <c r="B72" i="62"/>
  <c r="B73" i="62"/>
  <c r="B74" i="62"/>
  <c r="B75" i="62"/>
  <c r="F75" i="62"/>
  <c r="G75" i="62"/>
  <c r="G76" i="62" s="1"/>
  <c r="G78" i="62" s="1"/>
  <c r="H75" i="62"/>
  <c r="I75" i="62"/>
  <c r="J75" i="62"/>
  <c r="M75" i="62"/>
  <c r="M76" i="62" s="1"/>
  <c r="M78" i="62" s="1"/>
  <c r="B76" i="62"/>
  <c r="B77" i="62"/>
  <c r="B78" i="62"/>
  <c r="F80" i="62"/>
  <c r="B82" i="62"/>
  <c r="B83" i="62"/>
  <c r="B84" i="62"/>
  <c r="B85" i="62"/>
  <c r="B86" i="62"/>
  <c r="B87" i="62"/>
  <c r="B88" i="62"/>
  <c r="B89" i="62"/>
  <c r="B90" i="62"/>
  <c r="B91" i="62"/>
  <c r="B92" i="62"/>
  <c r="B93" i="62"/>
  <c r="B94" i="62"/>
  <c r="E12" i="61"/>
  <c r="E14" i="61" s="1"/>
  <c r="F12" i="61"/>
  <c r="F14" i="61" s="1"/>
  <c r="F28" i="61" s="1"/>
  <c r="G12" i="61"/>
  <c r="G14" i="61" s="1"/>
  <c r="H12" i="61"/>
  <c r="H14" i="61" s="1"/>
  <c r="H28" i="61" s="1"/>
  <c r="I12" i="61"/>
  <c r="I14" i="61" s="1"/>
  <c r="I17" i="61" s="1"/>
  <c r="I20" i="61" s="1"/>
  <c r="I23" i="61" s="1"/>
  <c r="J12" i="61"/>
  <c r="J14" i="61" s="1"/>
  <c r="J28" i="61" s="1"/>
  <c r="K12" i="61"/>
  <c r="K14" i="61" s="1"/>
  <c r="K17" i="61" s="1"/>
  <c r="K20" i="61" s="1"/>
  <c r="K23" i="61" s="1"/>
  <c r="L12" i="61"/>
  <c r="L14" i="61" s="1"/>
  <c r="L28" i="61" s="1"/>
  <c r="M12" i="61"/>
  <c r="M14" i="61" s="1"/>
  <c r="G39" i="61"/>
  <c r="H39" i="61"/>
  <c r="I39" i="61"/>
  <c r="J39" i="61"/>
  <c r="K39" i="61"/>
  <c r="M39" i="61"/>
  <c r="G45" i="61"/>
  <c r="H45" i="61"/>
  <c r="I45" i="61"/>
  <c r="J45" i="61"/>
  <c r="K45" i="61"/>
  <c r="M45" i="61"/>
  <c r="G55" i="61"/>
  <c r="H55" i="61"/>
  <c r="I55" i="61"/>
  <c r="J55" i="61"/>
  <c r="K55" i="61"/>
  <c r="M55" i="61"/>
  <c r="E63" i="61"/>
  <c r="E66" i="61" s="1"/>
  <c r="E68" i="61" s="1"/>
  <c r="F63" i="61"/>
  <c r="F66" i="61" s="1"/>
  <c r="F68" i="61" s="1"/>
  <c r="G63" i="61"/>
  <c r="G66" i="61" s="1"/>
  <c r="G68" i="61" s="1"/>
  <c r="H63" i="61"/>
  <c r="H66" i="61" s="1"/>
  <c r="H68" i="61" s="1"/>
  <c r="I63" i="61"/>
  <c r="I66" i="61" s="1"/>
  <c r="I68" i="61" s="1"/>
  <c r="J63" i="61"/>
  <c r="J66" i="61" s="1"/>
  <c r="J68" i="61" s="1"/>
  <c r="M63" i="61"/>
  <c r="M66" i="61" s="1"/>
  <c r="M68" i="61" s="1"/>
  <c r="E73" i="61"/>
  <c r="F73" i="61"/>
  <c r="G73" i="61"/>
  <c r="H73" i="61"/>
  <c r="I73" i="61"/>
  <c r="J73" i="61"/>
  <c r="M73" i="61"/>
  <c r="E12" i="60"/>
  <c r="F12" i="60"/>
  <c r="G12" i="60"/>
  <c r="H12" i="60"/>
  <c r="I12" i="60"/>
  <c r="J12" i="60"/>
  <c r="K12" i="60"/>
  <c r="L12" i="60"/>
  <c r="L14" i="60" s="1"/>
  <c r="E14" i="60"/>
  <c r="E17" i="60" s="1"/>
  <c r="E20" i="60" s="1"/>
  <c r="E23" i="60" s="1"/>
  <c r="F14" i="60"/>
  <c r="F17" i="60" s="1"/>
  <c r="G14" i="60"/>
  <c r="G28" i="60" s="1"/>
  <c r="H14" i="60"/>
  <c r="H17" i="60" s="1"/>
  <c r="H20" i="60" s="1"/>
  <c r="H23" i="60" s="1"/>
  <c r="I14" i="60"/>
  <c r="I28" i="60" s="1"/>
  <c r="J14" i="60"/>
  <c r="J17" i="60" s="1"/>
  <c r="K14" i="60"/>
  <c r="I17" i="60"/>
  <c r="I20" i="60" s="1"/>
  <c r="I23" i="60" s="1"/>
  <c r="F20" i="60"/>
  <c r="J20" i="60"/>
  <c r="J23" i="60" s="1"/>
  <c r="F23" i="60"/>
  <c r="F28" i="60"/>
  <c r="J28" i="60"/>
  <c r="G39" i="60"/>
  <c r="H39" i="60"/>
  <c r="I39" i="60"/>
  <c r="J39" i="60"/>
  <c r="K39" i="60"/>
  <c r="K46" i="60" s="1"/>
  <c r="L39" i="60"/>
  <c r="G45" i="60"/>
  <c r="H45" i="60"/>
  <c r="I45" i="60"/>
  <c r="J45" i="60"/>
  <c r="K45" i="60"/>
  <c r="L45" i="60"/>
  <c r="G46" i="60"/>
  <c r="G55" i="60"/>
  <c r="H55" i="60"/>
  <c r="I55" i="60"/>
  <c r="J55" i="60"/>
  <c r="K55" i="60"/>
  <c r="L55" i="60"/>
  <c r="E63" i="60"/>
  <c r="F63" i="60"/>
  <c r="G63" i="60"/>
  <c r="H63" i="60"/>
  <c r="I63" i="60"/>
  <c r="J63" i="60"/>
  <c r="K63" i="60"/>
  <c r="L63" i="60"/>
  <c r="E66" i="60"/>
  <c r="F66" i="60"/>
  <c r="G66" i="60"/>
  <c r="H66" i="60"/>
  <c r="I66" i="60"/>
  <c r="J66" i="60"/>
  <c r="K66" i="60"/>
  <c r="L66" i="60"/>
  <c r="E68" i="60"/>
  <c r="F68" i="60"/>
  <c r="G68" i="60"/>
  <c r="H68" i="60"/>
  <c r="I68" i="60"/>
  <c r="J68" i="60"/>
  <c r="K68" i="60"/>
  <c r="L68" i="60"/>
  <c r="E73" i="60"/>
  <c r="F73" i="60"/>
  <c r="G73" i="60"/>
  <c r="H73" i="60"/>
  <c r="H74" i="60" s="1"/>
  <c r="H76" i="60" s="1"/>
  <c r="I73" i="60"/>
  <c r="I74" i="60" s="1"/>
  <c r="I76" i="60" s="1"/>
  <c r="J73" i="60"/>
  <c r="J74" i="60" s="1"/>
  <c r="J76" i="60" s="1"/>
  <c r="K73" i="60"/>
  <c r="K74" i="60" s="1"/>
  <c r="K76" i="60" s="1"/>
  <c r="L73" i="60"/>
  <c r="L74" i="60" s="1"/>
  <c r="L76" i="60" s="1"/>
  <c r="E74" i="60"/>
  <c r="E76" i="60" s="1"/>
  <c r="F74" i="60"/>
  <c r="F76" i="60" s="1"/>
  <c r="G74" i="60"/>
  <c r="G76" i="60" s="1"/>
  <c r="E12" i="65"/>
  <c r="F12" i="65"/>
  <c r="G12" i="65"/>
  <c r="H12" i="65"/>
  <c r="H14" i="65" s="1"/>
  <c r="I12" i="65"/>
  <c r="I14" i="65" s="1"/>
  <c r="I17" i="65" s="1"/>
  <c r="I20" i="65" s="1"/>
  <c r="I23" i="65" s="1"/>
  <c r="J12" i="65"/>
  <c r="J14" i="65" s="1"/>
  <c r="K12" i="65"/>
  <c r="K14" i="65" s="1"/>
  <c r="K28" i="65" s="1"/>
  <c r="L12" i="65"/>
  <c r="L14" i="65" s="1"/>
  <c r="E14" i="65"/>
  <c r="E28" i="65" s="1"/>
  <c r="F14" i="65"/>
  <c r="F28" i="65" s="1"/>
  <c r="G14" i="65"/>
  <c r="G39" i="65"/>
  <c r="H39" i="65"/>
  <c r="I39" i="65"/>
  <c r="J39" i="65"/>
  <c r="L39" i="65"/>
  <c r="G45" i="65"/>
  <c r="H45" i="65"/>
  <c r="I45" i="65"/>
  <c r="J45" i="65"/>
  <c r="L45" i="65"/>
  <c r="G55" i="65"/>
  <c r="H55" i="65"/>
  <c r="I55" i="65"/>
  <c r="J55" i="65"/>
  <c r="L55" i="65"/>
  <c r="E63" i="65"/>
  <c r="E66" i="65" s="1"/>
  <c r="E68" i="65" s="1"/>
  <c r="F63" i="65"/>
  <c r="F66" i="65" s="1"/>
  <c r="F68" i="65" s="1"/>
  <c r="G63" i="65"/>
  <c r="G66" i="65" s="1"/>
  <c r="G68" i="65" s="1"/>
  <c r="H63" i="65"/>
  <c r="H66" i="65" s="1"/>
  <c r="H68" i="65" s="1"/>
  <c r="I63" i="65"/>
  <c r="I66" i="65" s="1"/>
  <c r="I68" i="65" s="1"/>
  <c r="L63" i="65"/>
  <c r="L66" i="65" s="1"/>
  <c r="L68" i="65" s="1"/>
  <c r="E73" i="65"/>
  <c r="F73" i="65"/>
  <c r="G73" i="65"/>
  <c r="H73" i="65"/>
  <c r="I73" i="65"/>
  <c r="L73" i="65"/>
  <c r="E12" i="59"/>
  <c r="F12" i="59"/>
  <c r="G12" i="59"/>
  <c r="H12" i="59"/>
  <c r="I12" i="59"/>
  <c r="J12" i="59"/>
  <c r="K12" i="59"/>
  <c r="L12" i="59"/>
  <c r="E14" i="59"/>
  <c r="E28" i="59" s="1"/>
  <c r="F14" i="59"/>
  <c r="F28" i="59" s="1"/>
  <c r="G14" i="59"/>
  <c r="H14" i="59"/>
  <c r="H17" i="59" s="1"/>
  <c r="H20" i="59" s="1"/>
  <c r="H23" i="59" s="1"/>
  <c r="I14" i="59"/>
  <c r="I17" i="59" s="1"/>
  <c r="I20" i="59" s="1"/>
  <c r="I23" i="59" s="1"/>
  <c r="J14" i="59"/>
  <c r="K14" i="59"/>
  <c r="K17" i="59" s="1"/>
  <c r="K20" i="59" s="1"/>
  <c r="K23" i="59" s="1"/>
  <c r="L14" i="59"/>
  <c r="L28" i="59" s="1"/>
  <c r="E17" i="59"/>
  <c r="F17" i="59"/>
  <c r="F20" i="59" s="1"/>
  <c r="F23" i="59" s="1"/>
  <c r="G17" i="59"/>
  <c r="E20" i="59"/>
  <c r="E23" i="59" s="1"/>
  <c r="G20" i="59"/>
  <c r="G23" i="59" s="1"/>
  <c r="G28" i="59"/>
  <c r="I28" i="59"/>
  <c r="K28" i="59"/>
  <c r="G39" i="59"/>
  <c r="H39" i="59"/>
  <c r="I39" i="59"/>
  <c r="J39" i="59"/>
  <c r="K39" i="59"/>
  <c r="L39" i="59"/>
  <c r="G45" i="59"/>
  <c r="H45" i="59"/>
  <c r="I45" i="59"/>
  <c r="J45" i="59"/>
  <c r="K45" i="59"/>
  <c r="L45" i="59"/>
  <c r="G55" i="59"/>
  <c r="H55" i="59"/>
  <c r="I55" i="59"/>
  <c r="J55" i="59"/>
  <c r="K55" i="59"/>
  <c r="L55" i="59"/>
  <c r="E63" i="59"/>
  <c r="F63" i="59"/>
  <c r="G63" i="59"/>
  <c r="H63" i="59"/>
  <c r="I63" i="59"/>
  <c r="J63" i="59"/>
  <c r="K63" i="59"/>
  <c r="L63" i="59"/>
  <c r="E66" i="59"/>
  <c r="F66" i="59"/>
  <c r="G66" i="59"/>
  <c r="H66" i="59"/>
  <c r="I66" i="59"/>
  <c r="J66" i="59"/>
  <c r="K66" i="59"/>
  <c r="L66" i="59"/>
  <c r="L68" i="59" s="1"/>
  <c r="L74" i="59" s="1"/>
  <c r="L76" i="59" s="1"/>
  <c r="E68" i="59"/>
  <c r="F68" i="59"/>
  <c r="G68" i="59"/>
  <c r="H68" i="59"/>
  <c r="I68" i="59"/>
  <c r="J68" i="59"/>
  <c r="K68" i="59"/>
  <c r="E73" i="59"/>
  <c r="F73" i="59"/>
  <c r="G73" i="59"/>
  <c r="G74" i="59" s="1"/>
  <c r="G76" i="59" s="1"/>
  <c r="H73" i="59"/>
  <c r="H74" i="59" s="1"/>
  <c r="H76" i="59" s="1"/>
  <c r="I73" i="59"/>
  <c r="I74" i="59" s="1"/>
  <c r="I76" i="59" s="1"/>
  <c r="J73" i="59"/>
  <c r="J74" i="59" s="1"/>
  <c r="J76" i="59" s="1"/>
  <c r="K73" i="59"/>
  <c r="K74" i="59" s="1"/>
  <c r="K76" i="59" s="1"/>
  <c r="L73" i="59"/>
  <c r="E74" i="59"/>
  <c r="E76" i="59" s="1"/>
  <c r="F74" i="59"/>
  <c r="F76" i="59"/>
  <c r="E12" i="58"/>
  <c r="F12" i="58"/>
  <c r="G12" i="58"/>
  <c r="H12" i="58"/>
  <c r="I12" i="58"/>
  <c r="J12" i="58"/>
  <c r="K12" i="58"/>
  <c r="K14" i="58" s="1"/>
  <c r="L12" i="58"/>
  <c r="L14" i="58" s="1"/>
  <c r="L17" i="58" s="1"/>
  <c r="L20" i="58" s="1"/>
  <c r="L23" i="58" s="1"/>
  <c r="E14" i="58"/>
  <c r="F14" i="58"/>
  <c r="F17" i="58" s="1"/>
  <c r="F20" i="58" s="1"/>
  <c r="F23" i="58" s="1"/>
  <c r="G14" i="58"/>
  <c r="G17" i="58" s="1"/>
  <c r="G20" i="58" s="1"/>
  <c r="G23" i="58" s="1"/>
  <c r="H14" i="58"/>
  <c r="H28" i="58" s="1"/>
  <c r="I14" i="58"/>
  <c r="I28" i="58" s="1"/>
  <c r="J14" i="58"/>
  <c r="E17" i="58"/>
  <c r="E20" i="58" s="1"/>
  <c r="E23" i="58" s="1"/>
  <c r="I17" i="58"/>
  <c r="J17" i="58"/>
  <c r="J20" i="58" s="1"/>
  <c r="J23" i="58" s="1"/>
  <c r="I20" i="58"/>
  <c r="I23" i="58" s="1"/>
  <c r="E28" i="58"/>
  <c r="F28" i="58"/>
  <c r="J28" i="58"/>
  <c r="G39" i="58"/>
  <c r="H39" i="58"/>
  <c r="I39" i="58"/>
  <c r="J39" i="58"/>
  <c r="K39" i="58"/>
  <c r="L39" i="58"/>
  <c r="G45" i="58"/>
  <c r="H45" i="58"/>
  <c r="I45" i="58"/>
  <c r="J45" i="58"/>
  <c r="K45" i="58"/>
  <c r="L45" i="58"/>
  <c r="G55" i="58"/>
  <c r="H55" i="58"/>
  <c r="I55" i="58"/>
  <c r="J55" i="58"/>
  <c r="K55" i="58"/>
  <c r="L55" i="58"/>
  <c r="E63" i="58"/>
  <c r="F63" i="58"/>
  <c r="G63" i="58"/>
  <c r="H63" i="58"/>
  <c r="I63" i="58"/>
  <c r="J63" i="58"/>
  <c r="K63" i="58"/>
  <c r="L63" i="58"/>
  <c r="E66" i="58"/>
  <c r="F66" i="58"/>
  <c r="G66" i="58"/>
  <c r="G68" i="58" s="1"/>
  <c r="H66" i="58"/>
  <c r="H68" i="58" s="1"/>
  <c r="I66" i="58"/>
  <c r="I68" i="58" s="1"/>
  <c r="J66" i="58"/>
  <c r="J68" i="58" s="1"/>
  <c r="K66" i="58"/>
  <c r="K68" i="58" s="1"/>
  <c r="L66" i="58"/>
  <c r="E68" i="58"/>
  <c r="F68" i="58"/>
  <c r="L68" i="58"/>
  <c r="E73" i="58"/>
  <c r="F73" i="58"/>
  <c r="G73" i="58"/>
  <c r="H73" i="58"/>
  <c r="I73" i="58"/>
  <c r="J73" i="58"/>
  <c r="J74" i="58" s="1"/>
  <c r="J76" i="58" s="1"/>
  <c r="K73" i="58"/>
  <c r="L73" i="58"/>
  <c r="L74" i="58" s="1"/>
  <c r="L76" i="58" s="1"/>
  <c r="E74" i="58"/>
  <c r="E76" i="58" s="1"/>
  <c r="H74" i="58"/>
  <c r="H76" i="58" s="1"/>
  <c r="E12" i="56"/>
  <c r="F12" i="56"/>
  <c r="G12" i="56"/>
  <c r="G14" i="56" s="1"/>
  <c r="H12" i="56"/>
  <c r="H14" i="56" s="1"/>
  <c r="H28" i="56" s="1"/>
  <c r="I12" i="56"/>
  <c r="I14" i="56" s="1"/>
  <c r="I17" i="56" s="1"/>
  <c r="I20" i="56" s="1"/>
  <c r="I23" i="56" s="1"/>
  <c r="J12" i="56"/>
  <c r="J14" i="56" s="1"/>
  <c r="J28" i="56" s="1"/>
  <c r="K12" i="56"/>
  <c r="K14" i="56" s="1"/>
  <c r="L12" i="56"/>
  <c r="E14" i="56"/>
  <c r="E17" i="56" s="1"/>
  <c r="E20" i="56" s="1"/>
  <c r="E23" i="56" s="1"/>
  <c r="F14" i="56"/>
  <c r="L14" i="56"/>
  <c r="L17" i="56" s="1"/>
  <c r="L20" i="56" s="1"/>
  <c r="L23" i="56" s="1"/>
  <c r="E28" i="56"/>
  <c r="L28" i="56"/>
  <c r="G39" i="56"/>
  <c r="H39" i="56"/>
  <c r="I39" i="56"/>
  <c r="J39" i="56"/>
  <c r="K39" i="56"/>
  <c r="L39" i="56"/>
  <c r="G45" i="56"/>
  <c r="H45" i="56"/>
  <c r="I45" i="56"/>
  <c r="J45" i="56"/>
  <c r="K45" i="56"/>
  <c r="L45" i="56"/>
  <c r="G55" i="56"/>
  <c r="H55" i="56"/>
  <c r="I55" i="56"/>
  <c r="J55" i="56"/>
  <c r="K55" i="56"/>
  <c r="L55" i="56"/>
  <c r="E63" i="56"/>
  <c r="F63" i="56"/>
  <c r="G63" i="56"/>
  <c r="H63" i="56"/>
  <c r="I63" i="56"/>
  <c r="J63" i="56"/>
  <c r="K63" i="56"/>
  <c r="L63" i="56"/>
  <c r="L66" i="56" s="1"/>
  <c r="L68" i="56" s="1"/>
  <c r="E66" i="56"/>
  <c r="E68" i="56" s="1"/>
  <c r="F66" i="56"/>
  <c r="F68" i="56" s="1"/>
  <c r="G66" i="56"/>
  <c r="G68" i="56" s="1"/>
  <c r="H66" i="56"/>
  <c r="I66" i="56"/>
  <c r="I68" i="56" s="1"/>
  <c r="J66" i="56"/>
  <c r="J68" i="56" s="1"/>
  <c r="K66" i="56"/>
  <c r="K68" i="56" s="1"/>
  <c r="H68" i="56"/>
  <c r="E73" i="56"/>
  <c r="F73" i="56"/>
  <c r="G73" i="56"/>
  <c r="H73" i="56"/>
  <c r="I73" i="56"/>
  <c r="J73" i="56"/>
  <c r="K73" i="56"/>
  <c r="L73" i="56"/>
  <c r="E12" i="55"/>
  <c r="E14" i="55" s="1"/>
  <c r="E17" i="55" s="1"/>
  <c r="E20" i="55" s="1"/>
  <c r="E23" i="55" s="1"/>
  <c r="F12" i="55"/>
  <c r="F14" i="55" s="1"/>
  <c r="G12" i="55"/>
  <c r="G14" i="55" s="1"/>
  <c r="H12" i="55"/>
  <c r="H14" i="55" s="1"/>
  <c r="H28" i="55" s="1"/>
  <c r="I12" i="55"/>
  <c r="I14" i="55" s="1"/>
  <c r="I17" i="55" s="1"/>
  <c r="I20" i="55" s="1"/>
  <c r="I23" i="55" s="1"/>
  <c r="J12" i="55"/>
  <c r="J14" i="55" s="1"/>
  <c r="K12" i="55"/>
  <c r="K14" i="55" s="1"/>
  <c r="K17" i="55" s="1"/>
  <c r="K20" i="55" s="1"/>
  <c r="K23" i="55" s="1"/>
  <c r="L12" i="55"/>
  <c r="L14" i="55" s="1"/>
  <c r="M12" i="55"/>
  <c r="M14" i="55" s="1"/>
  <c r="M17" i="55" s="1"/>
  <c r="M20" i="55" s="1"/>
  <c r="M23" i="55" s="1"/>
  <c r="G39" i="55"/>
  <c r="H39" i="55"/>
  <c r="I39" i="55"/>
  <c r="J39" i="55"/>
  <c r="K39" i="55"/>
  <c r="M39" i="55"/>
  <c r="G45" i="55"/>
  <c r="H45" i="55"/>
  <c r="I45" i="55"/>
  <c r="J45" i="55"/>
  <c r="K45" i="55"/>
  <c r="M45" i="55"/>
  <c r="G55" i="55"/>
  <c r="H55" i="55"/>
  <c r="I55" i="55"/>
  <c r="J55" i="55"/>
  <c r="K55" i="55"/>
  <c r="M55" i="55"/>
  <c r="E63" i="55"/>
  <c r="E66" i="55" s="1"/>
  <c r="E68" i="55" s="1"/>
  <c r="F63" i="55"/>
  <c r="F66" i="55" s="1"/>
  <c r="F68" i="55" s="1"/>
  <c r="G63" i="55"/>
  <c r="G66" i="55" s="1"/>
  <c r="G68" i="55" s="1"/>
  <c r="H63" i="55"/>
  <c r="I63" i="55"/>
  <c r="I66" i="55" s="1"/>
  <c r="I68" i="55" s="1"/>
  <c r="J63" i="55"/>
  <c r="J66" i="55" s="1"/>
  <c r="J68" i="55" s="1"/>
  <c r="H66" i="55"/>
  <c r="H68" i="55" s="1"/>
  <c r="E73" i="55"/>
  <c r="F73" i="55"/>
  <c r="G73" i="55"/>
  <c r="H73" i="55"/>
  <c r="I73" i="55"/>
  <c r="J73" i="55"/>
  <c r="E12" i="74"/>
  <c r="F12" i="74"/>
  <c r="G12" i="74"/>
  <c r="H12" i="74"/>
  <c r="H14" i="74" s="1"/>
  <c r="I12" i="74"/>
  <c r="I14" i="74" s="1"/>
  <c r="J12" i="74"/>
  <c r="J14" i="74" s="1"/>
  <c r="K12" i="74"/>
  <c r="K14" i="74" s="1"/>
  <c r="L12" i="74"/>
  <c r="L14" i="74" s="1"/>
  <c r="E14" i="74"/>
  <c r="E28" i="74" s="1"/>
  <c r="F14" i="74"/>
  <c r="F28" i="74" s="1"/>
  <c r="G14" i="74"/>
  <c r="G17" i="74" s="1"/>
  <c r="G20" i="74" s="1"/>
  <c r="G23" i="74" s="1"/>
  <c r="E17" i="74"/>
  <c r="E20" i="74" s="1"/>
  <c r="E23" i="74" s="1"/>
  <c r="G28" i="74"/>
  <c r="G39" i="74"/>
  <c r="I39" i="74"/>
  <c r="J39" i="74"/>
  <c r="K39" i="74"/>
  <c r="L39" i="74"/>
  <c r="G45" i="74"/>
  <c r="I45" i="74"/>
  <c r="J45" i="74"/>
  <c r="K45" i="74"/>
  <c r="L45" i="74"/>
  <c r="G55" i="74"/>
  <c r="I55" i="74"/>
  <c r="J55" i="74"/>
  <c r="K55" i="74"/>
  <c r="L55" i="74"/>
  <c r="J63" i="74"/>
  <c r="K63" i="74"/>
  <c r="L63" i="74"/>
  <c r="H66" i="74"/>
  <c r="J66" i="74"/>
  <c r="J68" i="74" s="1"/>
  <c r="K66" i="74"/>
  <c r="K68" i="74" s="1"/>
  <c r="L66" i="74"/>
  <c r="L68" i="74" s="1"/>
  <c r="J73" i="74"/>
  <c r="K73" i="74"/>
  <c r="L73" i="74"/>
  <c r="E12" i="53"/>
  <c r="F12" i="53"/>
  <c r="G12" i="53"/>
  <c r="H12" i="53"/>
  <c r="I12" i="53"/>
  <c r="J12" i="53"/>
  <c r="K12" i="53"/>
  <c r="L12" i="53"/>
  <c r="E14" i="53"/>
  <c r="E28" i="53" s="1"/>
  <c r="F14" i="53"/>
  <c r="F28" i="53" s="1"/>
  <c r="G14" i="53"/>
  <c r="G28" i="53" s="1"/>
  <c r="H14" i="53"/>
  <c r="H28" i="53" s="1"/>
  <c r="I14" i="53"/>
  <c r="J14" i="53"/>
  <c r="J28" i="53" s="1"/>
  <c r="K14" i="53"/>
  <c r="K28" i="53" s="1"/>
  <c r="L14" i="53"/>
  <c r="L28" i="53" s="1"/>
  <c r="E17" i="53"/>
  <c r="F17" i="53"/>
  <c r="G17" i="53"/>
  <c r="H17" i="53"/>
  <c r="I17" i="53"/>
  <c r="J17" i="53"/>
  <c r="K17" i="53"/>
  <c r="L17" i="53"/>
  <c r="E20" i="53"/>
  <c r="F20" i="53"/>
  <c r="G20" i="53"/>
  <c r="H20" i="53"/>
  <c r="I20" i="53"/>
  <c r="J20" i="53"/>
  <c r="K20" i="53"/>
  <c r="K23" i="53" s="1"/>
  <c r="L20" i="53"/>
  <c r="L23" i="53" s="1"/>
  <c r="E23" i="53"/>
  <c r="F23" i="53"/>
  <c r="G23" i="53"/>
  <c r="H23" i="53"/>
  <c r="I23" i="53"/>
  <c r="J23" i="53"/>
  <c r="I28" i="53"/>
  <c r="G39" i="53"/>
  <c r="H39" i="53"/>
  <c r="I39" i="53"/>
  <c r="J39" i="53"/>
  <c r="J46" i="53" s="1"/>
  <c r="K39" i="53"/>
  <c r="L39" i="53"/>
  <c r="G45" i="53"/>
  <c r="G46" i="53" s="1"/>
  <c r="H45" i="53"/>
  <c r="H46" i="53" s="1"/>
  <c r="I45" i="53"/>
  <c r="J45" i="53"/>
  <c r="K45" i="53"/>
  <c r="L45" i="53"/>
  <c r="L46" i="53" s="1"/>
  <c r="G55" i="53"/>
  <c r="H55" i="53"/>
  <c r="I55" i="53"/>
  <c r="J55" i="53"/>
  <c r="K55" i="53"/>
  <c r="L55" i="53"/>
  <c r="E63" i="53"/>
  <c r="E66" i="53" s="1"/>
  <c r="E68" i="53" s="1"/>
  <c r="F63" i="53"/>
  <c r="F66" i="53" s="1"/>
  <c r="F68" i="53" s="1"/>
  <c r="G63" i="53"/>
  <c r="G66" i="53" s="1"/>
  <c r="G68" i="53" s="1"/>
  <c r="H63" i="53"/>
  <c r="H66" i="53" s="1"/>
  <c r="I63" i="53"/>
  <c r="J63" i="53"/>
  <c r="J66" i="53" s="1"/>
  <c r="J68" i="53" s="1"/>
  <c r="K63" i="53"/>
  <c r="L63" i="53"/>
  <c r="L66" i="53" s="1"/>
  <c r="L68" i="53" s="1"/>
  <c r="I66" i="53"/>
  <c r="I68" i="53" s="1"/>
  <c r="K66" i="53"/>
  <c r="K68" i="53" s="1"/>
  <c r="H68" i="53"/>
  <c r="E73" i="53"/>
  <c r="E74" i="53" s="1"/>
  <c r="E76" i="53" s="1"/>
  <c r="F73" i="53"/>
  <c r="G73" i="53"/>
  <c r="H73" i="53"/>
  <c r="I73" i="53"/>
  <c r="J73" i="53"/>
  <c r="K73" i="53"/>
  <c r="L73" i="53"/>
  <c r="L74" i="53" s="1"/>
  <c r="L76" i="53" s="1"/>
  <c r="E12" i="51"/>
  <c r="F12" i="51"/>
  <c r="G12" i="51"/>
  <c r="H12" i="51"/>
  <c r="I12" i="51"/>
  <c r="I14" i="51" s="1"/>
  <c r="J12" i="51"/>
  <c r="J14" i="51" s="1"/>
  <c r="K12" i="51"/>
  <c r="K14" i="51" s="1"/>
  <c r="K28" i="51" s="1"/>
  <c r="L12" i="51"/>
  <c r="E14" i="51"/>
  <c r="E17" i="51" s="1"/>
  <c r="E20" i="51" s="1"/>
  <c r="E23" i="51" s="1"/>
  <c r="F14" i="51"/>
  <c r="F17" i="51" s="1"/>
  <c r="F20" i="51" s="1"/>
  <c r="F23" i="51" s="1"/>
  <c r="G14" i="51"/>
  <c r="G17" i="51" s="1"/>
  <c r="G20" i="51" s="1"/>
  <c r="G23" i="51" s="1"/>
  <c r="H14" i="51"/>
  <c r="H28" i="51" s="1"/>
  <c r="L14" i="51"/>
  <c r="L17" i="51" s="1"/>
  <c r="L20" i="51" s="1"/>
  <c r="L23" i="51" s="1"/>
  <c r="H17" i="51"/>
  <c r="H20" i="51" s="1"/>
  <c r="H23" i="51" s="1"/>
  <c r="F28" i="51"/>
  <c r="G39" i="51"/>
  <c r="H39" i="51"/>
  <c r="I39" i="51"/>
  <c r="J39" i="51"/>
  <c r="K39" i="51"/>
  <c r="L39" i="51"/>
  <c r="G45" i="51"/>
  <c r="H45" i="51"/>
  <c r="I45" i="51"/>
  <c r="J45" i="51"/>
  <c r="K45" i="51"/>
  <c r="K46" i="51" s="1"/>
  <c r="L45" i="51"/>
  <c r="G55" i="51"/>
  <c r="H55" i="51"/>
  <c r="I55" i="51"/>
  <c r="J55" i="51"/>
  <c r="K55" i="51"/>
  <c r="L55" i="51"/>
  <c r="E63" i="51"/>
  <c r="F63" i="51"/>
  <c r="G63" i="51"/>
  <c r="H63" i="51"/>
  <c r="I63" i="51"/>
  <c r="J63" i="51"/>
  <c r="K63" i="51"/>
  <c r="L63" i="51"/>
  <c r="E66" i="51"/>
  <c r="F66" i="51"/>
  <c r="G66" i="51"/>
  <c r="H66" i="51"/>
  <c r="I66" i="51"/>
  <c r="J66" i="51"/>
  <c r="K66" i="51"/>
  <c r="L66" i="51"/>
  <c r="E68" i="51"/>
  <c r="F68" i="51"/>
  <c r="G68" i="51"/>
  <c r="H68" i="51"/>
  <c r="I68" i="51"/>
  <c r="J68" i="51"/>
  <c r="K68" i="51"/>
  <c r="L68" i="51"/>
  <c r="E73" i="51"/>
  <c r="F73" i="51"/>
  <c r="G73" i="51"/>
  <c r="H73" i="51"/>
  <c r="I73" i="51"/>
  <c r="J73" i="51"/>
  <c r="K73" i="51"/>
  <c r="L73" i="51"/>
  <c r="E74" i="51"/>
  <c r="F74" i="51"/>
  <c r="G74" i="51"/>
  <c r="H74" i="51"/>
  <c r="I74" i="51"/>
  <c r="J74" i="51"/>
  <c r="K74" i="51"/>
  <c r="L74" i="51"/>
  <c r="E76" i="51"/>
  <c r="F76" i="51"/>
  <c r="G76" i="51"/>
  <c r="H76" i="51"/>
  <c r="I76" i="51"/>
  <c r="J76" i="51"/>
  <c r="K76" i="51"/>
  <c r="L76" i="51"/>
  <c r="E12" i="49"/>
  <c r="E14" i="49" s="1"/>
  <c r="F12" i="49"/>
  <c r="F14" i="49" s="1"/>
  <c r="F17" i="49" s="1"/>
  <c r="F20" i="49" s="1"/>
  <c r="F23" i="49" s="1"/>
  <c r="G12" i="49"/>
  <c r="G14" i="49" s="1"/>
  <c r="G28" i="49" s="1"/>
  <c r="H12" i="49"/>
  <c r="H14" i="49" s="1"/>
  <c r="H17" i="49" s="1"/>
  <c r="H20" i="49" s="1"/>
  <c r="H23" i="49" s="1"/>
  <c r="I12" i="49"/>
  <c r="I14" i="49" s="1"/>
  <c r="J12" i="49"/>
  <c r="J14" i="49" s="1"/>
  <c r="K12" i="49"/>
  <c r="K14" i="49" s="1"/>
  <c r="K28" i="49" s="1"/>
  <c r="L12" i="49"/>
  <c r="L14" i="49" s="1"/>
  <c r="L17" i="49" s="1"/>
  <c r="L20" i="49" s="1"/>
  <c r="L23" i="49" s="1"/>
  <c r="M12" i="49"/>
  <c r="M14" i="49" s="1"/>
  <c r="G39" i="49"/>
  <c r="H39" i="49"/>
  <c r="I39" i="49"/>
  <c r="J39" i="49"/>
  <c r="J46" i="49" s="1"/>
  <c r="K39" i="49"/>
  <c r="M39" i="49"/>
  <c r="G45" i="49"/>
  <c r="H45" i="49"/>
  <c r="I45" i="49"/>
  <c r="I46" i="49" s="1"/>
  <c r="J45" i="49"/>
  <c r="K45" i="49"/>
  <c r="M45" i="49"/>
  <c r="G46" i="49"/>
  <c r="G55" i="49"/>
  <c r="H55" i="49"/>
  <c r="I55" i="49"/>
  <c r="J55" i="49"/>
  <c r="K55" i="49"/>
  <c r="M55" i="49"/>
  <c r="E63" i="49"/>
  <c r="F63" i="49"/>
  <c r="G63" i="49"/>
  <c r="H63" i="49"/>
  <c r="I63" i="49"/>
  <c r="J63" i="49"/>
  <c r="K63" i="49"/>
  <c r="M63" i="49"/>
  <c r="M66" i="49" s="1"/>
  <c r="M68" i="49" s="1"/>
  <c r="E66" i="49"/>
  <c r="E68" i="49" s="1"/>
  <c r="F66" i="49"/>
  <c r="F68" i="49" s="1"/>
  <c r="F74" i="49" s="1"/>
  <c r="F76" i="49" s="1"/>
  <c r="G66" i="49"/>
  <c r="G68" i="49" s="1"/>
  <c r="H66" i="49"/>
  <c r="H68" i="49" s="1"/>
  <c r="H74" i="49" s="1"/>
  <c r="H76" i="49" s="1"/>
  <c r="I66" i="49"/>
  <c r="I68" i="49" s="1"/>
  <c r="J66" i="49"/>
  <c r="J68" i="49" s="1"/>
  <c r="J74" i="49" s="1"/>
  <c r="J76" i="49" s="1"/>
  <c r="K66" i="49"/>
  <c r="K68" i="49" s="1"/>
  <c r="E73" i="49"/>
  <c r="F73" i="49"/>
  <c r="G73" i="49"/>
  <c r="H73" i="49"/>
  <c r="I73" i="49"/>
  <c r="J73" i="49"/>
  <c r="K73" i="49"/>
  <c r="M73" i="49"/>
  <c r="E12" i="50"/>
  <c r="E14" i="50" s="1"/>
  <c r="E17" i="50" s="1"/>
  <c r="E20" i="50" s="1"/>
  <c r="E23" i="50" s="1"/>
  <c r="F12" i="50"/>
  <c r="G12" i="50"/>
  <c r="G14" i="50" s="1"/>
  <c r="H12" i="50"/>
  <c r="H14" i="50" s="1"/>
  <c r="I12" i="50"/>
  <c r="I14" i="50" s="1"/>
  <c r="I17" i="50" s="1"/>
  <c r="I20" i="50" s="1"/>
  <c r="I23" i="50" s="1"/>
  <c r="J12" i="50"/>
  <c r="K12" i="50"/>
  <c r="K14" i="50" s="1"/>
  <c r="L12" i="50"/>
  <c r="L14" i="50" s="1"/>
  <c r="M12" i="50"/>
  <c r="M14" i="50" s="1"/>
  <c r="M17" i="50" s="1"/>
  <c r="M20" i="50" s="1"/>
  <c r="M23" i="50" s="1"/>
  <c r="F14" i="50"/>
  <c r="F17" i="50" s="1"/>
  <c r="F20" i="50" s="1"/>
  <c r="F23" i="50" s="1"/>
  <c r="J14" i="50"/>
  <c r="G39" i="50"/>
  <c r="H39" i="50"/>
  <c r="I39" i="50"/>
  <c r="J39" i="50"/>
  <c r="L39" i="50"/>
  <c r="M39" i="50"/>
  <c r="G45" i="50"/>
  <c r="G46" i="50" s="1"/>
  <c r="H45" i="50"/>
  <c r="I45" i="50"/>
  <c r="J45" i="50"/>
  <c r="L45" i="50"/>
  <c r="L46" i="50" s="1"/>
  <c r="M45" i="50"/>
  <c r="G55" i="50"/>
  <c r="H55" i="50"/>
  <c r="I55" i="50"/>
  <c r="J55" i="50"/>
  <c r="L55" i="50"/>
  <c r="M55" i="50"/>
  <c r="E63" i="50"/>
  <c r="E66" i="50" s="1"/>
  <c r="E68" i="50" s="1"/>
  <c r="F63" i="50"/>
  <c r="F66" i="50" s="1"/>
  <c r="F68" i="50" s="1"/>
  <c r="G63" i="50"/>
  <c r="H63" i="50"/>
  <c r="I63" i="50"/>
  <c r="I66" i="50" s="1"/>
  <c r="I68" i="50" s="1"/>
  <c r="M63" i="50"/>
  <c r="M66" i="50" s="1"/>
  <c r="M68" i="50" s="1"/>
  <c r="G66" i="50"/>
  <c r="G68" i="50" s="1"/>
  <c r="H66" i="50"/>
  <c r="H68" i="50" s="1"/>
  <c r="E73" i="50"/>
  <c r="F73" i="50"/>
  <c r="G73" i="50"/>
  <c r="H73" i="50"/>
  <c r="I73" i="50"/>
  <c r="M73" i="50"/>
  <c r="E12" i="48"/>
  <c r="F12" i="48"/>
  <c r="G12" i="48"/>
  <c r="H12" i="48"/>
  <c r="I12" i="48"/>
  <c r="J12" i="48"/>
  <c r="J14" i="48" s="1"/>
  <c r="K12" i="48"/>
  <c r="K14" i="48" s="1"/>
  <c r="L12" i="48"/>
  <c r="L14" i="48" s="1"/>
  <c r="E14" i="48"/>
  <c r="E28" i="48" s="1"/>
  <c r="F14" i="48"/>
  <c r="G14" i="48"/>
  <c r="G17" i="48" s="1"/>
  <c r="G20" i="48" s="1"/>
  <c r="G23" i="48" s="1"/>
  <c r="H14" i="48"/>
  <c r="I14" i="48"/>
  <c r="I28" i="48" s="1"/>
  <c r="E17" i="48"/>
  <c r="E20" i="48" s="1"/>
  <c r="E23" i="48" s="1"/>
  <c r="I17" i="48"/>
  <c r="I20" i="48" s="1"/>
  <c r="I23" i="48" s="1"/>
  <c r="G39" i="48"/>
  <c r="H39" i="48"/>
  <c r="I39" i="48"/>
  <c r="J39" i="48"/>
  <c r="K39" i="48"/>
  <c r="L39" i="48"/>
  <c r="G45" i="48"/>
  <c r="G46" i="48" s="1"/>
  <c r="H45" i="48"/>
  <c r="I45" i="48"/>
  <c r="J45" i="48"/>
  <c r="K45" i="48"/>
  <c r="L45" i="48"/>
  <c r="G55" i="48"/>
  <c r="H55" i="48"/>
  <c r="I55" i="48"/>
  <c r="J55" i="48"/>
  <c r="K55" i="48"/>
  <c r="L55" i="48"/>
  <c r="E63" i="48"/>
  <c r="F63" i="48"/>
  <c r="G63" i="48"/>
  <c r="H63" i="48"/>
  <c r="I63" i="48"/>
  <c r="J63" i="48"/>
  <c r="K63" i="48"/>
  <c r="L63" i="48"/>
  <c r="E66" i="48"/>
  <c r="F66" i="48"/>
  <c r="G66" i="48"/>
  <c r="H66" i="48"/>
  <c r="I66" i="48"/>
  <c r="J66" i="48"/>
  <c r="K66" i="48"/>
  <c r="L66" i="48"/>
  <c r="E68" i="48"/>
  <c r="F68" i="48"/>
  <c r="G68" i="48"/>
  <c r="H68" i="48"/>
  <c r="I68" i="48"/>
  <c r="J68" i="48"/>
  <c r="K68" i="48"/>
  <c r="L68" i="48"/>
  <c r="E73" i="48"/>
  <c r="E74" i="48" s="1"/>
  <c r="E76" i="48" s="1"/>
  <c r="F73" i="48"/>
  <c r="F74" i="48" s="1"/>
  <c r="F76" i="48" s="1"/>
  <c r="G73" i="48"/>
  <c r="H73" i="48"/>
  <c r="H74" i="48" s="1"/>
  <c r="H76" i="48" s="1"/>
  <c r="I73" i="48"/>
  <c r="I74" i="48" s="1"/>
  <c r="I76" i="48" s="1"/>
  <c r="J73" i="48"/>
  <c r="K73" i="48"/>
  <c r="L73" i="48"/>
  <c r="G74" i="48"/>
  <c r="G76" i="48" s="1"/>
  <c r="J74" i="48"/>
  <c r="K74" i="48"/>
  <c r="K76" i="48" s="1"/>
  <c r="L74" i="48"/>
  <c r="L76" i="48" s="1"/>
  <c r="J76" i="48"/>
  <c r="E12" i="72"/>
  <c r="E14" i="72" s="1"/>
  <c r="F12" i="72"/>
  <c r="F14" i="72" s="1"/>
  <c r="G12" i="72"/>
  <c r="G14" i="72" s="1"/>
  <c r="G17" i="72" s="1"/>
  <c r="G20" i="72" s="1"/>
  <c r="G23" i="72" s="1"/>
  <c r="H12" i="72"/>
  <c r="H14" i="72" s="1"/>
  <c r="H17" i="72" s="1"/>
  <c r="H20" i="72" s="1"/>
  <c r="H23" i="72" s="1"/>
  <c r="I12" i="72"/>
  <c r="I14" i="72" s="1"/>
  <c r="I28" i="72" s="1"/>
  <c r="J12" i="72"/>
  <c r="J14" i="72" s="1"/>
  <c r="K20" i="72"/>
  <c r="L20" i="72"/>
  <c r="G39" i="72"/>
  <c r="I39" i="72"/>
  <c r="J39" i="72"/>
  <c r="G45" i="72"/>
  <c r="I45" i="72"/>
  <c r="J45" i="72"/>
  <c r="G55" i="72"/>
  <c r="I55" i="72"/>
  <c r="J55" i="72"/>
  <c r="G68" i="72"/>
  <c r="E12" i="63"/>
  <c r="E14" i="63" s="1"/>
  <c r="E28" i="63" s="1"/>
  <c r="F12" i="63"/>
  <c r="G12" i="63"/>
  <c r="G14" i="63" s="1"/>
  <c r="G28" i="63" s="1"/>
  <c r="H12" i="63"/>
  <c r="H14" i="63" s="1"/>
  <c r="H17" i="63" s="1"/>
  <c r="H20" i="63" s="1"/>
  <c r="H23" i="63" s="1"/>
  <c r="I12" i="63"/>
  <c r="I14" i="63" s="1"/>
  <c r="I28" i="63" s="1"/>
  <c r="J12" i="63"/>
  <c r="J14" i="63" s="1"/>
  <c r="J17" i="63" s="1"/>
  <c r="K12" i="63"/>
  <c r="K14" i="63" s="1"/>
  <c r="K28" i="63" s="1"/>
  <c r="L12" i="63"/>
  <c r="L14" i="63" s="1"/>
  <c r="M12" i="63"/>
  <c r="M14" i="63" s="1"/>
  <c r="M28" i="63" s="1"/>
  <c r="F14" i="63"/>
  <c r="F17" i="63" s="1"/>
  <c r="F20" i="63" s="1"/>
  <c r="F23" i="63" s="1"/>
  <c r="J20" i="63"/>
  <c r="J23" i="63" s="1"/>
  <c r="G39" i="63"/>
  <c r="H39" i="63"/>
  <c r="I39" i="63"/>
  <c r="J39" i="63"/>
  <c r="K39" i="63"/>
  <c r="M39" i="63"/>
  <c r="G45" i="63"/>
  <c r="H45" i="63"/>
  <c r="I45" i="63"/>
  <c r="J45" i="63"/>
  <c r="K45" i="63"/>
  <c r="M45" i="63"/>
  <c r="G55" i="63"/>
  <c r="H55" i="63"/>
  <c r="I55" i="63"/>
  <c r="J55" i="63"/>
  <c r="K55" i="63"/>
  <c r="M55" i="63"/>
  <c r="E63" i="63"/>
  <c r="E66" i="63" s="1"/>
  <c r="E68" i="63" s="1"/>
  <c r="F63" i="63"/>
  <c r="F66" i="63" s="1"/>
  <c r="F68" i="63" s="1"/>
  <c r="G63" i="63"/>
  <c r="G66" i="63" s="1"/>
  <c r="G68" i="63" s="1"/>
  <c r="H63" i="63"/>
  <c r="H66" i="63" s="1"/>
  <c r="H68" i="63" s="1"/>
  <c r="I63" i="63"/>
  <c r="I66" i="63" s="1"/>
  <c r="I68" i="63" s="1"/>
  <c r="J63" i="63"/>
  <c r="J66" i="63" s="1"/>
  <c r="J68" i="63" s="1"/>
  <c r="M63" i="63"/>
  <c r="M66" i="63" s="1"/>
  <c r="M68" i="63" s="1"/>
  <c r="E73" i="63"/>
  <c r="F73" i="63"/>
  <c r="G73" i="63"/>
  <c r="H73" i="63"/>
  <c r="I73" i="63"/>
  <c r="J73" i="63"/>
  <c r="M73" i="63"/>
  <c r="E12" i="39"/>
  <c r="F12" i="39"/>
  <c r="G12" i="39"/>
  <c r="H12" i="39"/>
  <c r="I12" i="39"/>
  <c r="J12" i="39"/>
  <c r="K12" i="39"/>
  <c r="L12" i="39"/>
  <c r="E14" i="39"/>
  <c r="E28" i="39" s="1"/>
  <c r="F14" i="39"/>
  <c r="G14" i="39"/>
  <c r="G17" i="39" s="1"/>
  <c r="G20" i="39" s="1"/>
  <c r="G23" i="39" s="1"/>
  <c r="H14" i="39"/>
  <c r="H17" i="39" s="1"/>
  <c r="H20" i="39" s="1"/>
  <c r="H23" i="39" s="1"/>
  <c r="I14" i="39"/>
  <c r="I28" i="39" s="1"/>
  <c r="J14" i="39"/>
  <c r="J17" i="39" s="1"/>
  <c r="J20" i="39" s="1"/>
  <c r="J23" i="39" s="1"/>
  <c r="K14" i="39"/>
  <c r="K17" i="39" s="1"/>
  <c r="K20" i="39" s="1"/>
  <c r="K23" i="39" s="1"/>
  <c r="L14" i="39"/>
  <c r="L17" i="39" s="1"/>
  <c r="L20" i="39" s="1"/>
  <c r="L23" i="39" s="1"/>
  <c r="E17" i="39"/>
  <c r="E20" i="39" s="1"/>
  <c r="E23" i="39" s="1"/>
  <c r="F17" i="39"/>
  <c r="F20" i="39"/>
  <c r="F23" i="39" s="1"/>
  <c r="F28" i="39"/>
  <c r="J28" i="39"/>
  <c r="G39" i="39"/>
  <c r="H39" i="39"/>
  <c r="I39" i="39"/>
  <c r="J39" i="39"/>
  <c r="K39" i="39"/>
  <c r="L39" i="39"/>
  <c r="G45" i="39"/>
  <c r="H45" i="39"/>
  <c r="I45" i="39"/>
  <c r="J45" i="39"/>
  <c r="K45" i="39"/>
  <c r="L45" i="39"/>
  <c r="G55" i="39"/>
  <c r="H55" i="39"/>
  <c r="I55" i="39"/>
  <c r="J55" i="39"/>
  <c r="K55" i="39"/>
  <c r="L55" i="39"/>
  <c r="E63" i="39"/>
  <c r="E66" i="39" s="1"/>
  <c r="F63" i="39"/>
  <c r="G63" i="39"/>
  <c r="G66" i="39" s="1"/>
  <c r="H63" i="39"/>
  <c r="H66" i="39" s="1"/>
  <c r="H68" i="39" s="1"/>
  <c r="I63" i="39"/>
  <c r="I66" i="39" s="1"/>
  <c r="I68" i="39" s="1"/>
  <c r="J63" i="39"/>
  <c r="J66" i="39" s="1"/>
  <c r="J68" i="39" s="1"/>
  <c r="L63" i="39"/>
  <c r="L66" i="39" s="1"/>
  <c r="L68" i="39" s="1"/>
  <c r="F66" i="39"/>
  <c r="F68" i="39" s="1"/>
  <c r="E68" i="39"/>
  <c r="G68" i="39"/>
  <c r="E73" i="39"/>
  <c r="F73" i="39"/>
  <c r="G73" i="39"/>
  <c r="H73" i="39"/>
  <c r="I73" i="39"/>
  <c r="J73" i="39"/>
  <c r="L73" i="39"/>
  <c r="E74" i="56" l="1"/>
  <c r="E76" i="56" s="1"/>
  <c r="J46" i="65"/>
  <c r="F17" i="65"/>
  <c r="F20" i="65" s="1"/>
  <c r="F23" i="65" s="1"/>
  <c r="I17" i="39"/>
  <c r="I20" i="39" s="1"/>
  <c r="I23" i="39" s="1"/>
  <c r="E17" i="63"/>
  <c r="E20" i="63" s="1"/>
  <c r="E23" i="63" s="1"/>
  <c r="M74" i="49"/>
  <c r="M76" i="49" s="1"/>
  <c r="H74" i="56"/>
  <c r="H76" i="56" s="1"/>
  <c r="J17" i="56"/>
  <c r="J20" i="56" s="1"/>
  <c r="J23" i="56" s="1"/>
  <c r="F81" i="62"/>
  <c r="M48" i="62"/>
  <c r="H48" i="62"/>
  <c r="K46" i="68"/>
  <c r="J47" i="70"/>
  <c r="K74" i="68"/>
  <c r="K76" i="68" s="1"/>
  <c r="G28" i="48"/>
  <c r="F28" i="50"/>
  <c r="F17" i="74"/>
  <c r="F20" i="74" s="1"/>
  <c r="F23" i="74" s="1"/>
  <c r="L46" i="59"/>
  <c r="H46" i="59"/>
  <c r="I74" i="65"/>
  <c r="I76" i="65" s="1"/>
  <c r="H28" i="60"/>
  <c r="J80" i="62"/>
  <c r="J46" i="73"/>
  <c r="I29" i="70"/>
  <c r="J28" i="68"/>
  <c r="J17" i="51"/>
  <c r="J20" i="51" s="1"/>
  <c r="J23" i="51" s="1"/>
  <c r="J28" i="51"/>
  <c r="J28" i="74"/>
  <c r="J17" i="74"/>
  <c r="J20" i="74" s="1"/>
  <c r="J23" i="74" s="1"/>
  <c r="L17" i="65"/>
  <c r="L20" i="65" s="1"/>
  <c r="L23" i="65" s="1"/>
  <c r="L28" i="65"/>
  <c r="H46" i="63"/>
  <c r="M46" i="49"/>
  <c r="H74" i="53"/>
  <c r="H76" i="53" s="1"/>
  <c r="I74" i="56"/>
  <c r="I76" i="56" s="1"/>
  <c r="K74" i="56"/>
  <c r="K76" i="56" s="1"/>
  <c r="G28" i="58"/>
  <c r="G74" i="65"/>
  <c r="G76" i="65" s="1"/>
  <c r="L46" i="60"/>
  <c r="H46" i="60"/>
  <c r="J46" i="60"/>
  <c r="E28" i="60"/>
  <c r="E28" i="68"/>
  <c r="I28" i="50"/>
  <c r="K46" i="49"/>
  <c r="G74" i="53"/>
  <c r="G76" i="53" s="1"/>
  <c r="K74" i="53"/>
  <c r="K76" i="53" s="1"/>
  <c r="J74" i="56"/>
  <c r="J76" i="56" s="1"/>
  <c r="F74" i="56"/>
  <c r="F76" i="56" s="1"/>
  <c r="G74" i="58"/>
  <c r="G76" i="58" s="1"/>
  <c r="H28" i="59"/>
  <c r="H81" i="62"/>
  <c r="H80" i="62"/>
  <c r="L59" i="62"/>
  <c r="J32" i="62"/>
  <c r="L46" i="68"/>
  <c r="I48" i="69"/>
  <c r="J74" i="53"/>
  <c r="J76" i="53" s="1"/>
  <c r="F74" i="53"/>
  <c r="F76" i="53" s="1"/>
  <c r="F74" i="58"/>
  <c r="F76" i="58" s="1"/>
  <c r="L46" i="56"/>
  <c r="J46" i="59"/>
  <c r="F60" i="62"/>
  <c r="F59" i="62"/>
  <c r="F19" i="62"/>
  <c r="F22" i="62" s="1"/>
  <c r="F25" i="62" s="1"/>
  <c r="F30" i="62"/>
  <c r="G17" i="55"/>
  <c r="G20" i="55" s="1"/>
  <c r="G23" i="55" s="1"/>
  <c r="G28" i="55"/>
  <c r="K28" i="50"/>
  <c r="K17" i="50"/>
  <c r="K20" i="50" s="1"/>
  <c r="K23" i="50" s="1"/>
  <c r="L28" i="39"/>
  <c r="H28" i="39"/>
  <c r="J46" i="63"/>
  <c r="K17" i="48"/>
  <c r="K20" i="48" s="1"/>
  <c r="K23" i="48" s="1"/>
  <c r="K28" i="48"/>
  <c r="F17" i="48"/>
  <c r="F20" i="48" s="1"/>
  <c r="F23" i="48" s="1"/>
  <c r="F28" i="48"/>
  <c r="K17" i="51"/>
  <c r="K20" i="51" s="1"/>
  <c r="K23" i="51" s="1"/>
  <c r="K17" i="74"/>
  <c r="K20" i="74" s="1"/>
  <c r="K23" i="74" s="1"/>
  <c r="K28" i="74"/>
  <c r="H46" i="56"/>
  <c r="K17" i="56"/>
  <c r="K20" i="56" s="1"/>
  <c r="K23" i="56" s="1"/>
  <c r="K28" i="56"/>
  <c r="I74" i="58"/>
  <c r="I76" i="58" s="1"/>
  <c r="K17" i="65"/>
  <c r="K20" i="65" s="1"/>
  <c r="K23" i="65" s="1"/>
  <c r="K46" i="61"/>
  <c r="G46" i="61"/>
  <c r="I46" i="61"/>
  <c r="H19" i="62"/>
  <c r="H22" i="62" s="1"/>
  <c r="H25" i="62" s="1"/>
  <c r="H30" i="62"/>
  <c r="L17" i="68"/>
  <c r="L20" i="68" s="1"/>
  <c r="L23" i="68" s="1"/>
  <c r="L28" i="68"/>
  <c r="I46" i="39"/>
  <c r="K28" i="39"/>
  <c r="G28" i="39"/>
  <c r="M17" i="63"/>
  <c r="M20" i="63" s="1"/>
  <c r="M23" i="63" s="1"/>
  <c r="I46" i="48"/>
  <c r="K46" i="48"/>
  <c r="K17" i="49"/>
  <c r="K20" i="49" s="1"/>
  <c r="K23" i="49" s="1"/>
  <c r="H46" i="51"/>
  <c r="J46" i="51"/>
  <c r="L28" i="51"/>
  <c r="E28" i="51"/>
  <c r="H46" i="55"/>
  <c r="G74" i="56"/>
  <c r="G76" i="56" s="1"/>
  <c r="I28" i="56"/>
  <c r="H17" i="56"/>
  <c r="H20" i="56" s="1"/>
  <c r="H23" i="56" s="1"/>
  <c r="F17" i="56"/>
  <c r="F20" i="56" s="1"/>
  <c r="F23" i="56" s="1"/>
  <c r="F28" i="56"/>
  <c r="H17" i="58"/>
  <c r="H20" i="58" s="1"/>
  <c r="H23" i="58" s="1"/>
  <c r="I28" i="65"/>
  <c r="J28" i="65"/>
  <c r="J17" i="65"/>
  <c r="J20" i="65" s="1"/>
  <c r="J23" i="65" s="1"/>
  <c r="G17" i="60"/>
  <c r="G20" i="60" s="1"/>
  <c r="G23" i="60" s="1"/>
  <c r="L30" i="62"/>
  <c r="K28" i="68"/>
  <c r="H17" i="48"/>
  <c r="H20" i="48" s="1"/>
  <c r="H23" i="48" s="1"/>
  <c r="H28" i="48"/>
  <c r="M74" i="50"/>
  <c r="M76" i="50" s="1"/>
  <c r="G17" i="50"/>
  <c r="G20" i="50" s="1"/>
  <c r="G23" i="50" s="1"/>
  <c r="G28" i="50"/>
  <c r="I28" i="74"/>
  <c r="I17" i="74"/>
  <c r="I20" i="74" s="1"/>
  <c r="I23" i="74" s="1"/>
  <c r="J17" i="59"/>
  <c r="J20" i="59" s="1"/>
  <c r="J23" i="59" s="1"/>
  <c r="J28" i="59"/>
  <c r="G17" i="65"/>
  <c r="G20" i="65" s="1"/>
  <c r="G23" i="65" s="1"/>
  <c r="G28" i="65"/>
  <c r="G17" i="61"/>
  <c r="G20" i="61" s="1"/>
  <c r="G23" i="61" s="1"/>
  <c r="G28" i="61"/>
  <c r="H76" i="62"/>
  <c r="H78" i="62" s="1"/>
  <c r="J19" i="62"/>
  <c r="J22" i="62" s="1"/>
  <c r="J25" i="62" s="1"/>
  <c r="J30" i="62"/>
  <c r="J74" i="63"/>
  <c r="J76" i="63" s="1"/>
  <c r="F74" i="63"/>
  <c r="F76" i="63" s="1"/>
  <c r="M74" i="63"/>
  <c r="M76" i="63" s="1"/>
  <c r="G28" i="51"/>
  <c r="I74" i="53"/>
  <c r="I76" i="53" s="1"/>
  <c r="L28" i="58"/>
  <c r="L17" i="59"/>
  <c r="L20" i="59" s="1"/>
  <c r="L23" i="59" s="1"/>
  <c r="E17" i="65"/>
  <c r="E20" i="65" s="1"/>
  <c r="E23" i="65" s="1"/>
  <c r="K28" i="60"/>
  <c r="K17" i="60"/>
  <c r="K20" i="60" s="1"/>
  <c r="K23" i="60" s="1"/>
  <c r="I28" i="68"/>
  <c r="G17" i="68"/>
  <c r="G20" i="68" s="1"/>
  <c r="G23" i="68" s="1"/>
  <c r="G74" i="63"/>
  <c r="G76" i="63" s="1"/>
  <c r="K74" i="74"/>
  <c r="K76" i="74" s="1"/>
  <c r="J74" i="74"/>
  <c r="J76" i="74" s="1"/>
  <c r="J46" i="74"/>
  <c r="K46" i="74"/>
  <c r="K46" i="55"/>
  <c r="G46" i="55"/>
  <c r="I46" i="55"/>
  <c r="K74" i="58"/>
  <c r="K76" i="58" s="1"/>
  <c r="M74" i="61"/>
  <c r="M76" i="61" s="1"/>
  <c r="G74" i="61"/>
  <c r="G76" i="61" s="1"/>
  <c r="E17" i="70"/>
  <c r="E21" i="70" s="1"/>
  <c r="E24" i="70" s="1"/>
  <c r="E29" i="70"/>
  <c r="H17" i="68"/>
  <c r="H20" i="68" s="1"/>
  <c r="H23" i="68" s="1"/>
  <c r="H28" i="68"/>
  <c r="I74" i="49"/>
  <c r="I76" i="49" s="1"/>
  <c r="E74" i="49"/>
  <c r="E76" i="49" s="1"/>
  <c r="L74" i="74"/>
  <c r="L76" i="74" s="1"/>
  <c r="L46" i="74"/>
  <c r="G46" i="74"/>
  <c r="K48" i="62"/>
  <c r="G46" i="56"/>
  <c r="I46" i="56"/>
  <c r="G46" i="58"/>
  <c r="I46" i="58"/>
  <c r="F74" i="61"/>
  <c r="F76" i="61" s="1"/>
  <c r="J48" i="62"/>
  <c r="I48" i="62"/>
  <c r="L76" i="69"/>
  <c r="G76" i="69"/>
  <c r="J48" i="69"/>
  <c r="K48" i="69"/>
  <c r="J17" i="49"/>
  <c r="J20" i="49" s="1"/>
  <c r="J23" i="49" s="1"/>
  <c r="J28" i="49"/>
  <c r="E17" i="73"/>
  <c r="E20" i="73" s="1"/>
  <c r="E23" i="73" s="1"/>
  <c r="E28" i="73"/>
  <c r="L28" i="74"/>
  <c r="L17" i="74"/>
  <c r="L20" i="74" s="1"/>
  <c r="L23" i="74" s="1"/>
  <c r="H28" i="74"/>
  <c r="H17" i="74"/>
  <c r="H20" i="74" s="1"/>
  <c r="H23" i="74" s="1"/>
  <c r="L74" i="56"/>
  <c r="L76" i="56" s="1"/>
  <c r="G28" i="56"/>
  <c r="G17" i="56"/>
  <c r="G20" i="56" s="1"/>
  <c r="G23" i="56" s="1"/>
  <c r="H28" i="65"/>
  <c r="H17" i="65"/>
  <c r="H20" i="65" s="1"/>
  <c r="H23" i="65" s="1"/>
  <c r="L17" i="48"/>
  <c r="L20" i="48" s="1"/>
  <c r="L23" i="48" s="1"/>
  <c r="L28" i="48"/>
  <c r="I17" i="51"/>
  <c r="I20" i="51" s="1"/>
  <c r="I23" i="51" s="1"/>
  <c r="I28" i="51"/>
  <c r="L17" i="60"/>
  <c r="L20" i="60" s="1"/>
  <c r="L23" i="60" s="1"/>
  <c r="L28" i="60"/>
  <c r="K74" i="49"/>
  <c r="K76" i="49" s="1"/>
  <c r="G74" i="49"/>
  <c r="G76" i="49" s="1"/>
  <c r="K17" i="58"/>
  <c r="K20" i="58" s="1"/>
  <c r="K23" i="58" s="1"/>
  <c r="K28" i="58"/>
  <c r="E17" i="61"/>
  <c r="E20" i="61" s="1"/>
  <c r="E23" i="61" s="1"/>
  <c r="E28" i="61"/>
  <c r="F28" i="68"/>
  <c r="F17" i="68"/>
  <c r="F20" i="68" s="1"/>
  <c r="F23" i="68" s="1"/>
  <c r="I46" i="72"/>
  <c r="I17" i="72"/>
  <c r="I20" i="72" s="1"/>
  <c r="I23" i="72" s="1"/>
  <c r="I74" i="55"/>
  <c r="I76" i="55" s="1"/>
  <c r="G46" i="59"/>
  <c r="I46" i="59"/>
  <c r="I46" i="60"/>
  <c r="G46" i="73"/>
  <c r="E75" i="70"/>
  <c r="E77" i="70" s="1"/>
  <c r="G47" i="70"/>
  <c r="G46" i="68"/>
  <c r="I76" i="69"/>
  <c r="J76" i="69"/>
  <c r="M46" i="63"/>
  <c r="I74" i="50"/>
  <c r="I76" i="50" s="1"/>
  <c r="E74" i="50"/>
  <c r="E76" i="50" s="1"/>
  <c r="I46" i="50"/>
  <c r="H46" i="49"/>
  <c r="G46" i="51"/>
  <c r="I46" i="53"/>
  <c r="K46" i="53"/>
  <c r="I46" i="74"/>
  <c r="K46" i="58"/>
  <c r="H74" i="61"/>
  <c r="H76" i="61" s="1"/>
  <c r="L48" i="69"/>
  <c r="G48" i="69"/>
  <c r="I74" i="39"/>
  <c r="I76" i="39" s="1"/>
  <c r="L46" i="39"/>
  <c r="J46" i="39"/>
  <c r="I74" i="63"/>
  <c r="I76" i="63" s="1"/>
  <c r="E74" i="63"/>
  <c r="E76" i="63" s="1"/>
  <c r="G17" i="63"/>
  <c r="G20" i="63" s="1"/>
  <c r="G23" i="63" s="1"/>
  <c r="L46" i="48"/>
  <c r="H46" i="50"/>
  <c r="J46" i="50"/>
  <c r="E74" i="55"/>
  <c r="E76" i="55" s="1"/>
  <c r="G74" i="55"/>
  <c r="G76" i="55" s="1"/>
  <c r="I46" i="73"/>
  <c r="I47" i="70"/>
  <c r="H46" i="68"/>
  <c r="J17" i="48"/>
  <c r="J20" i="48" s="1"/>
  <c r="J23" i="48" s="1"/>
  <c r="J28" i="48"/>
  <c r="E28" i="72"/>
  <c r="E17" i="72"/>
  <c r="E20" i="72" s="1"/>
  <c r="E23" i="72" s="1"/>
  <c r="J17" i="50"/>
  <c r="J20" i="50" s="1"/>
  <c r="J23" i="50" s="1"/>
  <c r="J28" i="50"/>
  <c r="J74" i="61"/>
  <c r="J76" i="61" s="1"/>
  <c r="G28" i="73"/>
  <c r="G17" i="73"/>
  <c r="G20" i="73" s="1"/>
  <c r="G23" i="73" s="1"/>
  <c r="G74" i="39"/>
  <c r="G76" i="39" s="1"/>
  <c r="H74" i="63"/>
  <c r="H76" i="63" s="1"/>
  <c r="J28" i="63"/>
  <c r="G28" i="72"/>
  <c r="H46" i="48"/>
  <c r="J46" i="48"/>
  <c r="H28" i="49"/>
  <c r="G17" i="49"/>
  <c r="G20" i="49" s="1"/>
  <c r="G23" i="49" s="1"/>
  <c r="L46" i="51"/>
  <c r="H74" i="55"/>
  <c r="H76" i="55" s="1"/>
  <c r="L28" i="55"/>
  <c r="L17" i="55"/>
  <c r="L20" i="55" s="1"/>
  <c r="L23" i="55" s="1"/>
  <c r="K46" i="56"/>
  <c r="H46" i="39"/>
  <c r="K46" i="63"/>
  <c r="G46" i="63"/>
  <c r="I46" i="63"/>
  <c r="L17" i="63"/>
  <c r="L20" i="63" s="1"/>
  <c r="L23" i="63" s="1"/>
  <c r="L28" i="63"/>
  <c r="M46" i="50"/>
  <c r="M28" i="49"/>
  <c r="M17" i="49"/>
  <c r="M20" i="49" s="1"/>
  <c r="M23" i="49" s="1"/>
  <c r="I28" i="49"/>
  <c r="I17" i="49"/>
  <c r="I20" i="49" s="1"/>
  <c r="I23" i="49" s="1"/>
  <c r="E28" i="49"/>
  <c r="E17" i="49"/>
  <c r="E20" i="49" s="1"/>
  <c r="E23" i="49" s="1"/>
  <c r="J46" i="55"/>
  <c r="M46" i="55"/>
  <c r="L46" i="58"/>
  <c r="H46" i="58"/>
  <c r="J46" i="58"/>
  <c r="K46" i="59"/>
  <c r="E74" i="65"/>
  <c r="E76" i="65" s="1"/>
  <c r="J46" i="61"/>
  <c r="M17" i="61"/>
  <c r="M20" i="61" s="1"/>
  <c r="M23" i="61" s="1"/>
  <c r="M28" i="61"/>
  <c r="I17" i="73"/>
  <c r="I20" i="73" s="1"/>
  <c r="I23" i="73" s="1"/>
  <c r="I28" i="73"/>
  <c r="M46" i="61"/>
  <c r="H46" i="61"/>
  <c r="K76" i="69"/>
  <c r="E76" i="69"/>
  <c r="H74" i="39"/>
  <c r="H76" i="39" s="1"/>
  <c r="K46" i="39"/>
  <c r="G46" i="39"/>
  <c r="J46" i="72"/>
  <c r="F74" i="50"/>
  <c r="F76" i="50" s="1"/>
  <c r="I46" i="51"/>
  <c r="J74" i="55"/>
  <c r="J76" i="55" s="1"/>
  <c r="F74" i="55"/>
  <c r="F76" i="55" s="1"/>
  <c r="J46" i="56"/>
  <c r="L74" i="65"/>
  <c r="L76" i="65" s="1"/>
  <c r="F74" i="65"/>
  <c r="F76" i="65" s="1"/>
  <c r="H74" i="65"/>
  <c r="H76" i="65" s="1"/>
  <c r="I46" i="65"/>
  <c r="H17" i="61"/>
  <c r="H20" i="61" s="1"/>
  <c r="H23" i="61" s="1"/>
  <c r="G75" i="70"/>
  <c r="G77" i="70" s="1"/>
  <c r="J74" i="39"/>
  <c r="J76" i="39" s="1"/>
  <c r="F74" i="39"/>
  <c r="F76" i="39" s="1"/>
  <c r="E74" i="39"/>
  <c r="E76" i="39" s="1"/>
  <c r="L74" i="39"/>
  <c r="L76" i="39" s="1"/>
  <c r="G46" i="72"/>
  <c r="G74" i="50"/>
  <c r="G76" i="50" s="1"/>
  <c r="L46" i="65"/>
  <c r="G46" i="65"/>
  <c r="H46" i="65"/>
  <c r="G29" i="70"/>
  <c r="F28" i="72"/>
  <c r="F17" i="72"/>
  <c r="F20" i="72" s="1"/>
  <c r="F23" i="72" s="1"/>
  <c r="H74" i="50"/>
  <c r="H76" i="50" s="1"/>
  <c r="J17" i="72"/>
  <c r="J20" i="72" s="1"/>
  <c r="J23" i="72" s="1"/>
  <c r="J28" i="72"/>
  <c r="F28" i="55"/>
  <c r="F17" i="55"/>
  <c r="F20" i="55" s="1"/>
  <c r="F23" i="55" s="1"/>
  <c r="M28" i="50"/>
  <c r="H28" i="63"/>
  <c r="H17" i="50"/>
  <c r="H20" i="50" s="1"/>
  <c r="H23" i="50" s="1"/>
  <c r="H28" i="50"/>
  <c r="M28" i="55"/>
  <c r="L17" i="50"/>
  <c r="L20" i="50" s="1"/>
  <c r="L23" i="50" s="1"/>
  <c r="L28" i="50"/>
  <c r="J28" i="55"/>
  <c r="J17" i="55"/>
  <c r="J20" i="55" s="1"/>
  <c r="J23" i="55" s="1"/>
  <c r="E28" i="55"/>
  <c r="H17" i="73"/>
  <c r="H20" i="73" s="1"/>
  <c r="H23" i="73" s="1"/>
  <c r="H28" i="73"/>
  <c r="K17" i="63"/>
  <c r="K20" i="63" s="1"/>
  <c r="K23" i="63" s="1"/>
  <c r="H28" i="72"/>
  <c r="F28" i="63"/>
  <c r="I17" i="63"/>
  <c r="I20" i="63" s="1"/>
  <c r="I23" i="63" s="1"/>
  <c r="E28" i="50"/>
  <c r="F28" i="49"/>
  <c r="I28" i="55"/>
  <c r="H17" i="55"/>
  <c r="H20" i="55" s="1"/>
  <c r="H23" i="55" s="1"/>
  <c r="K19" i="62"/>
  <c r="K22" i="62" s="1"/>
  <c r="K25" i="62" s="1"/>
  <c r="K30" i="62"/>
  <c r="G19" i="62"/>
  <c r="G22" i="62" s="1"/>
  <c r="G25" i="62" s="1"/>
  <c r="G30" i="62"/>
  <c r="I28" i="61"/>
  <c r="L17" i="61"/>
  <c r="L20" i="61" s="1"/>
  <c r="L23" i="61" s="1"/>
  <c r="I76" i="62"/>
  <c r="I78" i="62" s="1"/>
  <c r="I33" i="62"/>
  <c r="I81" i="62"/>
  <c r="M32" i="62"/>
  <c r="M80" i="62"/>
  <c r="I32" i="62"/>
  <c r="I80" i="62"/>
  <c r="J28" i="73"/>
  <c r="F28" i="73"/>
  <c r="J17" i="61"/>
  <c r="J20" i="61" s="1"/>
  <c r="J23" i="61" s="1"/>
  <c r="H29" i="70"/>
  <c r="H17" i="70"/>
  <c r="H21" i="70" s="1"/>
  <c r="H24" i="70" s="1"/>
  <c r="M30" i="62"/>
  <c r="M19" i="62"/>
  <c r="M22" i="62" s="1"/>
  <c r="M25" i="62" s="1"/>
  <c r="I30" i="62"/>
  <c r="I19" i="62"/>
  <c r="I22" i="62" s="1"/>
  <c r="I25" i="62" s="1"/>
  <c r="G33" i="62"/>
  <c r="G81" i="62"/>
  <c r="K32" i="62"/>
  <c r="K80" i="62"/>
  <c r="G32" i="62"/>
  <c r="G80" i="62"/>
  <c r="F17" i="70"/>
  <c r="F21" i="70" s="1"/>
  <c r="F24" i="70" s="1"/>
  <c r="F29" i="70"/>
  <c r="L28" i="49"/>
  <c r="K28" i="55"/>
  <c r="I74" i="61"/>
  <c r="I76" i="61" s="1"/>
  <c r="E74" i="61"/>
  <c r="E76" i="61" s="1"/>
  <c r="K28" i="61"/>
  <c r="F17" i="61"/>
  <c r="F20" i="61" s="1"/>
  <c r="F23" i="61" s="1"/>
</calcChain>
</file>

<file path=xl/sharedStrings.xml><?xml version="1.0" encoding="utf-8"?>
<sst xmlns="http://schemas.openxmlformats.org/spreadsheetml/2006/main" count="2758" uniqueCount="180">
  <si>
    <t>SEKm</t>
  </si>
  <si>
    <t>INCOME STATEMENT</t>
  </si>
  <si>
    <t>Net sales</t>
  </si>
  <si>
    <t>Operating expenses</t>
  </si>
  <si>
    <t>Other income/expenses</t>
  </si>
  <si>
    <t>Share of profits of associates</t>
  </si>
  <si>
    <t>Divestment result</t>
  </si>
  <si>
    <t>EBITDA</t>
  </si>
  <si>
    <t>EBITA</t>
  </si>
  <si>
    <t xml:space="preserve">Amortisation and impairment of intangible assets </t>
  </si>
  <si>
    <t>Impairment of goodwill</t>
  </si>
  <si>
    <t>EBIT</t>
  </si>
  <si>
    <t>Financial income</t>
  </si>
  <si>
    <t>Financial expenses</t>
  </si>
  <si>
    <t xml:space="preserve">EBT </t>
  </si>
  <si>
    <t>Tax</t>
  </si>
  <si>
    <t>Profit/loss from discontinued operations</t>
  </si>
  <si>
    <t>Goodwill</t>
  </si>
  <si>
    <t>Other intangible assets</t>
  </si>
  <si>
    <t>Financial assets, interest-bearing</t>
  </si>
  <si>
    <t>Financial assets, non-interest bearing</t>
  </si>
  <si>
    <t>Total non-current assets</t>
  </si>
  <si>
    <t>Inventories</t>
  </si>
  <si>
    <t>Receivables, interest-bearing</t>
  </si>
  <si>
    <t>Receivables, non-interest bearing</t>
  </si>
  <si>
    <t>Cash, bank, other short term investments</t>
  </si>
  <si>
    <t>Assets classified as held for sale</t>
  </si>
  <si>
    <t>Total current assets</t>
  </si>
  <si>
    <t xml:space="preserve">Provisions, interest bearing </t>
  </si>
  <si>
    <t xml:space="preserve">Provisions, non-interest bearing </t>
  </si>
  <si>
    <t>Liabilities, interest-bearing</t>
  </si>
  <si>
    <t>Liabilities, non-interest bearing</t>
  </si>
  <si>
    <t>Financial liabilities, other</t>
  </si>
  <si>
    <t>Cash flow from operating activities before changes in working capital</t>
  </si>
  <si>
    <t>Changes in working capital</t>
  </si>
  <si>
    <t>Cash flow from operating activities</t>
  </si>
  <si>
    <t>Net investments in companies</t>
  </si>
  <si>
    <t>Cash flow after investing activities</t>
  </si>
  <si>
    <t>Change in loans</t>
  </si>
  <si>
    <t>New issues</t>
  </si>
  <si>
    <t>Dividend paid</t>
  </si>
  <si>
    <t xml:space="preserve">Others </t>
  </si>
  <si>
    <t>Cash flow from financing activities</t>
  </si>
  <si>
    <t>Cash flow for the year</t>
  </si>
  <si>
    <t>EBITA margin (%)</t>
  </si>
  <si>
    <t>EBT margin (%)</t>
  </si>
  <si>
    <t>Return on equity (%)</t>
  </si>
  <si>
    <t>Return on capital employed (%)</t>
  </si>
  <si>
    <t>Equity ratio (%)</t>
  </si>
  <si>
    <t>Interest-bearing net debt</t>
  </si>
  <si>
    <t>Debt/equity ratio, times</t>
  </si>
  <si>
    <t>Average number of employees</t>
  </si>
  <si>
    <t>HL Display</t>
  </si>
  <si>
    <t>1)</t>
  </si>
  <si>
    <t>-</t>
  </si>
  <si>
    <t>Svenska/English (S/E)</t>
  </si>
  <si>
    <t>2)</t>
  </si>
  <si>
    <t>DKKm</t>
  </si>
  <si>
    <t>NOKm</t>
  </si>
  <si>
    <t>EURm</t>
  </si>
  <si>
    <t>AH Industries</t>
  </si>
  <si>
    <t>Bisnode</t>
  </si>
  <si>
    <t>Depreciation and impairment</t>
  </si>
  <si>
    <t>Mobile Climate Control</t>
  </si>
  <si>
    <t>Items affecting comparability in EBITA</t>
  </si>
  <si>
    <t>Aibel</t>
  </si>
  <si>
    <t>Nebula</t>
  </si>
  <si>
    <t>1) Earnings for 2013 and 2012 are pro forma taking into account Ratos's acquisition and new financing.</t>
  </si>
  <si>
    <t>HENT</t>
  </si>
  <si>
    <t>KVD</t>
  </si>
  <si>
    <t xml:space="preserve">    according to final purchase price allocation</t>
  </si>
  <si>
    <t xml:space="preserve">    according to final purchase price allocation and provisions.</t>
  </si>
  <si>
    <t>Q3</t>
  </si>
  <si>
    <t>Jøtul</t>
  </si>
  <si>
    <t>GS Hydro</t>
  </si>
  <si>
    <t>NCGHO</t>
  </si>
  <si>
    <t>MLOC</t>
  </si>
  <si>
    <t>Note</t>
  </si>
  <si>
    <t>KEY FIGURES</t>
  </si>
  <si>
    <t>s</t>
  </si>
  <si>
    <t>1)2)</t>
  </si>
  <si>
    <t>Soliditet 100 på 2012 då BR ej redovisas - ska ej visas</t>
  </si>
  <si>
    <t>Ledil</t>
  </si>
  <si>
    <t>Operating EBITA-margin (%)</t>
  </si>
  <si>
    <t>2012/2013</t>
  </si>
  <si>
    <t>Discontinued operations</t>
  </si>
  <si>
    <t>Cash flow for the year, adjusted for discontinued operations</t>
  </si>
  <si>
    <t>0,0</t>
  </si>
  <si>
    <t>1) Earnings for 2014 and 2013 are pro forma taking into account Ratos's acquisition and new financing.</t>
  </si>
  <si>
    <t>Biolin Scientific</t>
  </si>
  <si>
    <t>1) AH Industries’ Tower &amp; Foundation operations are recognised as discontinued operations for 2015, 2014 and 2013 in accordance with IFRS.</t>
  </si>
  <si>
    <t>1) Earnings for 2013 are pro forma taking into account Ratos's acquisition, new financing, amortisation of intangible assets</t>
  </si>
  <si>
    <t>2) Earnings for 2012 are pro forma taking into account Ratos's acquisition, new financing and amortisation of intangible assets</t>
  </si>
  <si>
    <t>1) Nordic Cinema Group har justerats 2014 och 2013 och visas nu utifrån IFRS-anpassad redovisning.</t>
  </si>
  <si>
    <t>2) Resultatet 2013 och 2012 är proformerat med hänsyn till Ratos förvärv och ny finansiering.</t>
  </si>
  <si>
    <t>1) Nordic Cinema Group is reported pro forma for 2014 and 2013 and is now stated on the basis of IFRS-adapted accounting</t>
  </si>
  <si>
    <t>2) Earnings for 2013 and 2012 are pro forma taking into account Ratos's acquisition and new financing.</t>
  </si>
  <si>
    <t>1) Osstell are recognised as discontinued operations for 2014 and 2013.</t>
  </si>
  <si>
    <t xml:space="preserve">2) Farfield are recognised as discontinued operations for 2013 in accordance with IFRS. </t>
  </si>
  <si>
    <t>1) Financial expenses excluding interest on shareholder loan.</t>
  </si>
  <si>
    <t>STATEMENT OF FINANCIAL POSITION</t>
  </si>
  <si>
    <t>TOTAL ASSETS</t>
  </si>
  <si>
    <t>TOTAL EQUITY &amp; LIABILITIES</t>
  </si>
  <si>
    <t>Profit for the year/period</t>
  </si>
  <si>
    <t>1) The operations in France are recognised as discontinued operations for 2014 and 2013 in accordance with IFRS.</t>
  </si>
  <si>
    <t>2) The operation Product Information is recoginsed as discontinued operations for 2012 in accordance with IFRS.</t>
  </si>
  <si>
    <t xml:space="preserve">     to Finnish accounting practice. </t>
  </si>
  <si>
    <t>Speed Group</t>
  </si>
  <si>
    <t>Investments in non-current assets</t>
  </si>
  <si>
    <t>Disposal of non-current assets</t>
  </si>
  <si>
    <t>Property, plant and equipment</t>
  </si>
  <si>
    <t xml:space="preserve">Operating EBITA </t>
  </si>
  <si>
    <t>Attributable to non-controlling interests</t>
  </si>
  <si>
    <t>Equity attributable to non-controlling interests</t>
  </si>
  <si>
    <t>Cash flow before acquisition and divestment of companies</t>
  </si>
  <si>
    <t>STATEMENT OF CASH FLOWS</t>
  </si>
  <si>
    <t>Liabilities attributable to Assets held for sale</t>
  </si>
  <si>
    <t>Attributable to owners of the parent</t>
  </si>
  <si>
    <t>Equity attributable to owners of the parent</t>
  </si>
  <si>
    <t>ArcusGruppen</t>
  </si>
  <si>
    <t>TFS</t>
  </si>
  <si>
    <t>1) Earnings for 2015 and 2014 are pro forma taking into accounts Ratos´s acquisition and eversed goodwill amortisation.</t>
  </si>
  <si>
    <t xml:space="preserve">   Operativ EBITA-marginal (%), beräknad på omsättning tjänster</t>
  </si>
  <si>
    <t xml:space="preserve">  - Professional fee revenue</t>
  </si>
  <si>
    <t xml:space="preserve">  - Reimbursable revenue</t>
  </si>
  <si>
    <t>2) 2013-2012 is shown in accordance with the annual reports for Trial Form Support International AB, adjusted for reversed goodwill amortisation.</t>
  </si>
  <si>
    <t>Speed</t>
  </si>
  <si>
    <t>Bolag:</t>
  </si>
  <si>
    <t>Kommentar:</t>
  </si>
  <si>
    <t>Åtgärd:</t>
  </si>
  <si>
    <t>MG justerat i Aaro</t>
  </si>
  <si>
    <t>Fel i BR 1512(även på hemsidan) - balansräkningen balanserar inte. Beror på att justeringe avseende skillande mellan resultat i 1512A och 1512P ej kommit med (-11 200 mot balanserade vinstmedel).</t>
  </si>
  <si>
    <t>Fel i CF (även på hemsidan) - i Cf för 2014 i finansieringsverksamheten. Det låg ett manuellt belopp inmatat i en cell som har lett till att felaktigt totalt kassaflöde visas. Kassaflöde i bolagstabell var dock korrekt.</t>
  </si>
  <si>
    <t>Balansräkningen balanserar inte - diffar med 1 pga hur mino hanteras i Aaro</t>
  </si>
  <si>
    <t xml:space="preserve">TFS </t>
  </si>
  <si>
    <t>Saknar kassaflöde för Q1 2015 - skickat fråga till Tatiana 160406</t>
  </si>
  <si>
    <t>1) Earnings for 2016 and 2015 are pro forma taking into accounts Ratos´s acquisition, new financing and a new group structure.</t>
  </si>
  <si>
    <t>Arcus</t>
  </si>
  <si>
    <t>Ratos har anpassat sin defintion av A avseende avskrivning av varumärken som som anskaffats men ej i PPA. Även dessa ligger nu under EBITA även enligt Ratos defintion. Detta medför att Ratos nu har samma defintiion som Arcus har.</t>
  </si>
  <si>
    <t>Vi har justerat mellan D och A i FLÅÖV för 2015 (ej ändrat bakåt)</t>
  </si>
  <si>
    <t>Vi har även justerat mellan nettoomsättning och rörelsens kostnader för 2015 och 2014 enligt underlag från Arcus (Linda Andersson har underlag på detta).</t>
  </si>
  <si>
    <t xml:space="preserve">Ledil </t>
  </si>
  <si>
    <t>Justerat 1212P, 1312P, 1412P, 1512P samt 1603P med att flyttat kostnader som Ledil rapporterat på kto 7990 (övriga rörelsekostnader) till kto 6999, då dessa kostnader avser normala rörelsekostnader (och inte sekundära).</t>
  </si>
  <si>
    <t>2) Financial year 2012/13 for Ledil Oy relate to and cover the period 1 October to 30 September and are reported according</t>
  </si>
  <si>
    <t>Change in value, investment properties</t>
  </si>
  <si>
    <t>3)</t>
  </si>
  <si>
    <t>2) Financial expenses excluding interest on shareholder loan.</t>
  </si>
  <si>
    <t>Serena Properties</t>
  </si>
  <si>
    <t xml:space="preserve">    Pro forma consists of actual outcomes under previous group structure adjusted for estimations related to new financing and group structure.</t>
  </si>
  <si>
    <t>airteam</t>
  </si>
  <si>
    <t>Diab</t>
  </si>
  <si>
    <t>Q1 2016:</t>
  </si>
  <si>
    <t>Q2 2016:</t>
  </si>
  <si>
    <t>Ändrat i balansräkning för 1512 med -65 mkr (både tillgångar och skulder) pga att Bisnode i sin egen årsredovisning nettat två poster som hade med försäljningen av AIS Nordic att göra (escrow-konto 1689 och skuld till säljarna kto 2873).</t>
  </si>
  <si>
    <t>Anteckningar Flerårsöversikt</t>
  </si>
  <si>
    <t>Oase Outdoors</t>
  </si>
  <si>
    <t>Q1-3</t>
  </si>
  <si>
    <t>Gudrun Sjöden Group</t>
  </si>
  <si>
    <t>2013/2014</t>
  </si>
  <si>
    <t>2014/2015</t>
  </si>
  <si>
    <t>Q3 2016</t>
  </si>
  <si>
    <t>Oase</t>
  </si>
  <si>
    <t>Skickat fråga till Henrik om proformatal för 2014</t>
  </si>
  <si>
    <t>Skickat fråga till Martin om slutliga IAC</t>
  </si>
  <si>
    <t>Gudrun</t>
  </si>
  <si>
    <t>Skickat fråga till Hanna om underlag för IAC</t>
  </si>
  <si>
    <t>Fortfarande utestående med uppdelning av valutaomräkning på EUR-lån - väntar på svar från Petra</t>
  </si>
  <si>
    <t>Efter fastställd PPA så minskar vi GW till varumärken och kundkontrakt. Börjar med avksr på dessa från 2015 vilket på verkar RR, BR och CF</t>
  </si>
  <si>
    <t>2) Earnings for 2015 and 2014 are pro forma taking into accounts Ratos´s acquisition.</t>
  </si>
  <si>
    <t>3) 2013-2012 is shown in accordance with the annual report for Speed Management AB</t>
  </si>
  <si>
    <t>2) Financial year 2014 relate to and cover the period 1 January to 31 December and are reported according to Danish accounting practice.</t>
  </si>
  <si>
    <t>2) Equity at 30 September 2016 includes shareholder loan of SEK 45m.</t>
  </si>
  <si>
    <t>2) Equity at 30 September 2016 includes shareholder loan of NOK 89m.</t>
  </si>
  <si>
    <t>3) Equity at 30 September 2016 includes shareholder loan of SEK 474m.</t>
  </si>
  <si>
    <t>1) Earnings for 2016 and 2015 are pro forma taking into accounts Ratos´s acquisition. The German operation was included in its entirety for the period in 2015.</t>
  </si>
  <si>
    <t>2) Financial year 2012/2013, 2013/2014, 2014/2015 relate to and cover the period 1 May to 30 April and are reported according to Annual report for Sjödén Holding AB.</t>
  </si>
  <si>
    <t/>
  </si>
  <si>
    <t>2) Financial year 2015 relate to and cover the period 1 January to 31 December and are reported according to Danish accounting practice.</t>
  </si>
  <si>
    <t>EBT</t>
  </si>
  <si>
    <t>1) In the final acquisition analysis intangible assests are valued in accordance with IFRS.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</si>
</sst>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 _k_r_-;\-* #,##0\ _k_r_-;_-* &quot;-&quot;\ _k_r_-;_-@_-"/>
    <numFmt numFmtId="43" formatCode="_-* #,##0.00\ _k_r_-;\-* #,##0.00\ _k_r_-;_-* &quot;-&quot;??\ _k_r_-;_-@_-"/>
    <numFmt numFmtId="164" formatCode="0.0"/>
    <numFmt numFmtId="165" formatCode="#,##0.0"/>
    <numFmt numFmtId="166" formatCode="#,##0.000"/>
    <numFmt numFmtId="167" formatCode="#,##0.0000"/>
  </numFmts>
  <fonts count="25" x14ac:knownFonts="1">
    <font>
      <sz val="11"/>
      <color theme="1"/>
      <name val="Calibri"/>
      <family val="2"/>
      <scheme val="minor"/>
    </font>
    <font>
      <sz val="11"/>
      <color indexed="8"/>
      <name val="Calibri"/>
      <family val="2"/>
    </font>
    <font>
      <sz val="8"/>
      <name val="Verdana"/>
      <family val="2"/>
    </font>
    <font>
      <sz val="8"/>
      <color indexed="8"/>
      <name val="Verdana"/>
      <family val="2"/>
    </font>
    <font>
      <sz val="10"/>
      <name val="Arial"/>
      <family val="2"/>
    </font>
    <font>
      <sz val="11"/>
      <color rgb="FF3F3F76"/>
      <name val="Calibri"/>
      <family val="2"/>
      <scheme val="minor"/>
    </font>
    <font>
      <sz val="8"/>
      <color theme="1"/>
      <name val="Verdana"/>
      <family val="2"/>
    </font>
    <font>
      <sz val="11"/>
      <color rgb="FFFF0000"/>
      <name val="Calibri"/>
      <family val="2"/>
      <scheme val="minor"/>
    </font>
    <font>
      <b/>
      <sz val="14"/>
      <color indexed="9"/>
      <name val="Gill Sans MT"/>
      <family val="2"/>
    </font>
    <font>
      <b/>
      <sz val="9"/>
      <color indexed="8"/>
      <name val="Gill Sans MT"/>
      <family val="2"/>
    </font>
    <font>
      <sz val="9"/>
      <color indexed="8"/>
      <name val="Gill Sans MT"/>
      <family val="2"/>
    </font>
    <font>
      <sz val="9"/>
      <color rgb="FF3F3F76"/>
      <name val="Gill Sans MT"/>
      <family val="2"/>
    </font>
    <font>
      <sz val="9"/>
      <color theme="1"/>
      <name val="Gill Sans MT"/>
      <family val="2"/>
    </font>
    <font>
      <b/>
      <sz val="9"/>
      <color indexed="9"/>
      <name val="Gill Sans MT"/>
      <family val="2"/>
    </font>
    <font>
      <b/>
      <sz val="9"/>
      <name val="Gill Sans MT"/>
      <family val="2"/>
    </font>
    <font>
      <sz val="9"/>
      <name val="Gill Sans MT"/>
      <family val="2"/>
    </font>
    <font>
      <sz val="9"/>
      <color rgb="FFFF0000"/>
      <name val="Gill Sans MT"/>
      <family val="2"/>
    </font>
    <font>
      <sz val="8"/>
      <color rgb="FFFF0000"/>
      <name val="Verdana"/>
      <family val="2"/>
    </font>
    <font>
      <b/>
      <sz val="11"/>
      <color theme="1"/>
      <name val="Calibri"/>
      <family val="2"/>
      <scheme val="minor"/>
    </font>
    <font>
      <b/>
      <u/>
      <sz val="11"/>
      <color rgb="FFFF0000"/>
      <name val="Calibri"/>
      <family val="2"/>
      <scheme val="minor"/>
    </font>
    <font>
      <u/>
      <sz val="11"/>
      <color rgb="FFFF0000"/>
      <name val="Calibri"/>
      <family val="2"/>
      <scheme val="minor"/>
    </font>
    <font>
      <b/>
      <u/>
      <sz val="9"/>
      <color rgb="FFFF0000"/>
      <name val="Gill Sans MT"/>
      <family val="2"/>
    </font>
    <font>
      <u/>
      <sz val="11"/>
      <color theme="1"/>
      <name val="Calibri"/>
      <family val="2"/>
      <scheme val="minor"/>
    </font>
    <font>
      <b/>
      <sz val="11"/>
      <color theme="0"/>
      <name val="Calibri"/>
      <family val="2"/>
      <scheme val="minor"/>
    </font>
    <font>
      <sz val="11"/>
      <color theme="0"/>
      <name val="Calibri"/>
      <family val="2"/>
      <scheme val="minor"/>
    </font>
  </fonts>
  <fills count="10">
    <fill>
      <patternFill patternType="none"/>
    </fill>
    <fill>
      <patternFill patternType="gray125"/>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bgColor indexed="46"/>
      </patternFill>
    </fill>
    <fill>
      <patternFill patternType="solid">
        <fgColor rgb="FF4C6178"/>
        <bgColor indexed="64"/>
      </patternFill>
    </fill>
    <fill>
      <patternFill patternType="solid">
        <fgColor rgb="FFC5C5C7"/>
        <bgColor indexed="46"/>
      </patternFill>
    </fill>
    <fill>
      <patternFill patternType="solid">
        <fgColor rgb="FFC5C5C7"/>
        <bgColor indexed="64"/>
      </patternFill>
    </fill>
    <fill>
      <patternFill patternType="solid">
        <fgColor theme="6" tint="0.59999389629810485"/>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right/>
      <top style="hair">
        <color auto="1"/>
      </top>
      <bottom/>
      <diagonal/>
    </border>
    <border>
      <left/>
      <right/>
      <top/>
      <bottom style="hair">
        <color auto="1"/>
      </bottom>
      <diagonal/>
    </border>
    <border>
      <left/>
      <right/>
      <top/>
      <bottom style="thin">
        <color rgb="FFC5C5C7"/>
      </bottom>
      <diagonal/>
    </border>
    <border>
      <left style="thin">
        <color theme="0"/>
      </left>
      <right/>
      <top/>
      <bottom style="thin">
        <color indexed="64"/>
      </bottom>
      <diagonal/>
    </border>
    <border>
      <left style="thin">
        <color theme="0"/>
      </left>
      <right/>
      <top/>
      <bottom/>
      <diagonal/>
    </border>
  </borders>
  <cellStyleXfs count="5">
    <xf numFmtId="0" fontId="0" fillId="0" borderId="0"/>
    <xf numFmtId="43" fontId="1" fillId="0" borderId="0" applyFont="0" applyFill="0" applyBorder="0" applyAlignment="0" applyProtection="0"/>
    <xf numFmtId="0" fontId="5" fillId="3" borderId="4" applyNumberFormat="0" applyAlignment="0" applyProtection="0"/>
    <xf numFmtId="0" fontId="4" fillId="0" borderId="0"/>
    <xf numFmtId="9" fontId="1" fillId="0" borderId="0" applyFont="0" applyFill="0" applyBorder="0" applyAlignment="0" applyProtection="0"/>
  </cellStyleXfs>
  <cellXfs count="217">
    <xf numFmtId="0" fontId="0" fillId="0" borderId="0" xfId="0"/>
    <xf numFmtId="0" fontId="0" fillId="0" borderId="0" xfId="0" applyBorder="1"/>
    <xf numFmtId="0" fontId="3" fillId="2" borderId="0" xfId="0" applyFont="1" applyFill="1" applyBorder="1" applyAlignment="1"/>
    <xf numFmtId="0" fontId="3" fillId="2" borderId="0" xfId="0" applyFont="1" applyFill="1" applyBorder="1"/>
    <xf numFmtId="0" fontId="6" fillId="0" borderId="0" xfId="0" applyFont="1"/>
    <xf numFmtId="0" fontId="3" fillId="0" borderId="0" xfId="0" applyFont="1"/>
    <xf numFmtId="0" fontId="6" fillId="0" borderId="0" xfId="0" applyFont="1" applyAlignment="1"/>
    <xf numFmtId="0" fontId="3" fillId="0" borderId="0" xfId="0" applyFont="1" applyAlignment="1">
      <alignment vertical="top"/>
    </xf>
    <xf numFmtId="0" fontId="3" fillId="4" borderId="0" xfId="0" applyFont="1" applyFill="1" applyBorder="1"/>
    <xf numFmtId="0" fontId="12" fillId="0" borderId="0" xfId="0" applyFont="1"/>
    <xf numFmtId="0" fontId="14" fillId="0" borderId="0" xfId="0" applyNumberFormat="1" applyFont="1" applyFill="1"/>
    <xf numFmtId="3" fontId="14" fillId="0" borderId="0" xfId="0" applyNumberFormat="1" applyFont="1" applyFill="1" applyBorder="1" applyAlignment="1">
      <alignment horizontal="left"/>
    </xf>
    <xf numFmtId="0" fontId="12" fillId="0" borderId="0" xfId="0" applyFont="1" applyFill="1"/>
    <xf numFmtId="0" fontId="10" fillId="0" borderId="0" xfId="0" applyFont="1"/>
    <xf numFmtId="0" fontId="15" fillId="0" borderId="0" xfId="0" applyNumberFormat="1" applyFont="1" applyFill="1"/>
    <xf numFmtId="0" fontId="15" fillId="0" borderId="0" xfId="0" applyFont="1" applyFill="1"/>
    <xf numFmtId="3" fontId="14" fillId="0" borderId="0" xfId="0" applyNumberFormat="1" applyFont="1" applyFill="1" applyBorder="1" applyAlignment="1">
      <alignment horizontal="right" vertical="center" wrapText="1"/>
    </xf>
    <xf numFmtId="3" fontId="14" fillId="5" borderId="0" xfId="0" applyNumberFormat="1" applyFont="1" applyFill="1" applyBorder="1" applyAlignment="1">
      <alignment horizontal="right" vertical="center" wrapText="1"/>
    </xf>
    <xf numFmtId="3" fontId="14" fillId="4" borderId="0" xfId="0" applyNumberFormat="1" applyFont="1" applyFill="1" applyBorder="1" applyAlignment="1">
      <alignment horizontal="right" vertical="center" wrapText="1"/>
    </xf>
    <xf numFmtId="0" fontId="15" fillId="0" borderId="0" xfId="0" applyFont="1" applyFill="1" applyBorder="1"/>
    <xf numFmtId="3" fontId="15" fillId="0" borderId="0" xfId="0" applyNumberFormat="1" applyFont="1" applyFill="1" applyBorder="1" applyAlignment="1">
      <alignment horizontal="right" vertical="center" wrapText="1"/>
    </xf>
    <xf numFmtId="3" fontId="15" fillId="5" borderId="0" xfId="0" applyNumberFormat="1" applyFont="1" applyFill="1" applyBorder="1" applyAlignment="1">
      <alignment horizontal="right" vertical="center" wrapText="1"/>
    </xf>
    <xf numFmtId="3" fontId="15" fillId="4" borderId="0" xfId="0" applyNumberFormat="1" applyFont="1" applyFill="1" applyBorder="1" applyAlignment="1">
      <alignment horizontal="right" vertical="center" wrapText="1"/>
    </xf>
    <xf numFmtId="0" fontId="15" fillId="0" borderId="1" xfId="0" applyNumberFormat="1" applyFont="1" applyFill="1" applyBorder="1"/>
    <xf numFmtId="0" fontId="15" fillId="0" borderId="1" xfId="0" applyFont="1" applyFill="1" applyBorder="1"/>
    <xf numFmtId="3" fontId="15" fillId="5" borderId="1" xfId="0" applyNumberFormat="1" applyFont="1" applyFill="1" applyBorder="1" applyAlignment="1">
      <alignment horizontal="right" vertical="center" wrapText="1"/>
    </xf>
    <xf numFmtId="3" fontId="14" fillId="0" borderId="0" xfId="0" applyNumberFormat="1" applyFont="1" applyFill="1" applyBorder="1" applyAlignment="1">
      <alignment vertical="center"/>
    </xf>
    <xf numFmtId="0" fontId="15" fillId="0" borderId="0" xfId="0" applyFont="1" applyFill="1" applyBorder="1" applyAlignment="1">
      <alignment horizontal="left"/>
    </xf>
    <xf numFmtId="0" fontId="15" fillId="0" borderId="1" xfId="0" applyFont="1" applyFill="1" applyBorder="1" applyAlignment="1">
      <alignment horizontal="left" vertical="center"/>
    </xf>
    <xf numFmtId="0" fontId="14" fillId="0" borderId="0" xfId="0" applyNumberFormat="1" applyFont="1" applyFill="1" applyBorder="1"/>
    <xf numFmtId="3" fontId="14" fillId="0" borderId="0" xfId="0" applyNumberFormat="1" applyFont="1" applyFill="1" applyBorder="1" applyAlignment="1">
      <alignment horizontal="left" vertical="center"/>
    </xf>
    <xf numFmtId="0" fontId="10" fillId="0" borderId="0" xfId="0" applyFont="1" applyAlignment="1">
      <alignment vertical="top"/>
    </xf>
    <xf numFmtId="3" fontId="12" fillId="0" borderId="0" xfId="0" applyNumberFormat="1" applyFont="1"/>
    <xf numFmtId="3" fontId="15" fillId="0" borderId="0" xfId="0" applyNumberFormat="1" applyFont="1" applyFill="1" applyBorder="1" applyAlignment="1">
      <alignment horizontal="left" vertical="center"/>
    </xf>
    <xf numFmtId="0" fontId="14" fillId="0" borderId="2" xfId="0" applyNumberFormat="1" applyFont="1" applyFill="1" applyBorder="1"/>
    <xf numFmtId="0" fontId="14" fillId="0" borderId="1" xfId="0" applyFont="1" applyFill="1" applyBorder="1"/>
    <xf numFmtId="3" fontId="14" fillId="0" borderId="1" xfId="0" applyNumberFormat="1" applyFont="1" applyFill="1" applyBorder="1" applyAlignment="1">
      <alignment horizontal="right" vertical="center" wrapText="1"/>
    </xf>
    <xf numFmtId="3" fontId="14" fillId="4" borderId="1" xfId="0" applyNumberFormat="1" applyFont="1" applyFill="1" applyBorder="1" applyAlignment="1">
      <alignment horizontal="right" vertical="center" wrapText="1"/>
    </xf>
    <xf numFmtId="0" fontId="14" fillId="0" borderId="0" xfId="0" applyFont="1" applyFill="1" applyBorder="1"/>
    <xf numFmtId="0" fontId="15" fillId="0" borderId="0" xfId="0" applyFont="1" applyFill="1" applyAlignment="1">
      <alignment wrapText="1"/>
    </xf>
    <xf numFmtId="0" fontId="15" fillId="0" borderId="1" xfId="0" applyFont="1" applyFill="1" applyBorder="1" applyAlignment="1"/>
    <xf numFmtId="0" fontId="14" fillId="0" borderId="0" xfId="0" applyFont="1" applyFill="1" applyBorder="1" applyAlignment="1"/>
    <xf numFmtId="0" fontId="12" fillId="0" borderId="0" xfId="0" quotePrefix="1" applyFont="1"/>
    <xf numFmtId="0" fontId="14" fillId="0" borderId="3" xfId="0" applyFont="1" applyFill="1" applyBorder="1" applyAlignment="1">
      <alignment horizontal="left"/>
    </xf>
    <xf numFmtId="0" fontId="14" fillId="0" borderId="0" xfId="0" applyFont="1" applyFill="1" applyBorder="1" applyAlignment="1">
      <alignment wrapText="1"/>
    </xf>
    <xf numFmtId="3" fontId="15" fillId="0" borderId="1" xfId="0" applyNumberFormat="1" applyFont="1" applyFill="1" applyBorder="1" applyAlignment="1">
      <alignment horizontal="left" vertical="center"/>
    </xf>
    <xf numFmtId="0" fontId="14" fillId="0" borderId="2" xfId="0" applyFont="1" applyFill="1" applyBorder="1"/>
    <xf numFmtId="0" fontId="15" fillId="0" borderId="0" xfId="0" applyNumberFormat="1" applyFont="1" applyFill="1" applyBorder="1" applyAlignment="1">
      <alignment horizontal="right" vertical="center" wrapText="1"/>
    </xf>
    <xf numFmtId="164" fontId="15" fillId="4" borderId="0" xfId="4" applyNumberFormat="1" applyFont="1" applyFill="1" applyBorder="1" applyAlignment="1">
      <alignment horizontal="right" vertical="center"/>
    </xf>
    <xf numFmtId="1" fontId="15" fillId="4" borderId="0" xfId="4" applyNumberFormat="1" applyFont="1" applyFill="1" applyBorder="1" applyAlignment="1">
      <alignment horizontal="right" vertical="center"/>
    </xf>
    <xf numFmtId="3" fontId="15" fillId="4" borderId="0" xfId="0" applyNumberFormat="1" applyFont="1" applyFill="1" applyBorder="1" applyAlignment="1">
      <alignment horizontal="right" vertical="center"/>
    </xf>
    <xf numFmtId="164" fontId="15" fillId="4" borderId="0" xfId="1" applyNumberFormat="1" applyFont="1" applyFill="1" applyBorder="1" applyAlignment="1">
      <alignment horizontal="right" vertical="center"/>
    </xf>
    <xf numFmtId="3" fontId="15" fillId="4" borderId="1" xfId="0" applyNumberFormat="1" applyFont="1" applyFill="1" applyBorder="1" applyAlignment="1">
      <alignment horizontal="right" vertical="center"/>
    </xf>
    <xf numFmtId="0" fontId="15" fillId="0" borderId="3" xfId="0" applyFont="1" applyFill="1" applyBorder="1" applyAlignment="1"/>
    <xf numFmtId="0" fontId="10" fillId="0" borderId="0" xfId="0" applyFont="1" applyFill="1" applyBorder="1" applyAlignment="1"/>
    <xf numFmtId="0" fontId="12" fillId="0" borderId="0" xfId="0" applyFont="1" applyAlignment="1"/>
    <xf numFmtId="165" fontId="14" fillId="0" borderId="0" xfId="0" applyNumberFormat="1" applyFont="1" applyFill="1" applyBorder="1" applyAlignment="1">
      <alignment horizontal="right" vertical="center" wrapText="1"/>
    </xf>
    <xf numFmtId="165" fontId="14" fillId="5" borderId="0" xfId="0" applyNumberFormat="1" applyFont="1" applyFill="1" applyBorder="1" applyAlignment="1">
      <alignment horizontal="right" vertical="center" wrapText="1"/>
    </xf>
    <xf numFmtId="165" fontId="15" fillId="5" borderId="0" xfId="0" applyNumberFormat="1" applyFont="1" applyFill="1" applyBorder="1" applyAlignment="1">
      <alignment horizontal="right" vertical="center" wrapText="1"/>
    </xf>
    <xf numFmtId="165" fontId="15" fillId="5" borderId="1" xfId="0" applyNumberFormat="1" applyFont="1" applyFill="1" applyBorder="1" applyAlignment="1">
      <alignment horizontal="right" vertical="center" wrapText="1"/>
    </xf>
    <xf numFmtId="165" fontId="14" fillId="0" borderId="1" xfId="0" applyNumberFormat="1" applyFont="1" applyFill="1" applyBorder="1" applyAlignment="1">
      <alignment horizontal="right" vertical="center" wrapText="1"/>
    </xf>
    <xf numFmtId="165" fontId="14" fillId="4" borderId="0" xfId="0" applyNumberFormat="1" applyFont="1" applyFill="1" applyBorder="1" applyAlignment="1">
      <alignment horizontal="right" vertical="center" wrapText="1"/>
    </xf>
    <xf numFmtId="0" fontId="15" fillId="4" borderId="0" xfId="0" applyFont="1" applyFill="1" applyBorder="1"/>
    <xf numFmtId="3" fontId="12" fillId="4" borderId="0" xfId="0" applyNumberFormat="1" applyFont="1" applyFill="1"/>
    <xf numFmtId="0" fontId="15" fillId="4" borderId="3" xfId="0" applyFont="1" applyFill="1" applyBorder="1" applyAlignment="1"/>
    <xf numFmtId="0" fontId="12" fillId="4" borderId="0" xfId="0" applyFont="1" applyFill="1"/>
    <xf numFmtId="0" fontId="15" fillId="4" borderId="1" xfId="0" applyFont="1" applyFill="1" applyBorder="1"/>
    <xf numFmtId="0" fontId="13" fillId="6" borderId="0" xfId="0" applyFont="1" applyFill="1" applyBorder="1"/>
    <xf numFmtId="0" fontId="13" fillId="6" borderId="0" xfId="0" applyFont="1" applyFill="1" applyBorder="1" applyAlignment="1">
      <alignment horizontal="left"/>
    </xf>
    <xf numFmtId="0" fontId="13" fillId="6" borderId="0" xfId="0" applyFont="1" applyFill="1" applyBorder="1" applyAlignment="1">
      <alignment horizontal="right" vertical="center"/>
    </xf>
    <xf numFmtId="1" fontId="13" fillId="6" borderId="0" xfId="0" applyNumberFormat="1" applyFont="1" applyFill="1" applyBorder="1" applyAlignment="1">
      <alignment horizontal="right" vertical="center" wrapText="1"/>
    </xf>
    <xf numFmtId="0" fontId="13" fillId="6" borderId="0" xfId="0" applyFont="1" applyFill="1" applyBorder="1" applyAlignment="1">
      <alignment horizontal="right"/>
    </xf>
    <xf numFmtId="1" fontId="13" fillId="6" borderId="0" xfId="0" applyNumberFormat="1" applyFont="1" applyFill="1" applyBorder="1" applyAlignment="1">
      <alignment horizontal="right" vertical="top" wrapText="1"/>
    </xf>
    <xf numFmtId="3" fontId="13" fillId="6" borderId="0" xfId="0" applyNumberFormat="1" applyFont="1" applyFill="1" applyBorder="1" applyAlignment="1">
      <alignment horizontal="right" vertical="center" wrapText="1"/>
    </xf>
    <xf numFmtId="0" fontId="13" fillId="6" borderId="0" xfId="0" applyFont="1" applyFill="1" applyBorder="1" applyAlignment="1">
      <alignment horizontal="right" vertical="top"/>
    </xf>
    <xf numFmtId="3" fontId="13" fillId="6" borderId="0" xfId="0" applyNumberFormat="1" applyFont="1" applyFill="1" applyBorder="1" applyAlignment="1">
      <alignment horizontal="right" vertical="top" wrapText="1"/>
    </xf>
    <xf numFmtId="0" fontId="13" fillId="6" borderId="0" xfId="0" applyFont="1" applyFill="1" applyBorder="1" applyAlignment="1">
      <alignment horizontal="left" vertical="center"/>
    </xf>
    <xf numFmtId="0" fontId="14" fillId="4" borderId="1" xfId="0" applyFont="1" applyFill="1" applyBorder="1"/>
    <xf numFmtId="0" fontId="14" fillId="4" borderId="0" xfId="0" applyFont="1" applyFill="1" applyBorder="1"/>
    <xf numFmtId="0" fontId="15" fillId="4" borderId="0" xfId="0" applyNumberFormat="1" applyFont="1" applyFill="1" applyBorder="1" applyAlignment="1">
      <alignment horizontal="right" vertical="center" wrapText="1"/>
    </xf>
    <xf numFmtId="3" fontId="14" fillId="7" borderId="0" xfId="0" applyNumberFormat="1" applyFont="1" applyFill="1" applyBorder="1" applyAlignment="1">
      <alignment horizontal="right" vertical="center" wrapText="1"/>
    </xf>
    <xf numFmtId="3" fontId="15" fillId="7" borderId="0" xfId="0" applyNumberFormat="1" applyFont="1" applyFill="1" applyBorder="1" applyAlignment="1">
      <alignment horizontal="right" vertical="center" wrapText="1"/>
    </xf>
    <xf numFmtId="3" fontId="15" fillId="7" borderId="1" xfId="0" applyNumberFormat="1" applyFont="1" applyFill="1" applyBorder="1" applyAlignment="1">
      <alignment horizontal="right" vertical="center" wrapText="1"/>
    </xf>
    <xf numFmtId="165" fontId="14" fillId="7" borderId="0" xfId="0" applyNumberFormat="1" applyFont="1" applyFill="1" applyBorder="1" applyAlignment="1">
      <alignment horizontal="right" vertical="center" wrapText="1"/>
    </xf>
    <xf numFmtId="165" fontId="15" fillId="7" borderId="0" xfId="0" applyNumberFormat="1" applyFont="1" applyFill="1" applyBorder="1" applyAlignment="1">
      <alignment horizontal="right" vertical="center" wrapText="1"/>
    </xf>
    <xf numFmtId="165" fontId="15" fillId="7" borderId="1" xfId="0" applyNumberFormat="1" applyFont="1" applyFill="1" applyBorder="1" applyAlignment="1">
      <alignment horizontal="right" vertical="center" wrapText="1"/>
    </xf>
    <xf numFmtId="41" fontId="14" fillId="7" borderId="0" xfId="0" applyNumberFormat="1" applyFont="1" applyFill="1" applyBorder="1" applyAlignment="1">
      <alignment horizontal="right" vertical="center" wrapText="1"/>
    </xf>
    <xf numFmtId="41" fontId="14" fillId="7" borderId="1" xfId="0" applyNumberFormat="1" applyFont="1" applyFill="1" applyBorder="1" applyAlignment="1">
      <alignment horizontal="right" vertical="center" wrapText="1"/>
    </xf>
    <xf numFmtId="3" fontId="14" fillId="8" borderId="0" xfId="0" applyNumberFormat="1" applyFont="1" applyFill="1" applyBorder="1" applyAlignment="1">
      <alignment horizontal="right" vertical="center" wrapText="1"/>
    </xf>
    <xf numFmtId="3" fontId="14" fillId="7" borderId="1" xfId="0" applyNumberFormat="1" applyFont="1" applyFill="1" applyBorder="1" applyAlignment="1">
      <alignment horizontal="right" vertical="center" wrapText="1"/>
    </xf>
    <xf numFmtId="165" fontId="14" fillId="7" borderId="1" xfId="0" applyNumberFormat="1" applyFont="1" applyFill="1" applyBorder="1" applyAlignment="1">
      <alignment horizontal="right" vertical="center" wrapText="1"/>
    </xf>
    <xf numFmtId="164" fontId="15" fillId="7" borderId="0" xfId="0" applyNumberFormat="1" applyFont="1" applyFill="1" applyBorder="1" applyAlignment="1">
      <alignment horizontal="right" vertical="center"/>
    </xf>
    <xf numFmtId="1" fontId="15" fillId="7" borderId="0" xfId="0" applyNumberFormat="1" applyFont="1" applyFill="1" applyBorder="1" applyAlignment="1">
      <alignment horizontal="right" vertical="center"/>
    </xf>
    <xf numFmtId="3" fontId="15" fillId="7" borderId="0" xfId="0" applyNumberFormat="1" applyFont="1" applyFill="1" applyBorder="1" applyAlignment="1">
      <alignment horizontal="right" vertical="center"/>
    </xf>
    <xf numFmtId="165" fontId="15" fillId="7" borderId="0" xfId="0" applyNumberFormat="1" applyFont="1" applyFill="1" applyBorder="1" applyAlignment="1">
      <alignment horizontal="right" vertical="center"/>
    </xf>
    <xf numFmtId="3" fontId="15" fillId="7" borderId="1" xfId="0" applyNumberFormat="1" applyFont="1" applyFill="1" applyBorder="1" applyAlignment="1">
      <alignment horizontal="right" vertical="center"/>
    </xf>
    <xf numFmtId="3" fontId="15" fillId="8" borderId="1" xfId="0" applyNumberFormat="1" applyFont="1" applyFill="1" applyBorder="1" applyAlignment="1">
      <alignment horizontal="right" vertical="center"/>
    </xf>
    <xf numFmtId="0" fontId="0" fillId="4" borderId="0" xfId="0" applyFill="1"/>
    <xf numFmtId="0" fontId="7" fillId="4" borderId="0" xfId="0" applyFont="1" applyFill="1"/>
    <xf numFmtId="0" fontId="15" fillId="0" borderId="1" xfId="0" applyFont="1" applyFill="1" applyBorder="1" applyAlignment="1">
      <alignment wrapText="1"/>
    </xf>
    <xf numFmtId="0" fontId="14" fillId="0" borderId="3" xfId="0" applyFont="1" applyFill="1" applyBorder="1" applyAlignment="1">
      <alignment wrapText="1"/>
    </xf>
    <xf numFmtId="0" fontId="6" fillId="4" borderId="0" xfId="0" applyFont="1" applyFill="1"/>
    <xf numFmtId="0" fontId="17" fillId="4" borderId="0" xfId="0" applyFont="1" applyFill="1"/>
    <xf numFmtId="0" fontId="16" fillId="4" borderId="0" xfId="0" applyFont="1" applyFill="1" applyAlignment="1">
      <alignment horizontal="center"/>
    </xf>
    <xf numFmtId="0" fontId="9" fillId="4" borderId="0" xfId="0" applyFont="1" applyFill="1" applyBorder="1"/>
    <xf numFmtId="0" fontId="10" fillId="4" borderId="0" xfId="0" applyFont="1" applyFill="1" applyBorder="1"/>
    <xf numFmtId="0" fontId="14" fillId="4" borderId="0" xfId="0" applyNumberFormat="1" applyFont="1" applyFill="1"/>
    <xf numFmtId="3" fontId="14" fillId="4" borderId="0" xfId="0" applyNumberFormat="1" applyFont="1" applyFill="1" applyBorder="1" applyAlignment="1">
      <alignment horizontal="left"/>
    </xf>
    <xf numFmtId="1" fontId="13" fillId="4" borderId="0" xfId="0" applyNumberFormat="1" applyFont="1" applyFill="1" applyBorder="1" applyAlignment="1">
      <alignment horizontal="right" vertical="top" wrapText="1"/>
    </xf>
    <xf numFmtId="0" fontId="15" fillId="4" borderId="0" xfId="0" applyNumberFormat="1" applyFont="1" applyFill="1"/>
    <xf numFmtId="0" fontId="15" fillId="4" borderId="0" xfId="0" applyFont="1" applyFill="1"/>
    <xf numFmtId="0" fontId="15" fillId="4" borderId="1" xfId="0" applyNumberFormat="1" applyFont="1" applyFill="1" applyBorder="1"/>
    <xf numFmtId="3" fontId="14" fillId="4" borderId="0" xfId="0" applyNumberFormat="1" applyFont="1" applyFill="1" applyBorder="1" applyAlignment="1">
      <alignment vertical="center"/>
    </xf>
    <xf numFmtId="0" fontId="15" fillId="4" borderId="0" xfId="0" applyFont="1" applyFill="1" applyBorder="1" applyAlignment="1">
      <alignment horizontal="left"/>
    </xf>
    <xf numFmtId="0" fontId="15" fillId="4" borderId="1" xfId="0" applyFont="1" applyFill="1" applyBorder="1" applyAlignment="1">
      <alignment horizontal="left" vertical="center"/>
    </xf>
    <xf numFmtId="0" fontId="14" fillId="4" borderId="0" xfId="0" applyNumberFormat="1" applyFont="1" applyFill="1" applyBorder="1"/>
    <xf numFmtId="3" fontId="14" fillId="4" borderId="0" xfId="0" applyNumberFormat="1" applyFont="1" applyFill="1" applyBorder="1" applyAlignment="1">
      <alignment horizontal="left" vertical="center"/>
    </xf>
    <xf numFmtId="3" fontId="15" fillId="4" borderId="0" xfId="0" applyNumberFormat="1" applyFont="1" applyFill="1" applyBorder="1" applyAlignment="1">
      <alignment horizontal="left" vertical="center"/>
    </xf>
    <xf numFmtId="0" fontId="14" fillId="4" borderId="2" xfId="0" applyNumberFormat="1" applyFont="1" applyFill="1" applyBorder="1"/>
    <xf numFmtId="0" fontId="15" fillId="4" borderId="0" xfId="0" applyFont="1" applyFill="1" applyAlignment="1">
      <alignment wrapText="1"/>
    </xf>
    <xf numFmtId="0" fontId="15" fillId="4" borderId="1" xfId="0" applyFont="1" applyFill="1" applyBorder="1" applyAlignment="1">
      <alignment wrapText="1"/>
    </xf>
    <xf numFmtId="0" fontId="15" fillId="4" borderId="1" xfId="0" applyFont="1" applyFill="1" applyBorder="1" applyAlignment="1"/>
    <xf numFmtId="0" fontId="14" fillId="4" borderId="3" xfId="0" applyFont="1" applyFill="1" applyBorder="1" applyAlignment="1">
      <alignment wrapText="1"/>
    </xf>
    <xf numFmtId="0" fontId="14" fillId="4" borderId="0" xfId="0" applyFont="1" applyFill="1" applyBorder="1" applyAlignment="1"/>
    <xf numFmtId="0" fontId="14" fillId="4" borderId="3" xfId="0" applyFont="1" applyFill="1" applyBorder="1" applyAlignment="1">
      <alignment horizontal="left"/>
    </xf>
    <xf numFmtId="0" fontId="14" fillId="4" borderId="0" xfId="0" applyFont="1" applyFill="1" applyBorder="1" applyAlignment="1">
      <alignment wrapText="1"/>
    </xf>
    <xf numFmtId="3" fontId="15" fillId="4" borderId="1" xfId="0" applyNumberFormat="1" applyFont="1" applyFill="1" applyBorder="1" applyAlignment="1">
      <alignment horizontal="left" vertical="center"/>
    </xf>
    <xf numFmtId="49" fontId="14" fillId="4" borderId="2" xfId="0" applyNumberFormat="1" applyFont="1" applyFill="1" applyBorder="1" applyAlignment="1">
      <alignment horizontal="left"/>
    </xf>
    <xf numFmtId="0" fontId="14" fillId="4" borderId="2" xfId="0" applyFont="1" applyFill="1" applyBorder="1"/>
    <xf numFmtId="0" fontId="10" fillId="4" borderId="0" xfId="0" applyFont="1" applyFill="1" applyBorder="1" applyAlignment="1"/>
    <xf numFmtId="0" fontId="12" fillId="4" borderId="0" xfId="0" applyFont="1" applyFill="1" applyAlignment="1"/>
    <xf numFmtId="0" fontId="6" fillId="4" borderId="0" xfId="0" applyFont="1" applyFill="1" applyAlignment="1"/>
    <xf numFmtId="0" fontId="11" fillId="4" borderId="4" xfId="2" applyFont="1" applyFill="1" applyAlignment="1">
      <alignment horizontal="center"/>
    </xf>
    <xf numFmtId="3" fontId="0" fillId="4" borderId="0" xfId="0" applyNumberFormat="1" applyFill="1"/>
    <xf numFmtId="0" fontId="2" fillId="4" borderId="0" xfId="0" applyFont="1" applyFill="1" applyBorder="1"/>
    <xf numFmtId="0" fontId="0" fillId="9" borderId="0" xfId="0" applyFill="1"/>
    <xf numFmtId="165" fontId="14" fillId="4" borderId="1" xfId="0" applyNumberFormat="1" applyFont="1" applyFill="1" applyBorder="1" applyAlignment="1">
      <alignment horizontal="right" vertical="center" wrapText="1"/>
    </xf>
    <xf numFmtId="165" fontId="14" fillId="8" borderId="0" xfId="0" applyNumberFormat="1" applyFont="1" applyFill="1" applyBorder="1" applyAlignment="1">
      <alignment horizontal="right" vertical="center" wrapText="1"/>
    </xf>
    <xf numFmtId="3" fontId="15" fillId="7" borderId="6" xfId="0" applyNumberFormat="1" applyFont="1" applyFill="1" applyBorder="1" applyAlignment="1">
      <alignment horizontal="right" vertical="center" wrapText="1"/>
    </xf>
    <xf numFmtId="3" fontId="15" fillId="5" borderId="6" xfId="0" applyNumberFormat="1" applyFont="1" applyFill="1" applyBorder="1" applyAlignment="1">
      <alignment horizontal="right" vertical="center" wrapText="1"/>
    </xf>
    <xf numFmtId="3" fontId="15" fillId="7" borderId="5" xfId="0" applyNumberFormat="1" applyFont="1" applyFill="1" applyBorder="1" applyAlignment="1">
      <alignment horizontal="right" vertical="center" wrapText="1"/>
    </xf>
    <xf numFmtId="3" fontId="15" fillId="5" borderId="5" xfId="0" applyNumberFormat="1" applyFont="1" applyFill="1" applyBorder="1" applyAlignment="1">
      <alignment horizontal="right" vertical="center" wrapText="1"/>
    </xf>
    <xf numFmtId="165" fontId="15" fillId="7" borderId="1" xfId="0" applyNumberFormat="1" applyFont="1" applyFill="1" applyBorder="1" applyAlignment="1">
      <alignment horizontal="right" vertical="center"/>
    </xf>
    <xf numFmtId="3" fontId="14" fillId="5" borderId="1" xfId="0" applyNumberFormat="1" applyFont="1" applyFill="1" applyBorder="1" applyAlignment="1">
      <alignment horizontal="right" vertical="center" wrapText="1"/>
    </xf>
    <xf numFmtId="0" fontId="15" fillId="4" borderId="0" xfId="0" applyNumberFormat="1" applyFont="1" applyFill="1" applyBorder="1"/>
    <xf numFmtId="0" fontId="14" fillId="4" borderId="7" xfId="0" applyNumberFormat="1" applyFont="1" applyFill="1" applyBorder="1"/>
    <xf numFmtId="0" fontId="15" fillId="4" borderId="7" xfId="0" applyFont="1" applyFill="1" applyBorder="1"/>
    <xf numFmtId="3" fontId="15" fillId="7" borderId="7" xfId="0" applyNumberFormat="1" applyFont="1" applyFill="1" applyBorder="1" applyAlignment="1">
      <alignment horizontal="right" vertical="center" wrapText="1"/>
    </xf>
    <xf numFmtId="3" fontId="15" fillId="5" borderId="7" xfId="0" applyNumberFormat="1" applyFont="1" applyFill="1" applyBorder="1" applyAlignment="1">
      <alignment horizontal="right" vertical="center" wrapText="1"/>
    </xf>
    <xf numFmtId="0" fontId="15" fillId="0" borderId="0" xfId="0" applyNumberFormat="1" applyFont="1" applyFill="1" applyBorder="1"/>
    <xf numFmtId="0" fontId="15" fillId="0" borderId="7" xfId="0" applyFont="1" applyFill="1" applyBorder="1"/>
    <xf numFmtId="0" fontId="14" fillId="0" borderId="7" xfId="0" applyNumberFormat="1" applyFont="1" applyFill="1" applyBorder="1"/>
    <xf numFmtId="0" fontId="19" fillId="4" borderId="0" xfId="0" applyFont="1" applyFill="1"/>
    <xf numFmtId="3" fontId="7" fillId="4" borderId="0" xfId="0" applyNumberFormat="1" applyFont="1" applyFill="1"/>
    <xf numFmtId="166" fontId="0" fillId="4" borderId="0" xfId="0" applyNumberFormat="1" applyFill="1"/>
    <xf numFmtId="166" fontId="15" fillId="7" borderId="0" xfId="0" applyNumberFormat="1" applyFont="1" applyFill="1" applyBorder="1" applyAlignment="1">
      <alignment horizontal="right" vertical="center" wrapText="1"/>
    </xf>
    <xf numFmtId="0" fontId="20" fillId="4" borderId="0" xfId="0" applyFont="1" applyFill="1"/>
    <xf numFmtId="0" fontId="16" fillId="0" borderId="0" xfId="0" applyFont="1"/>
    <xf numFmtId="0" fontId="21" fillId="0" borderId="0" xfId="0" applyFont="1"/>
    <xf numFmtId="165" fontId="15" fillId="0" borderId="0" xfId="0" applyNumberFormat="1" applyFont="1" applyFill="1" applyBorder="1" applyAlignment="1">
      <alignment horizontal="right" vertical="center" wrapText="1"/>
    </xf>
    <xf numFmtId="3" fontId="14" fillId="7" borderId="7" xfId="0" applyNumberFormat="1" applyFont="1" applyFill="1" applyBorder="1" applyAlignment="1">
      <alignment horizontal="right" vertical="center" wrapText="1"/>
    </xf>
    <xf numFmtId="3" fontId="14" fillId="5" borderId="7" xfId="0" applyNumberFormat="1" applyFont="1" applyFill="1" applyBorder="1" applyAlignment="1">
      <alignment horizontal="right" vertical="center" wrapText="1"/>
    </xf>
    <xf numFmtId="3" fontId="14" fillId="7" borderId="6" xfId="0" applyNumberFormat="1" applyFont="1" applyFill="1" applyBorder="1" applyAlignment="1">
      <alignment horizontal="right" vertical="center" wrapText="1"/>
    </xf>
    <xf numFmtId="3" fontId="14" fillId="5" borderId="6" xfId="0" applyNumberFormat="1" applyFont="1" applyFill="1" applyBorder="1" applyAlignment="1">
      <alignment horizontal="right" vertical="center" wrapText="1"/>
    </xf>
    <xf numFmtId="1" fontId="13" fillId="6" borderId="0" xfId="0" quotePrefix="1" applyNumberFormat="1" applyFont="1" applyFill="1" applyBorder="1" applyAlignment="1">
      <alignment horizontal="right" vertical="center" wrapText="1"/>
    </xf>
    <xf numFmtId="3" fontId="14" fillId="4" borderId="2" xfId="0" applyNumberFormat="1" applyFont="1" applyFill="1" applyBorder="1" applyAlignment="1">
      <alignment horizontal="right" vertical="center" wrapText="1"/>
    </xf>
    <xf numFmtId="165" fontId="14" fillId="4" borderId="2" xfId="0" applyNumberFormat="1" applyFont="1" applyFill="1" applyBorder="1" applyAlignment="1">
      <alignment horizontal="right" vertical="center" wrapText="1"/>
    </xf>
    <xf numFmtId="3" fontId="14" fillId="0" borderId="2" xfId="0" applyNumberFormat="1" applyFont="1" applyFill="1" applyBorder="1" applyAlignment="1">
      <alignment horizontal="right" vertical="center" wrapText="1"/>
    </xf>
    <xf numFmtId="0" fontId="12" fillId="0" borderId="0" xfId="0" applyFont="1" applyBorder="1"/>
    <xf numFmtId="0" fontId="0" fillId="4" borderId="0" xfId="0" applyFill="1" applyBorder="1"/>
    <xf numFmtId="0" fontId="13" fillId="4" borderId="0" xfId="0" applyFont="1" applyFill="1" applyBorder="1" applyAlignment="1">
      <alignment horizontal="left"/>
    </xf>
    <xf numFmtId="0" fontId="13" fillId="4" borderId="0" xfId="0" applyFont="1" applyFill="1" applyBorder="1" applyAlignment="1">
      <alignment horizontal="right" vertical="top"/>
    </xf>
    <xf numFmtId="0" fontId="14" fillId="4" borderId="2" xfId="0" applyNumberFormat="1" applyFont="1" applyFill="1" applyBorder="1" applyAlignment="1">
      <alignment horizontal="left"/>
    </xf>
    <xf numFmtId="0" fontId="14" fillId="0" borderId="0" xfId="0" applyNumberFormat="1" applyFont="1" applyFill="1" applyBorder="1" applyAlignment="1">
      <alignment horizontal="left"/>
    </xf>
    <xf numFmtId="0" fontId="14" fillId="4" borderId="0" xfId="0" applyNumberFormat="1" applyFont="1" applyFill="1" applyBorder="1" applyAlignment="1"/>
    <xf numFmtId="0" fontId="14" fillId="0" borderId="0" xfId="0" applyNumberFormat="1" applyFont="1" applyFill="1" applyBorder="1" applyAlignment="1"/>
    <xf numFmtId="49" fontId="15" fillId="5" borderId="0" xfId="0" applyNumberFormat="1" applyFont="1" applyFill="1" applyBorder="1" applyAlignment="1">
      <alignment horizontal="right" vertical="center" wrapText="1"/>
    </xf>
    <xf numFmtId="167" fontId="0" fillId="4" borderId="0" xfId="0" applyNumberFormat="1" applyFill="1"/>
    <xf numFmtId="165" fontId="14" fillId="7" borderId="7" xfId="0" applyNumberFormat="1" applyFont="1" applyFill="1" applyBorder="1" applyAlignment="1">
      <alignment horizontal="right" vertical="center" wrapText="1"/>
    </xf>
    <xf numFmtId="165" fontId="14" fillId="5" borderId="7" xfId="0" applyNumberFormat="1" applyFont="1" applyFill="1" applyBorder="1" applyAlignment="1">
      <alignment horizontal="right" vertical="center" wrapText="1"/>
    </xf>
    <xf numFmtId="165" fontId="15" fillId="7" borderId="7" xfId="0" applyNumberFormat="1" applyFont="1" applyFill="1" applyBorder="1" applyAlignment="1">
      <alignment horizontal="right" vertical="center" wrapText="1"/>
    </xf>
    <xf numFmtId="165" fontId="15" fillId="5" borderId="7" xfId="0" applyNumberFormat="1" applyFont="1" applyFill="1" applyBorder="1" applyAlignment="1">
      <alignment horizontal="right" vertical="center" wrapText="1"/>
    </xf>
    <xf numFmtId="166" fontId="15" fillId="7" borderId="1" xfId="0" applyNumberFormat="1" applyFont="1" applyFill="1" applyBorder="1" applyAlignment="1">
      <alignment horizontal="right" vertical="center" wrapText="1"/>
    </xf>
    <xf numFmtId="165" fontId="15" fillId="5" borderId="0" xfId="0" applyNumberFormat="1" applyFont="1" applyFill="1" applyBorder="1" applyAlignment="1">
      <alignment horizontal="left" vertical="center"/>
    </xf>
    <xf numFmtId="0" fontId="22" fillId="4" borderId="0" xfId="0" applyFont="1" applyFill="1"/>
    <xf numFmtId="0" fontId="0" fillId="4" borderId="0" xfId="0" quotePrefix="1" applyFill="1"/>
    <xf numFmtId="165" fontId="14" fillId="5" borderId="1" xfId="0" applyNumberFormat="1" applyFont="1" applyFill="1" applyBorder="1" applyAlignment="1">
      <alignment horizontal="right" vertical="center" wrapText="1"/>
    </xf>
    <xf numFmtId="41" fontId="14" fillId="5" borderId="0" xfId="0" applyNumberFormat="1" applyFont="1" applyFill="1" applyBorder="1" applyAlignment="1">
      <alignment horizontal="right" vertical="center" wrapText="1"/>
    </xf>
    <xf numFmtId="41" fontId="14" fillId="5" borderId="1" xfId="0" applyNumberFormat="1" applyFont="1" applyFill="1" applyBorder="1" applyAlignment="1">
      <alignment horizontal="right" vertical="center" wrapText="1"/>
    </xf>
    <xf numFmtId="164" fontId="15" fillId="5" borderId="0" xfId="0" applyNumberFormat="1" applyFont="1" applyFill="1" applyBorder="1" applyAlignment="1">
      <alignment horizontal="right" vertical="center"/>
    </xf>
    <xf numFmtId="3" fontId="14" fillId="0" borderId="9" xfId="0" applyNumberFormat="1" applyFont="1" applyFill="1" applyBorder="1" applyAlignment="1">
      <alignment horizontal="right" vertical="center" wrapText="1"/>
    </xf>
    <xf numFmtId="3" fontId="15" fillId="5" borderId="8" xfId="0" applyNumberFormat="1" applyFont="1" applyFill="1" applyBorder="1" applyAlignment="1">
      <alignment horizontal="right" vertical="center" wrapText="1"/>
    </xf>
    <xf numFmtId="165" fontId="15" fillId="5" borderId="9" xfId="0" applyNumberFormat="1" applyFont="1" applyFill="1" applyBorder="1" applyAlignment="1">
      <alignment horizontal="right" vertical="center" wrapText="1"/>
    </xf>
    <xf numFmtId="165" fontId="15" fillId="5" borderId="8" xfId="0" applyNumberFormat="1" applyFont="1" applyFill="1" applyBorder="1" applyAlignment="1">
      <alignment horizontal="right" vertical="center" wrapText="1"/>
    </xf>
    <xf numFmtId="165" fontId="14" fillId="0" borderId="9" xfId="0" applyNumberFormat="1" applyFont="1" applyFill="1" applyBorder="1" applyAlignment="1">
      <alignment horizontal="right" vertical="center" wrapText="1"/>
    </xf>
    <xf numFmtId="3" fontId="14" fillId="5" borderId="9" xfId="0" applyNumberFormat="1" applyFont="1" applyFill="1" applyBorder="1" applyAlignment="1">
      <alignment horizontal="right" vertical="center" wrapText="1"/>
    </xf>
    <xf numFmtId="3" fontId="15" fillId="0" borderId="9" xfId="0" applyNumberFormat="1" applyFont="1" applyFill="1" applyBorder="1" applyAlignment="1">
      <alignment horizontal="right" vertical="center" wrapText="1"/>
    </xf>
    <xf numFmtId="3" fontId="15" fillId="5" borderId="9" xfId="0" applyNumberFormat="1" applyFont="1" applyFill="1" applyBorder="1" applyAlignment="1">
      <alignment horizontal="right" vertical="center" wrapText="1"/>
    </xf>
    <xf numFmtId="3" fontId="14" fillId="0" borderId="8" xfId="0" applyNumberFormat="1" applyFont="1" applyFill="1" applyBorder="1" applyAlignment="1">
      <alignment horizontal="right" vertical="center" wrapText="1"/>
    </xf>
    <xf numFmtId="165" fontId="14" fillId="0" borderId="8" xfId="0" applyNumberFormat="1" applyFont="1" applyFill="1" applyBorder="1" applyAlignment="1">
      <alignment horizontal="right" vertical="center" wrapText="1"/>
    </xf>
    <xf numFmtId="3" fontId="14" fillId="5" borderId="8" xfId="0" applyNumberFormat="1" applyFont="1" applyFill="1" applyBorder="1" applyAlignment="1">
      <alignment horizontal="right" vertical="center" wrapText="1"/>
    </xf>
    <xf numFmtId="165" fontId="14" fillId="8" borderId="2" xfId="0" applyNumberFormat="1" applyFont="1" applyFill="1" applyBorder="1" applyAlignment="1">
      <alignment horizontal="right" vertical="center" wrapText="1"/>
    </xf>
    <xf numFmtId="0" fontId="18" fillId="0" borderId="0" xfId="0" applyFont="1"/>
    <xf numFmtId="0" fontId="18" fillId="0" borderId="0" xfId="0" applyFont="1" applyAlignment="1">
      <alignment horizontal="left"/>
    </xf>
    <xf numFmtId="0" fontId="18" fillId="0" borderId="1" xfId="0" applyFont="1" applyBorder="1"/>
    <xf numFmtId="0" fontId="0" fillId="0" borderId="0" xfId="0" applyAlignment="1">
      <alignment vertical="top"/>
    </xf>
    <xf numFmtId="0" fontId="0" fillId="0" borderId="0" xfId="0" applyAlignment="1">
      <alignment vertical="top" wrapText="1"/>
    </xf>
    <xf numFmtId="3" fontId="14" fillId="8" borderId="2" xfId="0" applyNumberFormat="1" applyFont="1" applyFill="1" applyBorder="1" applyAlignment="1">
      <alignment horizontal="right" vertical="center" wrapText="1"/>
    </xf>
    <xf numFmtId="0" fontId="0" fillId="0" borderId="0" xfId="0" applyAlignment="1">
      <alignment wrapText="1"/>
    </xf>
    <xf numFmtId="0" fontId="15" fillId="4" borderId="0" xfId="0" applyFont="1" applyFill="1" applyBorder="1" applyAlignment="1"/>
    <xf numFmtId="0" fontId="23" fillId="6" borderId="0" xfId="0" applyFont="1" applyFill="1"/>
    <xf numFmtId="0" fontId="24" fillId="6" borderId="0" xfId="0" applyFont="1" applyFill="1"/>
    <xf numFmtId="0" fontId="12" fillId="4" borderId="0" xfId="0" applyFont="1" applyFill="1" applyBorder="1" applyAlignment="1"/>
    <xf numFmtId="3" fontId="8" fillId="6" borderId="0" xfId="0" applyNumberFormat="1" applyFont="1" applyFill="1" applyBorder="1" applyAlignment="1">
      <alignment horizontal="center" vertical="center"/>
    </xf>
    <xf numFmtId="0" fontId="14" fillId="0" borderId="2" xfId="0" applyNumberFormat="1" applyFont="1" applyFill="1" applyBorder="1" applyAlignment="1">
      <alignment horizontal="left"/>
    </xf>
    <xf numFmtId="0" fontId="14" fillId="4" borderId="2" xfId="0" applyNumberFormat="1" applyFont="1" applyFill="1" applyBorder="1" applyAlignment="1">
      <alignment horizontal="left"/>
    </xf>
    <xf numFmtId="0" fontId="0" fillId="0" borderId="2" xfId="0" applyBorder="1" applyAlignment="1">
      <alignment horizontal="left"/>
    </xf>
  </cellXfs>
  <cellStyles count="5">
    <cellStyle name="Indata" xfId="2" builtinId="20"/>
    <cellStyle name="Normal" xfId="0" builtinId="0"/>
    <cellStyle name="Normal 2" xfId="3"/>
    <cellStyle name="Procent" xfId="4" builtinId="5"/>
    <cellStyle name="Tusental" xfId="1" builtinId="3"/>
  </cellStyles>
  <dxfs count="0"/>
  <tableStyles count="0" defaultTableStyle="TableStyleMedium9" defaultPivotStyle="PivotStyleLight16"/>
  <colors>
    <mruColors>
      <color rgb="FFC5C5C7"/>
      <color rgb="FF4C6178"/>
      <color rgb="FFE5E0EC"/>
      <color rgb="FFA7A7A7"/>
      <color rgb="FFCDC6B9"/>
      <color rgb="FF475B73"/>
      <color rgb="FFFFCC9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zoomScaleNormal="100" workbookViewId="0"/>
  </sheetViews>
  <sheetFormatPr defaultRowHeight="15" outlineLevelRow="1" x14ac:dyDescent="0.25"/>
  <cols>
    <col min="2" max="2" width="90" customWidth="1"/>
    <col min="3" max="3" width="20.5703125" customWidth="1"/>
  </cols>
  <sheetData>
    <row r="1" spans="1:3" ht="22.5" customHeight="1" x14ac:dyDescent="0.25">
      <c r="A1" s="210" t="s">
        <v>154</v>
      </c>
      <c r="B1" s="211"/>
      <c r="C1" s="211"/>
    </row>
    <row r="3" spans="1:3" x14ac:dyDescent="0.25">
      <c r="A3" s="203" t="s">
        <v>151</v>
      </c>
    </row>
    <row r="4" spans="1:3" x14ac:dyDescent="0.25">
      <c r="A4" s="203"/>
    </row>
    <row r="5" spans="1:3" x14ac:dyDescent="0.25">
      <c r="A5" s="204" t="s">
        <v>127</v>
      </c>
      <c r="B5" s="204" t="s">
        <v>128</v>
      </c>
      <c r="C5" s="204" t="s">
        <v>129</v>
      </c>
    </row>
    <row r="6" spans="1:3" ht="6.75" customHeight="1" x14ac:dyDescent="0.25">
      <c r="A6" s="202"/>
      <c r="B6" s="202"/>
      <c r="C6" s="202"/>
    </row>
    <row r="7" spans="1:3" ht="45" hidden="1" outlineLevel="1" x14ac:dyDescent="0.25">
      <c r="A7" s="205" t="s">
        <v>68</v>
      </c>
      <c r="B7" s="206" t="s">
        <v>132</v>
      </c>
    </row>
    <row r="8" spans="1:3" hidden="1" outlineLevel="1" x14ac:dyDescent="0.25">
      <c r="B8" s="206" t="s">
        <v>133</v>
      </c>
    </row>
    <row r="9" spans="1:3" hidden="1" outlineLevel="1" x14ac:dyDescent="0.25">
      <c r="B9" s="206"/>
    </row>
    <row r="10" spans="1:3" hidden="1" outlineLevel="1" x14ac:dyDescent="0.25"/>
    <row r="11" spans="1:3" ht="45" hidden="1" outlineLevel="1" x14ac:dyDescent="0.25">
      <c r="A11" s="205" t="s">
        <v>126</v>
      </c>
      <c r="B11" s="206" t="s">
        <v>131</v>
      </c>
      <c r="C11" s="205" t="s">
        <v>130</v>
      </c>
    </row>
    <row r="12" spans="1:3" hidden="1" outlineLevel="1" x14ac:dyDescent="0.25"/>
    <row r="13" spans="1:3" hidden="1" outlineLevel="1" x14ac:dyDescent="0.25"/>
    <row r="14" spans="1:3" hidden="1" outlineLevel="1" x14ac:dyDescent="0.25">
      <c r="A14" t="s">
        <v>134</v>
      </c>
      <c r="B14" t="s">
        <v>135</v>
      </c>
    </row>
    <row r="15" spans="1:3" hidden="1" outlineLevel="1" x14ac:dyDescent="0.25"/>
    <row r="16" spans="1:3" ht="45" hidden="1" outlineLevel="1" x14ac:dyDescent="0.25">
      <c r="A16" s="205" t="s">
        <v>137</v>
      </c>
      <c r="B16" s="208" t="s">
        <v>138</v>
      </c>
      <c r="C16" s="205" t="s">
        <v>139</v>
      </c>
    </row>
    <row r="17" spans="1:3" hidden="1" outlineLevel="1" x14ac:dyDescent="0.25"/>
    <row r="18" spans="1:3" ht="30" hidden="1" outlineLevel="1" x14ac:dyDescent="0.25">
      <c r="B18" s="208" t="s">
        <v>140</v>
      </c>
    </row>
    <row r="19" spans="1:3" hidden="1" outlineLevel="1" x14ac:dyDescent="0.25"/>
    <row r="20" spans="1:3" ht="45" hidden="1" outlineLevel="1" x14ac:dyDescent="0.25">
      <c r="A20" s="205" t="s">
        <v>141</v>
      </c>
      <c r="B20" s="208" t="s">
        <v>142</v>
      </c>
      <c r="C20" s="205" t="s">
        <v>130</v>
      </c>
    </row>
    <row r="21" spans="1:3" collapsed="1" x14ac:dyDescent="0.25"/>
    <row r="23" spans="1:3" x14ac:dyDescent="0.25">
      <c r="A23" s="202" t="s">
        <v>152</v>
      </c>
    </row>
    <row r="25" spans="1:3" ht="45" x14ac:dyDescent="0.25">
      <c r="A25" t="s">
        <v>61</v>
      </c>
      <c r="B25" s="208" t="s">
        <v>153</v>
      </c>
    </row>
    <row r="27" spans="1:3" x14ac:dyDescent="0.25">
      <c r="A27" t="s">
        <v>160</v>
      </c>
    </row>
    <row r="29" spans="1:3" x14ac:dyDescent="0.25">
      <c r="A29">
        <v>161011</v>
      </c>
      <c r="B29" s="202" t="s">
        <v>161</v>
      </c>
    </row>
    <row r="30" spans="1:3" x14ac:dyDescent="0.25">
      <c r="B30" t="s">
        <v>162</v>
      </c>
    </row>
    <row r="31" spans="1:3" x14ac:dyDescent="0.25">
      <c r="B31" t="s">
        <v>163</v>
      </c>
    </row>
    <row r="33" spans="2:2" x14ac:dyDescent="0.25">
      <c r="B33" s="202" t="s">
        <v>164</v>
      </c>
    </row>
    <row r="34" spans="2:2" x14ac:dyDescent="0.25">
      <c r="B34" t="s">
        <v>165</v>
      </c>
    </row>
    <row r="35" spans="2:2" x14ac:dyDescent="0.25">
      <c r="B35" t="s">
        <v>166</v>
      </c>
    </row>
    <row r="37" spans="2:2" x14ac:dyDescent="0.25">
      <c r="B37" s="202" t="s">
        <v>126</v>
      </c>
    </row>
    <row r="38" spans="2:2" ht="30" x14ac:dyDescent="0.25">
      <c r="B38" s="208" t="s">
        <v>167</v>
      </c>
    </row>
  </sheetData>
  <pageMargins left="0.7" right="0.7" top="0.75" bottom="0.75" header="0.3" footer="0.3"/>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showZeros="0" zoomScaleNormal="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2" ht="21.75" x14ac:dyDescent="0.25">
      <c r="A1" s="213" t="s">
        <v>157</v>
      </c>
      <c r="B1" s="213"/>
      <c r="C1" s="213"/>
      <c r="D1" s="213"/>
      <c r="E1" s="213"/>
      <c r="F1" s="213"/>
      <c r="G1" s="213"/>
      <c r="H1" s="213"/>
      <c r="I1" s="213"/>
      <c r="J1" s="213"/>
      <c r="K1" s="213"/>
      <c r="L1" s="213"/>
    </row>
    <row r="2" spans="1:12" ht="16.5" x14ac:dyDescent="0.35">
      <c r="A2" s="106" t="s">
        <v>0</v>
      </c>
      <c r="B2" s="107"/>
      <c r="C2" s="107"/>
      <c r="D2" s="107"/>
      <c r="E2" s="101"/>
      <c r="F2" s="101"/>
      <c r="G2" s="101"/>
      <c r="H2" s="101"/>
      <c r="I2" s="101"/>
      <c r="J2" s="101"/>
      <c r="K2" s="101"/>
      <c r="L2" s="101"/>
    </row>
    <row r="3" spans="1:12" ht="16.5" x14ac:dyDescent="0.35">
      <c r="A3" s="67"/>
      <c r="B3" s="67"/>
      <c r="C3" s="68"/>
      <c r="D3" s="69"/>
      <c r="E3" s="70">
        <v>2016</v>
      </c>
      <c r="F3" s="70">
        <v>2015</v>
      </c>
      <c r="G3" s="70">
        <v>2016</v>
      </c>
      <c r="H3" s="70">
        <v>2015</v>
      </c>
      <c r="I3" s="70">
        <v>2015</v>
      </c>
      <c r="J3" s="164" t="s">
        <v>159</v>
      </c>
      <c r="K3" s="164" t="s">
        <v>158</v>
      </c>
      <c r="L3" s="164" t="s">
        <v>84</v>
      </c>
    </row>
    <row r="4" spans="1:12" ht="16.5" x14ac:dyDescent="0.35">
      <c r="A4" s="71"/>
      <c r="B4" s="71"/>
      <c r="C4" s="68"/>
      <c r="D4" s="69"/>
      <c r="E4" s="70" t="s">
        <v>72</v>
      </c>
      <c r="F4" s="70" t="s">
        <v>72</v>
      </c>
      <c r="G4" s="70" t="s">
        <v>156</v>
      </c>
      <c r="H4" s="70" t="s">
        <v>156</v>
      </c>
      <c r="I4" s="70"/>
      <c r="J4" s="70"/>
      <c r="K4" s="70"/>
      <c r="L4" s="70"/>
    </row>
    <row r="5" spans="1:12" ht="16.5" x14ac:dyDescent="0.35">
      <c r="A5" s="68" t="s">
        <v>1</v>
      </c>
      <c r="B5" s="71"/>
      <c r="C5" s="68"/>
      <c r="D5" s="68" t="s">
        <v>77</v>
      </c>
      <c r="E5" s="72" t="s">
        <v>53</v>
      </c>
      <c r="F5" s="72" t="s">
        <v>53</v>
      </c>
      <c r="G5" s="72" t="s">
        <v>53</v>
      </c>
      <c r="H5" s="72" t="s">
        <v>53</v>
      </c>
      <c r="I5" s="72" t="s">
        <v>53</v>
      </c>
      <c r="J5" s="72" t="s">
        <v>56</v>
      </c>
      <c r="K5" s="72" t="s">
        <v>56</v>
      </c>
      <c r="L5" s="72" t="s">
        <v>56</v>
      </c>
    </row>
    <row r="6" spans="1:12" ht="3.75" customHeight="1" x14ac:dyDescent="0.35">
      <c r="A6" s="65"/>
      <c r="B6" s="65"/>
      <c r="C6" s="65"/>
      <c r="D6" s="65"/>
      <c r="E6" s="65"/>
      <c r="F6" s="65"/>
      <c r="G6" s="65"/>
      <c r="H6" s="65"/>
      <c r="I6" s="65"/>
      <c r="J6" s="65"/>
      <c r="K6" s="65"/>
      <c r="L6" s="65"/>
    </row>
    <row r="7" spans="1:12" ht="15" customHeight="1" x14ac:dyDescent="0.35">
      <c r="A7" s="109" t="s">
        <v>2</v>
      </c>
      <c r="B7" s="110"/>
      <c r="C7" s="110"/>
      <c r="D7" s="110"/>
      <c r="E7" s="80">
        <v>183.52100000000007</v>
      </c>
      <c r="F7" s="17">
        <v>204.38900000000001</v>
      </c>
      <c r="G7" s="80">
        <v>512.41600000000005</v>
      </c>
      <c r="H7" s="17">
        <v>523.904</v>
      </c>
      <c r="I7" s="80">
        <v>710.52599999999995</v>
      </c>
      <c r="J7" s="17">
        <v>391.23500000000001</v>
      </c>
      <c r="K7" s="17">
        <v>324.07799999999997</v>
      </c>
      <c r="L7" s="17">
        <v>285.916</v>
      </c>
    </row>
    <row r="8" spans="1:12" ht="15" customHeight="1" x14ac:dyDescent="0.35">
      <c r="A8" s="109" t="s">
        <v>3</v>
      </c>
      <c r="B8" s="62"/>
      <c r="C8" s="62"/>
      <c r="D8" s="62"/>
      <c r="E8" s="81">
        <v>-153.72799999999998</v>
      </c>
      <c r="F8" s="21">
        <v>-178.57799999999997</v>
      </c>
      <c r="G8" s="81">
        <v>-461.51</v>
      </c>
      <c r="H8" s="21">
        <v>-467.96199999999999</v>
      </c>
      <c r="I8" s="81">
        <v>-634.63</v>
      </c>
      <c r="J8" s="21">
        <v>-347.84000000000003</v>
      </c>
      <c r="K8" s="21">
        <v>-298.19</v>
      </c>
      <c r="L8" s="21">
        <v>-285.44900000000001</v>
      </c>
    </row>
    <row r="9" spans="1:12" ht="15" customHeight="1" x14ac:dyDescent="0.35">
      <c r="A9" s="109" t="s">
        <v>4</v>
      </c>
      <c r="B9" s="62"/>
      <c r="C9" s="62"/>
      <c r="D9" s="62"/>
      <c r="E9" s="81">
        <v>-2.6304129999999999</v>
      </c>
      <c r="F9" s="21">
        <v>1.27</v>
      </c>
      <c r="G9" s="81">
        <v>-0.31041299999999994</v>
      </c>
      <c r="H9" s="21">
        <v>1.351</v>
      </c>
      <c r="I9" s="81">
        <v>5.48</v>
      </c>
      <c r="J9" s="21">
        <v>3.3450000000000002</v>
      </c>
      <c r="K9" s="21">
        <v>1.7809999999999999</v>
      </c>
      <c r="L9" s="21">
        <v>0.71899999999999997</v>
      </c>
    </row>
    <row r="10" spans="1:12" ht="15" customHeight="1" x14ac:dyDescent="0.35">
      <c r="A10" s="109" t="s">
        <v>5</v>
      </c>
      <c r="B10" s="62"/>
      <c r="C10" s="62"/>
      <c r="D10" s="62"/>
      <c r="E10" s="81">
        <v>0</v>
      </c>
      <c r="F10" s="21">
        <v>0</v>
      </c>
      <c r="G10" s="81">
        <v>0</v>
      </c>
      <c r="H10" s="21">
        <v>0</v>
      </c>
      <c r="I10" s="81">
        <v>0</v>
      </c>
      <c r="J10" s="21">
        <v>13.785</v>
      </c>
      <c r="K10" s="21">
        <v>16.977</v>
      </c>
      <c r="L10" s="21">
        <v>12.11</v>
      </c>
    </row>
    <row r="11" spans="1:12" ht="15" customHeight="1" x14ac:dyDescent="0.35">
      <c r="A11" s="111" t="s">
        <v>6</v>
      </c>
      <c r="B11" s="66"/>
      <c r="C11" s="66"/>
      <c r="D11" s="66"/>
      <c r="E11" s="82">
        <v>0</v>
      </c>
      <c r="F11" s="25">
        <v>0</v>
      </c>
      <c r="G11" s="82">
        <v>0</v>
      </c>
      <c r="H11" s="25">
        <v>0</v>
      </c>
      <c r="I11" s="82">
        <v>0</v>
      </c>
      <c r="J11" s="25">
        <v>0</v>
      </c>
      <c r="K11" s="25">
        <v>0</v>
      </c>
      <c r="L11" s="25">
        <v>0</v>
      </c>
    </row>
    <row r="12" spans="1:12" ht="15" customHeight="1" x14ac:dyDescent="0.25">
      <c r="A12" s="112" t="s">
        <v>7</v>
      </c>
      <c r="B12" s="112"/>
      <c r="C12" s="112"/>
      <c r="D12" s="112"/>
      <c r="E12" s="80">
        <f>SUM(E7:E11)</f>
        <v>27.162587000000091</v>
      </c>
      <c r="F12" s="190">
        <f>SUM(F7:F11)</f>
        <v>27.081000000000035</v>
      </c>
      <c r="G12" s="80">
        <f>SUM(G7:G11)</f>
        <v>50.595587000000066</v>
      </c>
      <c r="H12" s="17">
        <f>SUM(H7:H11)</f>
        <v>57.293000000000006</v>
      </c>
      <c r="I12" s="80">
        <f>SUM(I7:I11)</f>
        <v>81.375999999999962</v>
      </c>
      <c r="J12" s="17">
        <f>SUM(J7:J11)</f>
        <v>60.524999999999977</v>
      </c>
      <c r="K12" s="17">
        <f>SUM(K7:K11)</f>
        <v>44.645999999999972</v>
      </c>
      <c r="L12" s="17">
        <f>SUM(L7:L11)</f>
        <v>13.295999999999983</v>
      </c>
    </row>
    <row r="13" spans="1:12" ht="15" customHeight="1" x14ac:dyDescent="0.35">
      <c r="A13" s="111" t="s">
        <v>62</v>
      </c>
      <c r="B13" s="66"/>
      <c r="C13" s="66"/>
      <c r="D13" s="66"/>
      <c r="E13" s="82">
        <v>-1.8810000000000002</v>
      </c>
      <c r="F13" s="191">
        <v>-1.7470000000000003</v>
      </c>
      <c r="G13" s="82">
        <v>-5.5780000000000003</v>
      </c>
      <c r="H13" s="25">
        <v>-5.0170000000000003</v>
      </c>
      <c r="I13" s="82">
        <v>-7.1289999999999996</v>
      </c>
      <c r="J13" s="25">
        <v>-2.351</v>
      </c>
      <c r="K13" s="25">
        <v>-1.9359999999999999</v>
      </c>
      <c r="L13" s="25">
        <v>-1.22</v>
      </c>
    </row>
    <row r="14" spans="1:12" ht="15" customHeight="1" x14ac:dyDescent="0.25">
      <c r="A14" s="112" t="s">
        <v>8</v>
      </c>
      <c r="B14" s="112"/>
      <c r="C14" s="112"/>
      <c r="D14" s="112"/>
      <c r="E14" s="80">
        <f>SUM(E12:E13)</f>
        <v>25.281587000000091</v>
      </c>
      <c r="F14" s="190">
        <f>SUM(F12:F13)</f>
        <v>25.334000000000035</v>
      </c>
      <c r="G14" s="80">
        <f>SUM(G12:G13)</f>
        <v>45.017587000000063</v>
      </c>
      <c r="H14" s="17">
        <f>SUM(H12:H13)</f>
        <v>52.276000000000003</v>
      </c>
      <c r="I14" s="80">
        <f>SUM(I12:I13)</f>
        <v>74.246999999999957</v>
      </c>
      <c r="J14" s="17">
        <f>SUM(J12:J13)</f>
        <v>58.173999999999978</v>
      </c>
      <c r="K14" s="17">
        <f>SUM(K12:K13)</f>
        <v>42.709999999999972</v>
      </c>
      <c r="L14" s="17">
        <f>SUM(L12:L13)</f>
        <v>12.075999999999983</v>
      </c>
    </row>
    <row r="15" spans="1:12" ht="15" customHeight="1" x14ac:dyDescent="0.35">
      <c r="A15" s="109" t="s">
        <v>9</v>
      </c>
      <c r="B15" s="113"/>
      <c r="C15" s="113"/>
      <c r="D15" s="113"/>
      <c r="E15" s="81">
        <v>0</v>
      </c>
      <c r="F15" s="21">
        <v>0</v>
      </c>
      <c r="G15" s="81">
        <v>0</v>
      </c>
      <c r="H15" s="21">
        <v>0</v>
      </c>
      <c r="I15" s="81">
        <v>0</v>
      </c>
      <c r="J15" s="21">
        <v>0</v>
      </c>
      <c r="K15" s="21">
        <v>0</v>
      </c>
      <c r="L15" s="21">
        <v>0</v>
      </c>
    </row>
    <row r="16" spans="1:12" ht="15" customHeight="1" x14ac:dyDescent="0.35">
      <c r="A16" s="111" t="s">
        <v>10</v>
      </c>
      <c r="B16" s="66"/>
      <c r="C16" s="66"/>
      <c r="D16" s="66"/>
      <c r="E16" s="82">
        <v>0</v>
      </c>
      <c r="F16" s="25">
        <v>0</v>
      </c>
      <c r="G16" s="82">
        <v>0</v>
      </c>
      <c r="H16" s="25">
        <v>0</v>
      </c>
      <c r="I16" s="82">
        <v>0</v>
      </c>
      <c r="J16" s="25">
        <v>0</v>
      </c>
      <c r="K16" s="25">
        <v>0</v>
      </c>
      <c r="L16" s="25">
        <v>0</v>
      </c>
    </row>
    <row r="17" spans="1:12" ht="15" customHeight="1" x14ac:dyDescent="0.25">
      <c r="A17" s="112" t="s">
        <v>11</v>
      </c>
      <c r="B17" s="112"/>
      <c r="C17" s="112"/>
      <c r="D17" s="112"/>
      <c r="E17" s="80">
        <f>SUM(E14:E16)</f>
        <v>25.281587000000091</v>
      </c>
      <c r="F17" s="190">
        <f>SUM(F14:F16)</f>
        <v>25.334000000000035</v>
      </c>
      <c r="G17" s="80">
        <f>SUM(G14:G16)</f>
        <v>45.017587000000063</v>
      </c>
      <c r="H17" s="17">
        <f>SUM(H14:H16)</f>
        <v>52.276000000000003</v>
      </c>
      <c r="I17" s="80">
        <f>SUM(I14:I16)</f>
        <v>74.246999999999957</v>
      </c>
      <c r="J17" s="17">
        <f>SUM(J14:J16)</f>
        <v>58.173999999999978</v>
      </c>
      <c r="K17" s="17">
        <f>SUM(K14:K16)</f>
        <v>42.709999999999972</v>
      </c>
      <c r="L17" s="17">
        <f>SUM(L14:L16)</f>
        <v>12.075999999999983</v>
      </c>
    </row>
    <row r="18" spans="1:12" ht="15" customHeight="1" x14ac:dyDescent="0.35">
      <c r="A18" s="109" t="s">
        <v>12</v>
      </c>
      <c r="B18" s="62"/>
      <c r="C18" s="62"/>
      <c r="D18" s="62"/>
      <c r="E18" s="81">
        <v>3.9999999999999758E-3</v>
      </c>
      <c r="F18" s="21">
        <v>-0.16900000000000004</v>
      </c>
      <c r="G18" s="81">
        <v>0.23499999999999999</v>
      </c>
      <c r="H18" s="21">
        <v>0.57499999999999996</v>
      </c>
      <c r="I18" s="81">
        <v>1.3240000000000001</v>
      </c>
      <c r="J18" s="21">
        <v>0.82199999999999995</v>
      </c>
      <c r="K18" s="21">
        <v>0.90100000000000002</v>
      </c>
      <c r="L18" s="21">
        <v>1.327</v>
      </c>
    </row>
    <row r="19" spans="1:12" ht="15" customHeight="1" x14ac:dyDescent="0.35">
      <c r="A19" s="111" t="s">
        <v>13</v>
      </c>
      <c r="B19" s="66"/>
      <c r="C19" s="66"/>
      <c r="D19" s="66"/>
      <c r="E19" s="82">
        <v>-1.8455000000000001</v>
      </c>
      <c r="F19" s="25">
        <v>-3.4670000000000001</v>
      </c>
      <c r="G19" s="82">
        <v>-6.1255000000000006</v>
      </c>
      <c r="H19" s="25">
        <v>-4.7300000000000004</v>
      </c>
      <c r="I19" s="82">
        <v>-3.9239999999999999</v>
      </c>
      <c r="J19" s="25">
        <v>-2.2890000000000001</v>
      </c>
      <c r="K19" s="25">
        <v>-1.772</v>
      </c>
      <c r="L19" s="25">
        <v>-1.2709999999999999</v>
      </c>
    </row>
    <row r="20" spans="1:12" ht="15" customHeight="1" x14ac:dyDescent="0.25">
      <c r="A20" s="112" t="s">
        <v>14</v>
      </c>
      <c r="B20" s="112"/>
      <c r="C20" s="112"/>
      <c r="D20" s="112"/>
      <c r="E20" s="80">
        <f>SUM(E17:E19)</f>
        <v>23.440087000000091</v>
      </c>
      <c r="F20" s="190">
        <f>SUM(F17:F19)</f>
        <v>21.698000000000036</v>
      </c>
      <c r="G20" s="80">
        <f>SUM(G17:G19)</f>
        <v>39.12708700000006</v>
      </c>
      <c r="H20" s="17">
        <f>SUM(H17:H19)</f>
        <v>48.121000000000009</v>
      </c>
      <c r="I20" s="80">
        <f>SUM(I17:I19)</f>
        <v>71.646999999999949</v>
      </c>
      <c r="J20" s="17">
        <f>SUM(J17:J19)</f>
        <v>56.706999999999979</v>
      </c>
      <c r="K20" s="17">
        <f>SUM(K17:K19)</f>
        <v>41.838999999999977</v>
      </c>
      <c r="L20" s="17">
        <f>SUM(L17:L19)</f>
        <v>12.131999999999984</v>
      </c>
    </row>
    <row r="21" spans="1:12" ht="15" customHeight="1" x14ac:dyDescent="0.35">
      <c r="A21" s="109" t="s">
        <v>15</v>
      </c>
      <c r="B21" s="62"/>
      <c r="C21" s="62"/>
      <c r="D21" s="62"/>
      <c r="E21" s="81">
        <v>-6.2080000000000002</v>
      </c>
      <c r="F21" s="21">
        <v>-6.0510000000000002</v>
      </c>
      <c r="G21" s="81">
        <v>-9.5809999999999995</v>
      </c>
      <c r="H21" s="21">
        <v>-16.186</v>
      </c>
      <c r="I21" s="81">
        <v>-22.803000000000001</v>
      </c>
      <c r="J21" s="21">
        <v>-9.8529999999999998</v>
      </c>
      <c r="K21" s="21">
        <v>-10.324999999999999</v>
      </c>
      <c r="L21" s="21">
        <v>-4.1630000000000003</v>
      </c>
    </row>
    <row r="22" spans="1:12" ht="15" customHeight="1" x14ac:dyDescent="0.35">
      <c r="A22" s="111" t="s">
        <v>16</v>
      </c>
      <c r="B22" s="114"/>
      <c r="C22" s="114"/>
      <c r="D22" s="114"/>
      <c r="E22" s="82">
        <v>0</v>
      </c>
      <c r="F22" s="25">
        <v>0</v>
      </c>
      <c r="G22" s="82">
        <v>0</v>
      </c>
      <c r="H22" s="25">
        <v>0</v>
      </c>
      <c r="I22" s="82">
        <v>0</v>
      </c>
      <c r="J22" s="25">
        <v>0</v>
      </c>
      <c r="K22" s="25">
        <v>0</v>
      </c>
      <c r="L22" s="25">
        <v>0</v>
      </c>
    </row>
    <row r="23" spans="1:12" ht="15" customHeight="1" x14ac:dyDescent="0.35">
      <c r="A23" s="115" t="s">
        <v>103</v>
      </c>
      <c r="B23" s="116"/>
      <c r="C23" s="116"/>
      <c r="D23" s="116"/>
      <c r="E23" s="80">
        <f>SUM(E20:E22)</f>
        <v>17.232087000000092</v>
      </c>
      <c r="F23" s="190">
        <f>SUM(F20:F22)</f>
        <v>15.647000000000036</v>
      </c>
      <c r="G23" s="80">
        <f>SUM(G20:G22)</f>
        <v>29.54608700000006</v>
      </c>
      <c r="H23" s="17">
        <f>SUM(H20:H22)</f>
        <v>31.935000000000009</v>
      </c>
      <c r="I23" s="80">
        <f>SUM(I20:I22)</f>
        <v>48.843999999999951</v>
      </c>
      <c r="J23" s="17">
        <f>SUM(J20:J22)</f>
        <v>46.853999999999978</v>
      </c>
      <c r="K23" s="17">
        <f>SUM(K20:K22)</f>
        <v>31.513999999999978</v>
      </c>
      <c r="L23" s="17">
        <f>SUM(L20:L22)</f>
        <v>7.9689999999999834</v>
      </c>
    </row>
    <row r="24" spans="1:12" ht="15" customHeight="1" x14ac:dyDescent="0.35">
      <c r="A24" s="109" t="s">
        <v>117</v>
      </c>
      <c r="B24" s="62"/>
      <c r="C24" s="62"/>
      <c r="D24" s="62"/>
      <c r="E24" s="81">
        <v>17.232087000000099</v>
      </c>
      <c r="F24" s="21">
        <v>15.647000000000016</v>
      </c>
      <c r="G24" s="81">
        <v>29.546087000000078</v>
      </c>
      <c r="H24" s="21">
        <v>31.935000000000031</v>
      </c>
      <c r="I24" s="81">
        <v>48.84399999999993</v>
      </c>
      <c r="J24" s="21">
        <v>46.854000000000013</v>
      </c>
      <c r="K24" s="21">
        <v>31.513999999999982</v>
      </c>
      <c r="L24" s="21">
        <v>7.9689999999999852</v>
      </c>
    </row>
    <row r="25" spans="1:12" ht="15" customHeight="1" x14ac:dyDescent="0.35">
      <c r="A25" s="109" t="s">
        <v>112</v>
      </c>
      <c r="B25" s="62"/>
      <c r="C25" s="62"/>
      <c r="D25" s="62"/>
      <c r="E25" s="81">
        <v>0</v>
      </c>
      <c r="F25" s="21">
        <v>0</v>
      </c>
      <c r="G25" s="81">
        <v>0</v>
      </c>
      <c r="H25" s="21">
        <v>0</v>
      </c>
      <c r="I25" s="81">
        <v>0</v>
      </c>
      <c r="J25" s="21">
        <v>0</v>
      </c>
      <c r="K25" s="21">
        <v>0</v>
      </c>
      <c r="L25" s="21">
        <v>0</v>
      </c>
    </row>
    <row r="26" spans="1:12" ht="15" customHeight="1" x14ac:dyDescent="0.35">
      <c r="A26" s="146"/>
      <c r="B26" s="146"/>
      <c r="C26" s="146"/>
      <c r="D26" s="146"/>
      <c r="E26" s="147"/>
      <c r="F26" s="148"/>
      <c r="G26" s="147"/>
      <c r="H26" s="148"/>
      <c r="I26" s="147"/>
      <c r="J26" s="148"/>
      <c r="K26" s="148"/>
      <c r="L26" s="148"/>
    </row>
    <row r="27" spans="1:12" ht="15" customHeight="1" x14ac:dyDescent="0.35">
      <c r="A27" s="144" t="s">
        <v>64</v>
      </c>
      <c r="B27" s="62"/>
      <c r="C27" s="62"/>
      <c r="D27" s="62"/>
      <c r="E27" s="81">
        <v>0</v>
      </c>
      <c r="F27" s="21">
        <v>0</v>
      </c>
      <c r="G27" s="81">
        <v>0</v>
      </c>
      <c r="H27" s="21">
        <v>0</v>
      </c>
      <c r="I27" s="81">
        <v>0</v>
      </c>
      <c r="J27" s="21">
        <v>0</v>
      </c>
      <c r="K27" s="21">
        <v>0</v>
      </c>
      <c r="L27" s="21">
        <v>0</v>
      </c>
    </row>
    <row r="28" spans="1:12" ht="15" customHeight="1" x14ac:dyDescent="0.35">
      <c r="A28" s="145" t="s">
        <v>111</v>
      </c>
      <c r="B28" s="146"/>
      <c r="C28" s="146"/>
      <c r="D28" s="146"/>
      <c r="E28" s="160">
        <f>E14-E27</f>
        <v>25.281587000000091</v>
      </c>
      <c r="F28" s="161">
        <f>F14-F27</f>
        <v>25.334000000000035</v>
      </c>
      <c r="G28" s="160">
        <f>G14-G27</f>
        <v>45.017587000000063</v>
      </c>
      <c r="H28" s="161">
        <f>H14-H27</f>
        <v>52.276000000000003</v>
      </c>
      <c r="I28" s="160">
        <f>I14-I27</f>
        <v>74.246999999999957</v>
      </c>
      <c r="J28" s="161">
        <f>J14-J27</f>
        <v>58.173999999999978</v>
      </c>
      <c r="K28" s="161">
        <f>K14-K27</f>
        <v>42.709999999999972</v>
      </c>
      <c r="L28" s="161">
        <f>L14-L27</f>
        <v>12.075999999999983</v>
      </c>
    </row>
    <row r="29" spans="1:12" ht="16.5" x14ac:dyDescent="0.35">
      <c r="A29" s="109"/>
      <c r="B29" s="62"/>
      <c r="C29" s="62"/>
      <c r="D29" s="62"/>
      <c r="E29" s="22"/>
      <c r="F29" s="22"/>
      <c r="G29" s="22"/>
      <c r="H29" s="22"/>
      <c r="I29" s="22"/>
      <c r="J29" s="22"/>
      <c r="K29" s="22"/>
      <c r="L29" s="22"/>
    </row>
    <row r="30" spans="1:12" ht="16.5" x14ac:dyDescent="0.35">
      <c r="A30" s="67"/>
      <c r="B30" s="67"/>
      <c r="C30" s="68"/>
      <c r="D30" s="69"/>
      <c r="E30" s="70">
        <v>2016</v>
      </c>
      <c r="F30" s="70">
        <v>2015</v>
      </c>
      <c r="G30" s="70">
        <v>2016</v>
      </c>
      <c r="H30" s="70">
        <v>2015</v>
      </c>
      <c r="I30" s="70">
        <v>2015</v>
      </c>
      <c r="J30" s="70" t="str">
        <f>J3</f>
        <v>2014/2015</v>
      </c>
      <c r="K30" s="70" t="str">
        <f t="shared" ref="K30:L30" si="0">K3</f>
        <v>2013/2014</v>
      </c>
      <c r="L30" s="70" t="str">
        <f t="shared" si="0"/>
        <v>2012/2013</v>
      </c>
    </row>
    <row r="31" spans="1:12" ht="16.5" x14ac:dyDescent="0.35">
      <c r="A31" s="71"/>
      <c r="B31" s="71"/>
      <c r="C31" s="68"/>
      <c r="D31" s="69"/>
      <c r="E31" s="73" t="s">
        <v>72</v>
      </c>
      <c r="F31" s="73" t="s">
        <v>72</v>
      </c>
      <c r="G31" s="73" t="s">
        <v>156</v>
      </c>
      <c r="H31" s="73" t="s">
        <v>156</v>
      </c>
      <c r="I31" s="73"/>
      <c r="J31" s="73"/>
      <c r="K31" s="73"/>
      <c r="L31" s="73"/>
    </row>
    <row r="32" spans="1:12" ht="16.5" x14ac:dyDescent="0.35">
      <c r="A32" s="68" t="s">
        <v>100</v>
      </c>
      <c r="B32" s="74"/>
      <c r="C32" s="68"/>
      <c r="D32" s="68"/>
      <c r="E32" s="75"/>
      <c r="F32" s="75"/>
      <c r="G32" s="75"/>
      <c r="H32" s="75"/>
      <c r="I32" s="75"/>
      <c r="J32" s="75"/>
      <c r="K32" s="75"/>
      <c r="L32" s="75"/>
    </row>
    <row r="33" spans="1:12" ht="3" customHeight="1" x14ac:dyDescent="0.35">
      <c r="A33" s="109"/>
      <c r="B33" s="65"/>
      <c r="C33" s="65"/>
      <c r="D33" s="65"/>
      <c r="E33" s="63"/>
      <c r="F33" s="63"/>
      <c r="G33" s="63"/>
      <c r="H33" s="63"/>
      <c r="I33" s="63"/>
      <c r="J33" s="63"/>
      <c r="K33" s="63"/>
      <c r="L33" s="63"/>
    </row>
    <row r="34" spans="1:12" ht="15" customHeight="1" x14ac:dyDescent="0.35">
      <c r="A34" s="109" t="s">
        <v>17</v>
      </c>
      <c r="B34" s="117"/>
      <c r="C34" s="117"/>
      <c r="D34" s="117"/>
      <c r="E34" s="81"/>
      <c r="F34" s="21"/>
      <c r="G34" s="81">
        <v>222.04599999999999</v>
      </c>
      <c r="H34" s="21">
        <v>0</v>
      </c>
      <c r="I34" s="21">
        <v>0</v>
      </c>
      <c r="J34" s="21">
        <v>0</v>
      </c>
      <c r="K34" s="21">
        <v>0</v>
      </c>
      <c r="L34" s="21">
        <v>0</v>
      </c>
    </row>
    <row r="35" spans="1:12" ht="15" customHeight="1" x14ac:dyDescent="0.35">
      <c r="A35" s="109" t="s">
        <v>18</v>
      </c>
      <c r="B35" s="110"/>
      <c r="C35" s="110"/>
      <c r="D35" s="110"/>
      <c r="E35" s="81"/>
      <c r="F35" s="21"/>
      <c r="G35" s="81">
        <v>4.0460000000000003</v>
      </c>
      <c r="H35" s="21">
        <v>0</v>
      </c>
      <c r="I35" s="21">
        <v>0</v>
      </c>
      <c r="J35" s="21">
        <v>2.4E-2</v>
      </c>
      <c r="K35" s="21">
        <v>7.0999999999999994E-2</v>
      </c>
      <c r="L35" s="21">
        <v>0.111</v>
      </c>
    </row>
    <row r="36" spans="1:12" ht="15" customHeight="1" x14ac:dyDescent="0.35">
      <c r="A36" s="109" t="s">
        <v>110</v>
      </c>
      <c r="B36" s="110"/>
      <c r="C36" s="110"/>
      <c r="D36" s="110"/>
      <c r="E36" s="81"/>
      <c r="F36" s="21"/>
      <c r="G36" s="81">
        <v>23.117999999999999</v>
      </c>
      <c r="H36" s="21">
        <v>0</v>
      </c>
      <c r="I36" s="21">
        <v>0</v>
      </c>
      <c r="J36" s="21">
        <v>13.638</v>
      </c>
      <c r="K36" s="21">
        <v>10.502000000000001</v>
      </c>
      <c r="L36" s="21">
        <v>9.6029999999999998</v>
      </c>
    </row>
    <row r="37" spans="1:12" ht="15" customHeight="1" x14ac:dyDescent="0.35">
      <c r="A37" s="109" t="s">
        <v>19</v>
      </c>
      <c r="B37" s="110"/>
      <c r="C37" s="110"/>
      <c r="D37" s="110"/>
      <c r="E37" s="81"/>
      <c r="F37" s="21"/>
      <c r="G37" s="81">
        <v>0</v>
      </c>
      <c r="H37" s="21">
        <v>0</v>
      </c>
      <c r="I37" s="21">
        <v>0</v>
      </c>
      <c r="J37" s="21">
        <v>0</v>
      </c>
      <c r="K37" s="21">
        <v>0</v>
      </c>
      <c r="L37" s="21">
        <v>0</v>
      </c>
    </row>
    <row r="38" spans="1:12" ht="15" customHeight="1" x14ac:dyDescent="0.35">
      <c r="A38" s="111" t="s">
        <v>20</v>
      </c>
      <c r="B38" s="66"/>
      <c r="C38" s="66"/>
      <c r="D38" s="66"/>
      <c r="E38" s="82"/>
      <c r="F38" s="25"/>
      <c r="G38" s="82">
        <v>0</v>
      </c>
      <c r="H38" s="25">
        <v>0</v>
      </c>
      <c r="I38" s="25">
        <v>0</v>
      </c>
      <c r="J38" s="25">
        <v>32.707999999999998</v>
      </c>
      <c r="K38" s="25">
        <v>28.347000000000001</v>
      </c>
      <c r="L38" s="25">
        <v>16.241</v>
      </c>
    </row>
    <row r="39" spans="1:12" ht="15" customHeight="1" x14ac:dyDescent="0.35">
      <c r="A39" s="106" t="s">
        <v>21</v>
      </c>
      <c r="B39" s="112"/>
      <c r="C39" s="112"/>
      <c r="D39" s="112"/>
      <c r="E39" s="86"/>
      <c r="F39" s="190"/>
      <c r="G39" s="86">
        <f>SUM(G34:G38)</f>
        <v>249.20999999999998</v>
      </c>
      <c r="H39" s="190" t="s">
        <v>54</v>
      </c>
      <c r="I39" s="187">
        <f>SUM(I34:I38)</f>
        <v>0</v>
      </c>
      <c r="J39" s="18">
        <f>SUM(J34:J38)</f>
        <v>46.37</v>
      </c>
      <c r="K39" s="18">
        <f>SUM(K34:K38)</f>
        <v>38.92</v>
      </c>
      <c r="L39" s="18">
        <f>SUM(L34:L38)</f>
        <v>25.954999999999998</v>
      </c>
    </row>
    <row r="40" spans="1:12" ht="15" customHeight="1" x14ac:dyDescent="0.35">
      <c r="A40" s="109" t="s">
        <v>22</v>
      </c>
      <c r="B40" s="62"/>
      <c r="C40" s="62"/>
      <c r="D40" s="62"/>
      <c r="E40" s="81"/>
      <c r="F40" s="21"/>
      <c r="G40" s="81">
        <v>72.277000000000001</v>
      </c>
      <c r="H40" s="21">
        <v>0</v>
      </c>
      <c r="I40" s="21">
        <v>0</v>
      </c>
      <c r="J40" s="21">
        <v>32.606999999999999</v>
      </c>
      <c r="K40" s="21">
        <v>24.47</v>
      </c>
      <c r="L40" s="21">
        <v>24.097000000000001</v>
      </c>
    </row>
    <row r="41" spans="1:12" ht="15" customHeight="1" x14ac:dyDescent="0.35">
      <c r="A41" s="109" t="s">
        <v>23</v>
      </c>
      <c r="B41" s="62"/>
      <c r="C41" s="62"/>
      <c r="D41" s="62"/>
      <c r="E41" s="81"/>
      <c r="F41" s="21"/>
      <c r="G41" s="81">
        <v>0</v>
      </c>
      <c r="H41" s="21">
        <v>0</v>
      </c>
      <c r="I41" s="21">
        <v>0</v>
      </c>
      <c r="J41" s="21">
        <v>0</v>
      </c>
      <c r="K41" s="21">
        <v>0</v>
      </c>
      <c r="L41" s="21">
        <v>0</v>
      </c>
    </row>
    <row r="42" spans="1:12" ht="15" customHeight="1" x14ac:dyDescent="0.35">
      <c r="A42" s="109" t="s">
        <v>24</v>
      </c>
      <c r="B42" s="62"/>
      <c r="C42" s="62"/>
      <c r="D42" s="62"/>
      <c r="E42" s="81"/>
      <c r="F42" s="21"/>
      <c r="G42" s="81">
        <v>86.587999999999994</v>
      </c>
      <c r="H42" s="21">
        <v>0</v>
      </c>
      <c r="I42" s="21">
        <v>0</v>
      </c>
      <c r="J42" s="21">
        <v>17.875</v>
      </c>
      <c r="K42" s="21">
        <v>25.292000000000002</v>
      </c>
      <c r="L42" s="21">
        <v>31.44</v>
      </c>
    </row>
    <row r="43" spans="1:12" ht="15" customHeight="1" x14ac:dyDescent="0.35">
      <c r="A43" s="109" t="s">
        <v>25</v>
      </c>
      <c r="B43" s="62"/>
      <c r="C43" s="62"/>
      <c r="D43" s="62"/>
      <c r="E43" s="81"/>
      <c r="F43" s="21"/>
      <c r="G43" s="81">
        <v>59.526000000000003</v>
      </c>
      <c r="H43" s="21">
        <v>0</v>
      </c>
      <c r="I43" s="21">
        <v>0</v>
      </c>
      <c r="J43" s="21">
        <v>180.83600000000001</v>
      </c>
      <c r="K43" s="21">
        <v>136.142</v>
      </c>
      <c r="L43" s="21">
        <v>100.39400000000001</v>
      </c>
    </row>
    <row r="44" spans="1:12" ht="15" customHeight="1" x14ac:dyDescent="0.35">
      <c r="A44" s="111" t="s">
        <v>26</v>
      </c>
      <c r="B44" s="66"/>
      <c r="C44" s="66"/>
      <c r="D44" s="66"/>
      <c r="E44" s="82"/>
      <c r="F44" s="25"/>
      <c r="G44" s="82">
        <v>0</v>
      </c>
      <c r="H44" s="25">
        <v>0</v>
      </c>
      <c r="I44" s="25">
        <v>0</v>
      </c>
      <c r="J44" s="25">
        <v>0</v>
      </c>
      <c r="K44" s="25">
        <v>0</v>
      </c>
      <c r="L44" s="25">
        <v>0</v>
      </c>
    </row>
    <row r="45" spans="1:12" ht="15" customHeight="1" x14ac:dyDescent="0.35">
      <c r="A45" s="118" t="s">
        <v>27</v>
      </c>
      <c r="B45" s="77"/>
      <c r="C45" s="77"/>
      <c r="D45" s="77"/>
      <c r="E45" s="87"/>
      <c r="F45" s="198"/>
      <c r="G45" s="87">
        <f>SUM(G40:G44)</f>
        <v>218.39100000000002</v>
      </c>
      <c r="H45" s="36" t="s">
        <v>54</v>
      </c>
      <c r="I45" s="188">
        <f>SUM(I40:I44)</f>
        <v>0</v>
      </c>
      <c r="J45" s="37">
        <f>SUM(J40:J44)</f>
        <v>231.31800000000001</v>
      </c>
      <c r="K45" s="37">
        <f>SUM(K40:K44)</f>
        <v>185.904</v>
      </c>
      <c r="L45" s="37">
        <f>SUM(L40:L44)</f>
        <v>155.93100000000001</v>
      </c>
    </row>
    <row r="46" spans="1:12" ht="15" customHeight="1" x14ac:dyDescent="0.35">
      <c r="A46" s="106" t="s">
        <v>101</v>
      </c>
      <c r="B46" s="78"/>
      <c r="C46" s="78"/>
      <c r="D46" s="78"/>
      <c r="E46" s="86"/>
      <c r="F46" s="190"/>
      <c r="G46" s="86">
        <f>G39+G45</f>
        <v>467.601</v>
      </c>
      <c r="H46" s="190" t="s">
        <v>54</v>
      </c>
      <c r="I46" s="187">
        <f>I39+I45</f>
        <v>0</v>
      </c>
      <c r="J46" s="18">
        <f>J39+J45</f>
        <v>277.68799999999999</v>
      </c>
      <c r="K46" s="18">
        <f>K39+K45</f>
        <v>224.82400000000001</v>
      </c>
      <c r="L46" s="18">
        <f>L39+L45</f>
        <v>181.88600000000002</v>
      </c>
    </row>
    <row r="47" spans="1:12" ht="15" customHeight="1" x14ac:dyDescent="0.35">
      <c r="A47" s="109" t="s">
        <v>118</v>
      </c>
      <c r="B47" s="62"/>
      <c r="C47" s="62"/>
      <c r="D47" s="62"/>
      <c r="E47" s="81"/>
      <c r="F47" s="21"/>
      <c r="G47" s="81">
        <v>305.92108700000006</v>
      </c>
      <c r="H47" s="21"/>
      <c r="I47" s="21"/>
      <c r="J47" s="21">
        <v>136.68900000000002</v>
      </c>
      <c r="K47" s="21">
        <v>138.57599999999996</v>
      </c>
      <c r="L47" s="21">
        <v>107.13999999999999</v>
      </c>
    </row>
    <row r="48" spans="1:12" ht="15" customHeight="1" x14ac:dyDescent="0.35">
      <c r="A48" s="109" t="s">
        <v>113</v>
      </c>
      <c r="B48" s="62"/>
      <c r="C48" s="62"/>
      <c r="D48" s="62"/>
      <c r="E48" s="81"/>
      <c r="F48" s="21"/>
      <c r="G48" s="81">
        <v>0</v>
      </c>
      <c r="H48" s="21"/>
      <c r="I48" s="21">
        <v>0</v>
      </c>
      <c r="J48" s="21">
        <v>0</v>
      </c>
      <c r="K48" s="21">
        <v>0</v>
      </c>
      <c r="L48" s="21">
        <v>0</v>
      </c>
    </row>
    <row r="49" spans="1:12" ht="15" customHeight="1" x14ac:dyDescent="0.35">
      <c r="A49" s="109" t="s">
        <v>28</v>
      </c>
      <c r="B49" s="62"/>
      <c r="C49" s="62"/>
      <c r="D49" s="62"/>
      <c r="E49" s="81"/>
      <c r="F49" s="21"/>
      <c r="G49" s="81">
        <v>0.17499999999999999</v>
      </c>
      <c r="H49" s="21">
        <v>0</v>
      </c>
      <c r="I49" s="21">
        <v>0</v>
      </c>
      <c r="J49" s="21">
        <v>0</v>
      </c>
      <c r="K49" s="21">
        <v>0</v>
      </c>
      <c r="L49" s="21">
        <v>0</v>
      </c>
    </row>
    <row r="50" spans="1:12" ht="15" customHeight="1" x14ac:dyDescent="0.35">
      <c r="A50" s="109" t="s">
        <v>29</v>
      </c>
      <c r="B50" s="62"/>
      <c r="C50" s="62"/>
      <c r="D50" s="62"/>
      <c r="E50" s="81"/>
      <c r="F50" s="21"/>
      <c r="G50" s="81">
        <v>6.6710000000000003</v>
      </c>
      <c r="H50" s="21">
        <v>0</v>
      </c>
      <c r="I50" s="21">
        <v>0</v>
      </c>
      <c r="J50" s="21">
        <v>5.9009999999999998</v>
      </c>
      <c r="K50" s="21">
        <v>3.823</v>
      </c>
      <c r="L50" s="21">
        <v>2.9809999999999999</v>
      </c>
    </row>
    <row r="51" spans="1:12" ht="15" customHeight="1" x14ac:dyDescent="0.35">
      <c r="A51" s="109" t="s">
        <v>30</v>
      </c>
      <c r="B51" s="62"/>
      <c r="C51" s="62"/>
      <c r="D51" s="62"/>
      <c r="E51" s="81"/>
      <c r="F51" s="21"/>
      <c r="G51" s="81">
        <v>43.344000000000001</v>
      </c>
      <c r="H51" s="21">
        <v>0</v>
      </c>
      <c r="I51" s="21">
        <v>0</v>
      </c>
      <c r="J51" s="21">
        <v>72.423000000000002</v>
      </c>
      <c r="K51" s="21">
        <v>31.253</v>
      </c>
      <c r="L51" s="21">
        <v>30.173999999999999</v>
      </c>
    </row>
    <row r="52" spans="1:12" ht="15" customHeight="1" x14ac:dyDescent="0.35">
      <c r="A52" s="109" t="s">
        <v>31</v>
      </c>
      <c r="B52" s="62"/>
      <c r="C52" s="62"/>
      <c r="D52" s="62"/>
      <c r="E52" s="81"/>
      <c r="F52" s="21"/>
      <c r="G52" s="81">
        <v>111.49</v>
      </c>
      <c r="H52" s="21">
        <v>0</v>
      </c>
      <c r="I52" s="21">
        <v>0</v>
      </c>
      <c r="J52" s="21">
        <v>62.675000000000004</v>
      </c>
      <c r="K52" s="21">
        <v>51.172000000000004</v>
      </c>
      <c r="L52" s="21">
        <v>41.591000000000001</v>
      </c>
    </row>
    <row r="53" spans="1:12" ht="15" customHeight="1" x14ac:dyDescent="0.35">
      <c r="A53" s="109" t="s">
        <v>32</v>
      </c>
      <c r="B53" s="62"/>
      <c r="C53" s="62"/>
      <c r="D53" s="62"/>
      <c r="E53" s="81"/>
      <c r="F53" s="21"/>
      <c r="G53" s="81">
        <v>0</v>
      </c>
      <c r="H53" s="21">
        <v>0</v>
      </c>
      <c r="I53" s="21">
        <v>0</v>
      </c>
      <c r="J53" s="21">
        <v>0</v>
      </c>
      <c r="K53" s="21">
        <v>0</v>
      </c>
      <c r="L53" s="21">
        <v>0</v>
      </c>
    </row>
    <row r="54" spans="1:12" ht="15" customHeight="1" x14ac:dyDescent="0.35">
      <c r="A54" s="111" t="s">
        <v>116</v>
      </c>
      <c r="B54" s="66"/>
      <c r="C54" s="66"/>
      <c r="D54" s="66"/>
      <c r="E54" s="82"/>
      <c r="F54" s="25"/>
      <c r="G54" s="82">
        <v>0</v>
      </c>
      <c r="H54" s="25">
        <v>0</v>
      </c>
      <c r="I54" s="25">
        <v>0</v>
      </c>
      <c r="J54" s="25">
        <v>0</v>
      </c>
      <c r="K54" s="25">
        <v>0</v>
      </c>
      <c r="L54" s="25">
        <v>0</v>
      </c>
    </row>
    <row r="55" spans="1:12" ht="15" customHeight="1" x14ac:dyDescent="0.35">
      <c r="A55" s="106" t="s">
        <v>102</v>
      </c>
      <c r="B55" s="78"/>
      <c r="C55" s="78"/>
      <c r="D55" s="78"/>
      <c r="E55" s="86"/>
      <c r="F55" s="16"/>
      <c r="G55" s="86">
        <f>SUM(G47:G54)</f>
        <v>467.60108700000006</v>
      </c>
      <c r="H55" s="16" t="s">
        <v>54</v>
      </c>
      <c r="I55" s="187">
        <f>SUM(I47:I54)</f>
        <v>0</v>
      </c>
      <c r="J55" s="18">
        <f>SUM(J47:J54)</f>
        <v>277.68800000000005</v>
      </c>
      <c r="K55" s="18">
        <f>SUM(K47:K54)</f>
        <v>224.82399999999998</v>
      </c>
      <c r="L55" s="18">
        <f>SUM(L47:L54)</f>
        <v>181.886</v>
      </c>
    </row>
    <row r="56" spans="1:12" ht="16.5" x14ac:dyDescent="0.35">
      <c r="A56" s="109"/>
      <c r="B56" s="78"/>
      <c r="C56" s="78"/>
      <c r="D56" s="78"/>
      <c r="E56" s="22"/>
      <c r="F56" s="22"/>
      <c r="G56" s="22"/>
      <c r="H56" s="22"/>
      <c r="I56" s="22"/>
      <c r="J56" s="22"/>
      <c r="K56" s="22"/>
      <c r="L56" s="22"/>
    </row>
    <row r="57" spans="1:12" ht="16.5" x14ac:dyDescent="0.35">
      <c r="A57" s="76"/>
      <c r="B57" s="67"/>
      <c r="C57" s="69"/>
      <c r="D57" s="69"/>
      <c r="E57" s="70">
        <v>2016</v>
      </c>
      <c r="F57" s="70">
        <v>2015</v>
      </c>
      <c r="G57" s="70">
        <v>2016</v>
      </c>
      <c r="H57" s="70">
        <v>2015</v>
      </c>
      <c r="I57" s="70">
        <v>2015</v>
      </c>
      <c r="J57" s="70" t="str">
        <f>J30</f>
        <v>2014/2015</v>
      </c>
      <c r="K57" s="70" t="str">
        <f t="shared" ref="K57:L57" si="1">K30</f>
        <v>2013/2014</v>
      </c>
      <c r="L57" s="70" t="str">
        <f t="shared" si="1"/>
        <v>2012/2013</v>
      </c>
    </row>
    <row r="58" spans="1:12" ht="16.5" x14ac:dyDescent="0.35">
      <c r="A58" s="71"/>
      <c r="B58" s="71"/>
      <c r="C58" s="69"/>
      <c r="D58" s="69"/>
      <c r="E58" s="73" t="s">
        <v>72</v>
      </c>
      <c r="F58" s="73" t="s">
        <v>72</v>
      </c>
      <c r="G58" s="73" t="s">
        <v>156</v>
      </c>
      <c r="H58" s="73" t="s">
        <v>156</v>
      </c>
      <c r="I58" s="73"/>
      <c r="J58" s="73"/>
      <c r="K58" s="73"/>
      <c r="L58" s="73"/>
    </row>
    <row r="59" spans="1:12" ht="16.5" x14ac:dyDescent="0.35">
      <c r="A59" s="68" t="s">
        <v>115</v>
      </c>
      <c r="B59" s="74"/>
      <c r="C59" s="68"/>
      <c r="D59" s="68"/>
      <c r="E59" s="75"/>
      <c r="F59" s="75"/>
      <c r="G59" s="75"/>
      <c r="H59" s="75"/>
      <c r="I59" s="75"/>
      <c r="J59" s="75"/>
      <c r="K59" s="75"/>
      <c r="L59" s="75"/>
    </row>
    <row r="60" spans="1:12" ht="3" customHeight="1" x14ac:dyDescent="0.35">
      <c r="A60" s="109"/>
      <c r="B60" s="65"/>
      <c r="C60" s="65"/>
      <c r="D60" s="65"/>
      <c r="E60" s="63"/>
      <c r="F60" s="63"/>
      <c r="G60" s="63"/>
      <c r="H60" s="63"/>
      <c r="I60" s="63"/>
      <c r="J60" s="63"/>
      <c r="K60" s="63"/>
      <c r="L60" s="63"/>
    </row>
    <row r="61" spans="1:12" ht="34.9" customHeight="1" x14ac:dyDescent="0.35">
      <c r="A61" s="119" t="s">
        <v>33</v>
      </c>
      <c r="B61" s="119"/>
      <c r="C61" s="119"/>
      <c r="D61" s="119"/>
      <c r="E61" s="81"/>
      <c r="F61" s="21"/>
      <c r="G61" s="81"/>
      <c r="H61" s="21"/>
      <c r="I61" s="21"/>
      <c r="J61" s="21">
        <v>47.77200000000002</v>
      </c>
      <c r="K61" s="21">
        <v>28.173999999999978</v>
      </c>
      <c r="L61" s="21">
        <v>-6.3750000000000089</v>
      </c>
    </row>
    <row r="62" spans="1:12" ht="15" customHeight="1" x14ac:dyDescent="0.35">
      <c r="A62" s="120" t="s">
        <v>34</v>
      </c>
      <c r="B62" s="120"/>
      <c r="C62" s="121"/>
      <c r="D62" s="121"/>
      <c r="E62" s="82"/>
      <c r="F62" s="25"/>
      <c r="G62" s="82">
        <v>0</v>
      </c>
      <c r="H62" s="25">
        <v>0</v>
      </c>
      <c r="I62" s="25">
        <v>0</v>
      </c>
      <c r="J62" s="25">
        <v>10.401999999999999</v>
      </c>
      <c r="K62" s="25">
        <v>8.9029999999999987</v>
      </c>
      <c r="L62" s="25">
        <v>10.724</v>
      </c>
    </row>
    <row r="63" spans="1:12" ht="15" customHeight="1" x14ac:dyDescent="0.35">
      <c r="A63" s="174" t="s">
        <v>35</v>
      </c>
      <c r="B63" s="122"/>
      <c r="C63" s="123"/>
      <c r="D63" s="123"/>
      <c r="E63" s="88" t="s">
        <v>54</v>
      </c>
      <c r="F63" s="190" t="s">
        <v>54</v>
      </c>
      <c r="G63" s="80" t="s">
        <v>54</v>
      </c>
      <c r="H63" s="17" t="s">
        <v>54</v>
      </c>
      <c r="I63" s="17" t="s">
        <v>54</v>
      </c>
      <c r="J63" s="17">
        <f>SUM(J61:J62)</f>
        <v>58.174000000000021</v>
      </c>
      <c r="K63" s="17">
        <f>SUM(K61:K62)</f>
        <v>37.076999999999977</v>
      </c>
      <c r="L63" s="17">
        <f>SUM(L61:L62)</f>
        <v>4.3489999999999913</v>
      </c>
    </row>
    <row r="64" spans="1:12" ht="15" customHeight="1" x14ac:dyDescent="0.35">
      <c r="A64" s="119" t="s">
        <v>108</v>
      </c>
      <c r="B64" s="119"/>
      <c r="C64" s="62"/>
      <c r="D64" s="62"/>
      <c r="E64" s="81"/>
      <c r="F64" s="21"/>
      <c r="G64" s="81">
        <v>0</v>
      </c>
      <c r="H64" s="21">
        <v>0</v>
      </c>
      <c r="I64" s="21">
        <v>0</v>
      </c>
      <c r="J64" s="21">
        <v>-4.5309999999999997</v>
      </c>
      <c r="K64" s="21">
        <v>-2.452</v>
      </c>
      <c r="L64" s="21">
        <v>-5.23</v>
      </c>
    </row>
    <row r="65" spans="1:13" ht="15" customHeight="1" x14ac:dyDescent="0.35">
      <c r="A65" s="120" t="s">
        <v>109</v>
      </c>
      <c r="B65" s="120"/>
      <c r="C65" s="66"/>
      <c r="D65" s="66"/>
      <c r="E65" s="82"/>
      <c r="F65" s="25"/>
      <c r="G65" s="82">
        <v>0</v>
      </c>
      <c r="H65" s="25">
        <v>0</v>
      </c>
      <c r="I65" s="25">
        <v>0</v>
      </c>
      <c r="J65" s="25">
        <v>-20</v>
      </c>
      <c r="K65" s="25">
        <v>20</v>
      </c>
      <c r="L65" s="25">
        <v>8.245000000000001</v>
      </c>
    </row>
    <row r="66" spans="1:13" ht="15" customHeight="1" x14ac:dyDescent="0.35">
      <c r="A66" s="124" t="s">
        <v>114</v>
      </c>
      <c r="B66" s="124"/>
      <c r="C66" s="125"/>
      <c r="D66" s="125"/>
      <c r="E66" s="88" t="s">
        <v>54</v>
      </c>
      <c r="F66" s="190" t="s">
        <v>54</v>
      </c>
      <c r="G66" s="80" t="s">
        <v>54</v>
      </c>
      <c r="H66" s="17">
        <f>SUM(H63:H65)</f>
        <v>0</v>
      </c>
      <c r="I66" s="17" t="s">
        <v>54</v>
      </c>
      <c r="J66" s="17">
        <f>SUM(J63:J65)</f>
        <v>33.643000000000022</v>
      </c>
      <c r="K66" s="17">
        <f>SUM(K63:K65)</f>
        <v>54.624999999999979</v>
      </c>
      <c r="L66" s="17">
        <f>SUM(L63:L65)</f>
        <v>7.3639999999999919</v>
      </c>
    </row>
    <row r="67" spans="1:13" ht="15" customHeight="1" x14ac:dyDescent="0.35">
      <c r="A67" s="120" t="s">
        <v>36</v>
      </c>
      <c r="B67" s="120"/>
      <c r="C67" s="126"/>
      <c r="D67" s="126"/>
      <c r="E67" s="82"/>
      <c r="F67" s="25"/>
      <c r="G67" s="82">
        <v>0</v>
      </c>
      <c r="H67" s="25">
        <v>0</v>
      </c>
      <c r="I67" s="25">
        <v>0</v>
      </c>
      <c r="J67" s="25">
        <v>-0.11899999999999999</v>
      </c>
      <c r="K67" s="25">
        <v>2.1999999999999999E-2</v>
      </c>
      <c r="L67" s="25">
        <v>2.1000000000000001E-2</v>
      </c>
    </row>
    <row r="68" spans="1:13" ht="15" customHeight="1" x14ac:dyDescent="0.35">
      <c r="A68" s="174" t="s">
        <v>37</v>
      </c>
      <c r="B68" s="122"/>
      <c r="C68" s="78"/>
      <c r="D68" s="78"/>
      <c r="E68" s="88" t="s">
        <v>54</v>
      </c>
      <c r="F68" s="190" t="s">
        <v>54</v>
      </c>
      <c r="G68" s="80" t="s">
        <v>54</v>
      </c>
      <c r="H68" s="17" t="s">
        <v>54</v>
      </c>
      <c r="I68" s="17" t="s">
        <v>54</v>
      </c>
      <c r="J68" s="17">
        <f>SUM(J66:J67)</f>
        <v>33.524000000000022</v>
      </c>
      <c r="K68" s="17">
        <f>SUM(K66:K67)</f>
        <v>54.646999999999977</v>
      </c>
      <c r="L68" s="17">
        <f>SUM(L66:L67)</f>
        <v>7.3849999999999918</v>
      </c>
    </row>
    <row r="69" spans="1:13" ht="15" customHeight="1" x14ac:dyDescent="0.35">
      <c r="A69" s="119" t="s">
        <v>38</v>
      </c>
      <c r="B69" s="119"/>
      <c r="C69" s="62"/>
      <c r="D69" s="62"/>
      <c r="E69" s="81"/>
      <c r="F69" s="21"/>
      <c r="G69" s="81">
        <v>0</v>
      </c>
      <c r="H69" s="21">
        <v>0</v>
      </c>
      <c r="I69" s="21">
        <v>0</v>
      </c>
      <c r="J69" s="21">
        <v>41.17</v>
      </c>
      <c r="K69" s="21">
        <v>1.101</v>
      </c>
      <c r="L69" s="21">
        <v>5.5220000000000002</v>
      </c>
    </row>
    <row r="70" spans="1:13" ht="15" customHeight="1" x14ac:dyDescent="0.35">
      <c r="A70" s="119" t="s">
        <v>39</v>
      </c>
      <c r="B70" s="119"/>
      <c r="C70" s="62"/>
      <c r="D70" s="62"/>
      <c r="E70" s="81"/>
      <c r="F70" s="21"/>
      <c r="G70" s="81">
        <v>0</v>
      </c>
      <c r="H70" s="21">
        <v>0</v>
      </c>
      <c r="I70" s="21">
        <v>0</v>
      </c>
      <c r="J70" s="21">
        <v>0</v>
      </c>
      <c r="K70" s="21">
        <v>0</v>
      </c>
      <c r="L70" s="21">
        <v>0</v>
      </c>
    </row>
    <row r="71" spans="1:13" ht="15" customHeight="1" x14ac:dyDescent="0.35">
      <c r="A71" s="119" t="s">
        <v>40</v>
      </c>
      <c r="B71" s="119"/>
      <c r="C71" s="62"/>
      <c r="D71" s="62"/>
      <c r="E71" s="81"/>
      <c r="F71" s="21"/>
      <c r="G71" s="81">
        <v>0</v>
      </c>
      <c r="H71" s="21">
        <v>0</v>
      </c>
      <c r="I71" s="21">
        <v>0</v>
      </c>
      <c r="J71" s="21">
        <v>-50</v>
      </c>
      <c r="K71" s="21">
        <v>0</v>
      </c>
      <c r="L71" s="21">
        <v>-6</v>
      </c>
    </row>
    <row r="72" spans="1:13" ht="15" customHeight="1" x14ac:dyDescent="0.35">
      <c r="A72" s="120" t="s">
        <v>41</v>
      </c>
      <c r="B72" s="120"/>
      <c r="C72" s="66"/>
      <c r="D72" s="66"/>
      <c r="E72" s="82"/>
      <c r="F72" s="25"/>
      <c r="G72" s="82">
        <v>0</v>
      </c>
      <c r="H72" s="25">
        <v>0</v>
      </c>
      <c r="I72" s="25">
        <v>0</v>
      </c>
      <c r="J72" s="25">
        <v>0</v>
      </c>
      <c r="K72" s="25">
        <v>0</v>
      </c>
      <c r="L72" s="25">
        <v>0</v>
      </c>
    </row>
    <row r="73" spans="1:13" ht="15" customHeight="1" x14ac:dyDescent="0.35">
      <c r="A73" s="215" t="s">
        <v>42</v>
      </c>
      <c r="B73" s="216"/>
      <c r="C73" s="128"/>
      <c r="D73" s="128"/>
      <c r="E73" s="89" t="s">
        <v>54</v>
      </c>
      <c r="F73" s="198" t="s">
        <v>54</v>
      </c>
      <c r="G73" s="89" t="s">
        <v>54</v>
      </c>
      <c r="H73" s="143" t="s">
        <v>54</v>
      </c>
      <c r="I73" s="143" t="s">
        <v>54</v>
      </c>
      <c r="J73" s="143">
        <f>SUM(J69:J72)</f>
        <v>-8.8299999999999983</v>
      </c>
      <c r="K73" s="143">
        <f>SUM(K69:K72)</f>
        <v>1.101</v>
      </c>
      <c r="L73" s="143">
        <f>SUM(L69:L72)</f>
        <v>-0.47799999999999976</v>
      </c>
    </row>
    <row r="74" spans="1:13" ht="15" customHeight="1" x14ac:dyDescent="0.35">
      <c r="A74" s="122" t="s">
        <v>43</v>
      </c>
      <c r="B74" s="122"/>
      <c r="C74" s="78"/>
      <c r="D74" s="78"/>
      <c r="E74" s="88" t="s">
        <v>54</v>
      </c>
      <c r="F74" s="190" t="s">
        <v>54</v>
      </c>
      <c r="G74" s="80" t="s">
        <v>54</v>
      </c>
      <c r="H74" s="17" t="s">
        <v>54</v>
      </c>
      <c r="I74" s="17" t="s">
        <v>54</v>
      </c>
      <c r="J74" s="17">
        <f>SUM(J73+J68)</f>
        <v>24.694000000000024</v>
      </c>
      <c r="K74" s="17">
        <f>SUM(K73+K68)</f>
        <v>55.747999999999976</v>
      </c>
      <c r="L74" s="17">
        <f>SUM(L73+L68)</f>
        <v>6.906999999999992</v>
      </c>
    </row>
    <row r="75" spans="1:13" ht="15" customHeight="1" x14ac:dyDescent="0.35">
      <c r="A75" s="120" t="s">
        <v>85</v>
      </c>
      <c r="B75" s="120"/>
      <c r="C75" s="66"/>
      <c r="D75" s="66"/>
      <c r="E75" s="82"/>
      <c r="F75" s="25"/>
      <c r="G75" s="82">
        <v>0</v>
      </c>
      <c r="H75" s="25">
        <v>0</v>
      </c>
      <c r="I75" s="25">
        <v>0</v>
      </c>
      <c r="J75" s="25">
        <v>0</v>
      </c>
      <c r="K75" s="25">
        <v>0</v>
      </c>
      <c r="L75" s="25">
        <v>0</v>
      </c>
      <c r="M75" s="169"/>
    </row>
    <row r="76" spans="1:13" ht="15" customHeight="1" x14ac:dyDescent="0.35">
      <c r="A76" s="174" t="s">
        <v>86</v>
      </c>
      <c r="B76" s="125"/>
      <c r="C76" s="78"/>
      <c r="D76" s="78"/>
      <c r="E76" s="88" t="s">
        <v>54</v>
      </c>
      <c r="F76" s="190" t="s">
        <v>54</v>
      </c>
      <c r="G76" s="80" t="s">
        <v>54</v>
      </c>
      <c r="H76" s="17" t="s">
        <v>54</v>
      </c>
      <c r="I76" s="17" t="s">
        <v>54</v>
      </c>
      <c r="J76" s="17">
        <f>SUM(J74:J75)</f>
        <v>24.694000000000024</v>
      </c>
      <c r="K76" s="17">
        <f>SUM(K74:K75)</f>
        <v>55.747999999999976</v>
      </c>
      <c r="L76" s="17">
        <f>SUM(L74:L75)</f>
        <v>6.906999999999992</v>
      </c>
    </row>
    <row r="77" spans="1:13" ht="16.5" x14ac:dyDescent="0.35">
      <c r="A77" s="109"/>
      <c r="B77" s="78"/>
      <c r="C77" s="78"/>
      <c r="D77" s="78"/>
      <c r="E77" s="79"/>
      <c r="F77" s="79"/>
      <c r="G77" s="79"/>
      <c r="H77" s="79"/>
      <c r="I77" s="79"/>
      <c r="J77" s="79"/>
      <c r="K77" s="79"/>
      <c r="L77" s="79"/>
    </row>
    <row r="78" spans="1:13" ht="16.5" x14ac:dyDescent="0.35">
      <c r="A78" s="76"/>
      <c r="B78" s="67"/>
      <c r="C78" s="69"/>
      <c r="D78" s="69"/>
      <c r="E78" s="70">
        <v>2016</v>
      </c>
      <c r="F78" s="70">
        <v>2015</v>
      </c>
      <c r="G78" s="70">
        <v>2016</v>
      </c>
      <c r="H78" s="70">
        <v>2015</v>
      </c>
      <c r="I78" s="70">
        <v>2015</v>
      </c>
      <c r="J78" s="70" t="str">
        <f>J57</f>
        <v>2014/2015</v>
      </c>
      <c r="K78" s="70" t="str">
        <f t="shared" ref="K78:L78" si="2">K57</f>
        <v>2013/2014</v>
      </c>
      <c r="L78" s="70" t="str">
        <f t="shared" si="2"/>
        <v>2012/2013</v>
      </c>
    </row>
    <row r="79" spans="1:13" ht="16.5" x14ac:dyDescent="0.35">
      <c r="A79" s="71"/>
      <c r="B79" s="71"/>
      <c r="C79" s="69"/>
      <c r="D79" s="69"/>
      <c r="E79" s="70" t="s">
        <v>72</v>
      </c>
      <c r="F79" s="70" t="s">
        <v>72</v>
      </c>
      <c r="G79" s="73" t="s">
        <v>156</v>
      </c>
      <c r="H79" s="73" t="s">
        <v>156</v>
      </c>
      <c r="I79" s="70"/>
      <c r="J79" s="70"/>
      <c r="K79" s="70"/>
      <c r="L79" s="70"/>
    </row>
    <row r="80" spans="1:13" ht="16.5" x14ac:dyDescent="0.35">
      <c r="A80" s="68" t="s">
        <v>78</v>
      </c>
      <c r="B80" s="74"/>
      <c r="C80" s="68"/>
      <c r="D80" s="68"/>
      <c r="E80" s="72"/>
      <c r="F80" s="72"/>
      <c r="G80" s="72"/>
      <c r="H80" s="72"/>
      <c r="I80" s="72"/>
      <c r="J80" s="72"/>
      <c r="K80" s="72"/>
      <c r="L80" s="72"/>
    </row>
    <row r="81" spans="1:12" ht="1.5" customHeight="1" x14ac:dyDescent="0.35">
      <c r="A81" s="109" t="s">
        <v>46</v>
      </c>
      <c r="B81" s="65"/>
      <c r="C81" s="65"/>
      <c r="D81" s="65"/>
      <c r="E81" s="65"/>
      <c r="F81" s="65"/>
      <c r="G81" s="65"/>
      <c r="H81" s="65"/>
      <c r="I81" s="65"/>
      <c r="J81" s="65"/>
      <c r="K81" s="65"/>
      <c r="L81" s="65"/>
    </row>
    <row r="82" spans="1:12" ht="15" customHeight="1" x14ac:dyDescent="0.35">
      <c r="A82" s="144" t="s">
        <v>44</v>
      </c>
      <c r="B82" s="119"/>
      <c r="C82" s="110"/>
      <c r="D82" s="110"/>
      <c r="E82" s="84">
        <v>13.775855079255283</v>
      </c>
      <c r="F82" s="58">
        <v>12.394991902695367</v>
      </c>
      <c r="G82" s="84">
        <v>8.7853593564603845</v>
      </c>
      <c r="H82" s="58">
        <v>9.9781639384314715</v>
      </c>
      <c r="I82" s="84">
        <v>10.449582422036634</v>
      </c>
      <c r="J82" s="58">
        <v>14.869324063542374</v>
      </c>
      <c r="K82" s="58">
        <v>13.178926061010001</v>
      </c>
      <c r="L82" s="58">
        <v>4.2236181256033118</v>
      </c>
    </row>
    <row r="83" spans="1:12" ht="15" customHeight="1" x14ac:dyDescent="0.35">
      <c r="A83" s="109" t="s">
        <v>83</v>
      </c>
      <c r="B83" s="119"/>
      <c r="C83" s="110"/>
      <c r="D83" s="110"/>
      <c r="E83" s="84">
        <v>13.775855079255283</v>
      </c>
      <c r="F83" s="58">
        <v>12.394991902695367</v>
      </c>
      <c r="G83" s="84">
        <v>8.7853593564603845</v>
      </c>
      <c r="H83" s="58">
        <v>9.9781639384314715</v>
      </c>
      <c r="I83" s="84">
        <v>10.449582422036634</v>
      </c>
      <c r="J83" s="58">
        <v>14.869324063542374</v>
      </c>
      <c r="K83" s="58">
        <v>13.178926061010001</v>
      </c>
      <c r="L83" s="58">
        <v>4.2236181256033118</v>
      </c>
    </row>
    <row r="84" spans="1:12" ht="15" customHeight="1" x14ac:dyDescent="0.35">
      <c r="A84" s="109" t="s">
        <v>45</v>
      </c>
      <c r="B84" s="119"/>
      <c r="C84" s="110"/>
      <c r="D84" s="110"/>
      <c r="E84" s="84">
        <v>12.772427678576337</v>
      </c>
      <c r="F84" s="58">
        <v>10.616031195416594</v>
      </c>
      <c r="G84" s="84">
        <v>7.6358050880534671</v>
      </c>
      <c r="H84" s="58">
        <v>9.1850797092597087</v>
      </c>
      <c r="I84" s="84">
        <v>10.083656333476872</v>
      </c>
      <c r="J84" s="58">
        <v>14.494357611154426</v>
      </c>
      <c r="K84" s="58">
        <v>12.910163602589497</v>
      </c>
      <c r="L84" s="58">
        <v>4.243204297765776</v>
      </c>
    </row>
    <row r="85" spans="1:12" ht="15" customHeight="1" x14ac:dyDescent="0.35">
      <c r="A85" s="109" t="s">
        <v>46</v>
      </c>
      <c r="B85" s="119"/>
      <c r="C85" s="117"/>
      <c r="D85" s="117"/>
      <c r="E85" s="91" t="s">
        <v>54</v>
      </c>
      <c r="F85" s="58" t="s">
        <v>54</v>
      </c>
      <c r="G85" s="84" t="s">
        <v>54</v>
      </c>
      <c r="H85" s="58" t="s">
        <v>54</v>
      </c>
      <c r="I85" s="84" t="s">
        <v>54</v>
      </c>
      <c r="J85" s="58">
        <v>34.042831453326812</v>
      </c>
      <c r="K85" s="58">
        <v>25.65075127382833</v>
      </c>
      <c r="L85" s="58">
        <v>14.875863356356147</v>
      </c>
    </row>
    <row r="86" spans="1:12" ht="15" customHeight="1" x14ac:dyDescent="0.35">
      <c r="A86" s="109" t="s">
        <v>47</v>
      </c>
      <c r="B86" s="119"/>
      <c r="C86" s="117"/>
      <c r="D86" s="117"/>
      <c r="E86" s="91" t="s">
        <v>54</v>
      </c>
      <c r="F86" s="58" t="s">
        <v>54</v>
      </c>
      <c r="G86" s="84" t="s">
        <v>54</v>
      </c>
      <c r="H86" s="58" t="s">
        <v>54</v>
      </c>
      <c r="I86" s="84" t="s">
        <v>54</v>
      </c>
      <c r="J86" s="58">
        <v>31.137301057420547</v>
      </c>
      <c r="K86" s="58">
        <v>28.397847256815229</v>
      </c>
      <c r="L86" s="58">
        <v>19.521680236538092</v>
      </c>
    </row>
    <row r="87" spans="1:12" ht="15" customHeight="1" x14ac:dyDescent="0.35">
      <c r="A87" s="109" t="s">
        <v>48</v>
      </c>
      <c r="B87" s="119"/>
      <c r="C87" s="110"/>
      <c r="D87" s="110"/>
      <c r="E87" s="92" t="s">
        <v>54</v>
      </c>
      <c r="F87" s="21" t="s">
        <v>54</v>
      </c>
      <c r="G87" s="81">
        <v>65.423519214359743</v>
      </c>
      <c r="H87" s="21" t="s">
        <v>54</v>
      </c>
      <c r="I87" s="81" t="s">
        <v>54</v>
      </c>
      <c r="J87" s="21">
        <v>49.223949180375079</v>
      </c>
      <c r="K87" s="21">
        <v>61.63754759278369</v>
      </c>
      <c r="L87" s="21">
        <v>58.905028424397685</v>
      </c>
    </row>
    <row r="88" spans="1:12" ht="15" customHeight="1" x14ac:dyDescent="0.35">
      <c r="A88" s="109" t="s">
        <v>49</v>
      </c>
      <c r="B88" s="119"/>
      <c r="C88" s="110"/>
      <c r="D88" s="110"/>
      <c r="E88" s="93" t="s">
        <v>54</v>
      </c>
      <c r="F88" s="21" t="s">
        <v>54</v>
      </c>
      <c r="G88" s="93">
        <v>-16.007000000000005</v>
      </c>
      <c r="H88" s="21" t="s">
        <v>54</v>
      </c>
      <c r="I88" s="81" t="s">
        <v>54</v>
      </c>
      <c r="J88" s="58">
        <v>-108.41300000000001</v>
      </c>
      <c r="K88" s="58">
        <v>-104.889</v>
      </c>
      <c r="L88" s="58">
        <v>-70.22</v>
      </c>
    </row>
    <row r="89" spans="1:12" ht="15" customHeight="1" x14ac:dyDescent="0.35">
      <c r="A89" s="109" t="s">
        <v>50</v>
      </c>
      <c r="B89" s="119"/>
      <c r="C89" s="62"/>
      <c r="D89" s="62"/>
      <c r="E89" s="94" t="s">
        <v>54</v>
      </c>
      <c r="F89" s="58" t="s">
        <v>54</v>
      </c>
      <c r="G89" s="94">
        <v>0.14225563993239862</v>
      </c>
      <c r="H89" s="58" t="s">
        <v>54</v>
      </c>
      <c r="I89" s="84" t="s">
        <v>54</v>
      </c>
      <c r="J89" s="58">
        <v>0.52983780699251604</v>
      </c>
      <c r="K89" s="58">
        <v>0.22552967324789286</v>
      </c>
      <c r="L89" s="58">
        <v>0.28163151017360472</v>
      </c>
    </row>
    <row r="90" spans="1:12" ht="15" customHeight="1" x14ac:dyDescent="0.35">
      <c r="A90" s="111" t="s">
        <v>51</v>
      </c>
      <c r="B90" s="120"/>
      <c r="C90" s="66"/>
      <c r="D90" s="66"/>
      <c r="E90" s="95" t="s">
        <v>54</v>
      </c>
      <c r="F90" s="21" t="s">
        <v>54</v>
      </c>
      <c r="G90" s="96" t="s">
        <v>54</v>
      </c>
      <c r="H90" s="21" t="s">
        <v>54</v>
      </c>
      <c r="I90" s="96" t="s">
        <v>54</v>
      </c>
      <c r="J90" s="52">
        <v>137</v>
      </c>
      <c r="K90" s="52">
        <v>134</v>
      </c>
      <c r="L90" s="52">
        <v>122</v>
      </c>
    </row>
    <row r="91" spans="1:12" ht="16.5" x14ac:dyDescent="0.35">
      <c r="A91" s="113" t="s">
        <v>174</v>
      </c>
      <c r="B91" s="64"/>
      <c r="C91" s="64"/>
      <c r="D91" s="64"/>
      <c r="E91" s="64"/>
      <c r="F91" s="64"/>
      <c r="G91" s="64"/>
      <c r="H91" s="64"/>
      <c r="I91" s="64"/>
      <c r="J91" s="64"/>
      <c r="K91" s="64"/>
      <c r="L91" s="64"/>
    </row>
    <row r="92" spans="1:12" ht="16.5" x14ac:dyDescent="0.35">
      <c r="A92" s="113" t="s">
        <v>175</v>
      </c>
      <c r="B92" s="209"/>
      <c r="C92" s="209"/>
      <c r="D92" s="209"/>
      <c r="E92" s="209"/>
      <c r="F92" s="209"/>
      <c r="G92" s="209"/>
      <c r="H92" s="209"/>
      <c r="I92" s="209"/>
      <c r="J92" s="209"/>
      <c r="K92" s="209"/>
      <c r="L92" s="209"/>
    </row>
    <row r="93" spans="1:12" ht="16.5" x14ac:dyDescent="0.35">
      <c r="A93" s="113"/>
      <c r="B93" s="129"/>
      <c r="C93" s="129"/>
      <c r="D93" s="129"/>
      <c r="E93" s="129"/>
      <c r="F93" s="129"/>
      <c r="G93" s="129"/>
      <c r="H93" s="129"/>
      <c r="I93" s="129"/>
      <c r="J93" s="129"/>
      <c r="K93" s="129"/>
      <c r="L93" s="129"/>
    </row>
    <row r="94" spans="1:12" ht="16.5" x14ac:dyDescent="0.35">
      <c r="A94" s="113"/>
      <c r="B94" s="129"/>
      <c r="C94" s="129"/>
      <c r="D94" s="129"/>
      <c r="E94" s="129"/>
      <c r="F94" s="129"/>
      <c r="G94" s="129"/>
      <c r="H94" s="129"/>
      <c r="I94" s="129"/>
      <c r="J94" s="129"/>
      <c r="K94" s="129"/>
      <c r="L94" s="129"/>
    </row>
    <row r="95" spans="1:12" x14ac:dyDescent="0.25">
      <c r="A95" s="131"/>
      <c r="B95" s="131"/>
      <c r="C95" s="131"/>
      <c r="D95" s="131"/>
      <c r="E95" s="131"/>
      <c r="F95" s="131"/>
      <c r="G95" s="131"/>
      <c r="H95" s="131"/>
      <c r="I95" s="131"/>
      <c r="J95" s="131"/>
      <c r="K95" s="131"/>
      <c r="L95" s="131"/>
    </row>
    <row r="96" spans="1:12" x14ac:dyDescent="0.25">
      <c r="A96" s="131"/>
      <c r="B96" s="131"/>
      <c r="C96" s="131"/>
      <c r="D96" s="131"/>
      <c r="E96" s="131"/>
      <c r="F96" s="131"/>
      <c r="G96" s="131"/>
      <c r="H96" s="131"/>
      <c r="I96" s="131"/>
      <c r="J96" s="131"/>
      <c r="K96" s="131"/>
      <c r="L96" s="131"/>
    </row>
    <row r="97" spans="1:12" x14ac:dyDescent="0.25">
      <c r="A97" s="131"/>
      <c r="B97" s="131"/>
      <c r="C97" s="131"/>
      <c r="D97" s="131"/>
      <c r="E97" s="131"/>
      <c r="F97" s="131"/>
      <c r="G97" s="131"/>
      <c r="H97" s="131"/>
      <c r="I97" s="131"/>
      <c r="J97" s="131"/>
      <c r="K97" s="131"/>
      <c r="L97" s="131"/>
    </row>
    <row r="98" spans="1:12" x14ac:dyDescent="0.25">
      <c r="A98" s="131"/>
      <c r="B98" s="131"/>
      <c r="C98" s="131"/>
      <c r="D98" s="131"/>
      <c r="E98" s="131"/>
      <c r="F98" s="131"/>
      <c r="G98" s="131"/>
      <c r="H98" s="131"/>
      <c r="I98" s="131"/>
      <c r="J98" s="131"/>
      <c r="K98" s="131"/>
      <c r="L98" s="131"/>
    </row>
    <row r="99" spans="1:12" x14ac:dyDescent="0.25">
      <c r="A99" s="131"/>
      <c r="B99" s="131"/>
      <c r="C99" s="131"/>
      <c r="D99" s="131"/>
      <c r="E99" s="131"/>
      <c r="F99" s="131"/>
      <c r="G99" s="131"/>
      <c r="H99" s="131"/>
      <c r="I99" s="131"/>
      <c r="J99" s="131"/>
      <c r="K99" s="131"/>
      <c r="L99" s="131"/>
    </row>
    <row r="100" spans="1:12" x14ac:dyDescent="0.25">
      <c r="A100" s="101"/>
      <c r="B100" s="101"/>
      <c r="C100" s="101"/>
      <c r="D100" s="101"/>
      <c r="E100" s="101"/>
      <c r="F100" s="101"/>
      <c r="G100" s="101"/>
      <c r="H100" s="101"/>
      <c r="I100" s="101"/>
      <c r="J100" s="101"/>
      <c r="K100" s="101"/>
      <c r="L100" s="101"/>
    </row>
    <row r="101" spans="1:12" x14ac:dyDescent="0.25">
      <c r="A101" s="101"/>
      <c r="B101" s="101"/>
      <c r="C101" s="101"/>
      <c r="D101" s="101"/>
      <c r="E101" s="101"/>
      <c r="F101" s="101"/>
      <c r="G101" s="101"/>
      <c r="H101" s="101"/>
      <c r="I101" s="101"/>
      <c r="J101" s="101"/>
      <c r="K101" s="101"/>
      <c r="L101" s="101"/>
    </row>
    <row r="102" spans="1:12" x14ac:dyDescent="0.25">
      <c r="A102" s="101"/>
      <c r="B102" s="101"/>
      <c r="C102" s="101"/>
      <c r="D102" s="101"/>
      <c r="E102" s="101"/>
      <c r="F102" s="101"/>
      <c r="G102" s="101"/>
      <c r="H102" s="101"/>
      <c r="I102" s="101"/>
      <c r="J102" s="101"/>
      <c r="K102" s="101"/>
      <c r="L102" s="101"/>
    </row>
    <row r="103" spans="1:12" x14ac:dyDescent="0.25">
      <c r="A103" s="101"/>
      <c r="B103" s="101"/>
      <c r="C103" s="101"/>
      <c r="D103" s="101"/>
      <c r="E103" s="101"/>
      <c r="F103" s="101"/>
      <c r="G103" s="101"/>
      <c r="H103" s="101"/>
      <c r="I103" s="101"/>
      <c r="J103" s="101"/>
      <c r="K103" s="101"/>
      <c r="L103" s="101"/>
    </row>
    <row r="104" spans="1:12" x14ac:dyDescent="0.25">
      <c r="A104" s="101"/>
      <c r="B104" s="101"/>
      <c r="C104" s="101"/>
      <c r="D104" s="101"/>
      <c r="E104" s="101"/>
      <c r="F104" s="101"/>
      <c r="G104" s="101"/>
      <c r="H104" s="101"/>
      <c r="I104" s="101"/>
      <c r="J104" s="101"/>
      <c r="K104" s="101"/>
      <c r="L104" s="101"/>
    </row>
    <row r="105" spans="1:12" x14ac:dyDescent="0.25">
      <c r="A105" s="101"/>
      <c r="B105" s="101"/>
      <c r="C105" s="101"/>
      <c r="D105" s="101"/>
      <c r="E105" s="101"/>
      <c r="F105" s="101"/>
      <c r="G105" s="101"/>
      <c r="H105" s="101"/>
      <c r="I105" s="101"/>
      <c r="J105" s="101"/>
      <c r="K105" s="101"/>
      <c r="L105" s="10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row r="112" spans="1:12" x14ac:dyDescent="0.25">
      <c r="A112" s="101"/>
      <c r="B112" s="101"/>
      <c r="C112" s="101"/>
      <c r="D112" s="101"/>
      <c r="E112" s="101"/>
      <c r="F112" s="101"/>
      <c r="G112" s="101"/>
      <c r="H112" s="101"/>
      <c r="I112" s="101"/>
      <c r="J112" s="101"/>
      <c r="K112" s="101"/>
      <c r="L112" s="101"/>
    </row>
  </sheetData>
  <mergeCells count="2">
    <mergeCell ref="A1:L1"/>
    <mergeCell ref="A73:B73"/>
  </mergeCells>
  <pageMargins left="0.7" right="0.7" top="0.75" bottom="0.75" header="0.3" footer="0.3"/>
  <pageSetup paperSize="9"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7"/>
  <sheetViews>
    <sheetView showZeros="0" zoomScaleNormal="100" workbookViewId="0">
      <selection sqref="A1:M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3" width="9.7109375" style="97" customWidth="1"/>
    <col min="14" max="14" width="9.140625" style="97"/>
    <col min="15" max="15" width="9.5703125" style="97" bestFit="1" customWidth="1"/>
    <col min="16" max="16384" width="9.140625" style="97"/>
  </cols>
  <sheetData>
    <row r="1" spans="1:15" ht="21.75" x14ac:dyDescent="0.25">
      <c r="A1" s="213" t="s">
        <v>68</v>
      </c>
      <c r="B1" s="213"/>
      <c r="C1" s="213"/>
      <c r="D1" s="213"/>
      <c r="E1" s="213"/>
      <c r="F1" s="213"/>
      <c r="G1" s="213"/>
      <c r="H1" s="213"/>
      <c r="I1" s="213"/>
      <c r="J1" s="213"/>
      <c r="K1" s="213"/>
      <c r="L1" s="213"/>
      <c r="M1" s="213"/>
    </row>
    <row r="2" spans="1:15" ht="16.5" x14ac:dyDescent="0.35">
      <c r="A2" s="106" t="s">
        <v>58</v>
      </c>
      <c r="B2" s="107"/>
      <c r="C2" s="107"/>
      <c r="D2" s="107"/>
      <c r="E2" s="101"/>
      <c r="F2" s="101"/>
      <c r="G2" s="101"/>
      <c r="H2" s="101"/>
      <c r="I2" s="101"/>
      <c r="J2" s="101"/>
      <c r="K2" s="101"/>
      <c r="L2" s="101"/>
      <c r="M2" s="101"/>
    </row>
    <row r="3" spans="1:15" ht="16.5" x14ac:dyDescent="0.35">
      <c r="A3" s="67"/>
      <c r="B3" s="67"/>
      <c r="C3" s="68"/>
      <c r="D3" s="69"/>
      <c r="E3" s="70">
        <v>2016</v>
      </c>
      <c r="F3" s="70">
        <v>2015</v>
      </c>
      <c r="G3" s="70">
        <v>2016</v>
      </c>
      <c r="H3" s="70">
        <v>2015</v>
      </c>
      <c r="I3" s="70">
        <v>2015</v>
      </c>
      <c r="J3" s="70">
        <v>2014</v>
      </c>
      <c r="K3" s="70">
        <v>2013</v>
      </c>
      <c r="L3" s="70">
        <v>2012</v>
      </c>
      <c r="M3" s="70">
        <v>2012</v>
      </c>
      <c r="O3" s="152"/>
    </row>
    <row r="4" spans="1:15" ht="16.5" x14ac:dyDescent="0.35">
      <c r="A4" s="71"/>
      <c r="B4" s="71"/>
      <c r="C4" s="68"/>
      <c r="D4" s="69"/>
      <c r="E4" s="70" t="s">
        <v>72</v>
      </c>
      <c r="F4" s="70" t="s">
        <v>72</v>
      </c>
      <c r="G4" s="70" t="s">
        <v>156</v>
      </c>
      <c r="H4" s="70" t="s">
        <v>156</v>
      </c>
      <c r="I4" s="70"/>
      <c r="J4" s="70"/>
      <c r="K4" s="70"/>
      <c r="L4" s="70"/>
      <c r="M4" s="70"/>
      <c r="O4" s="98"/>
    </row>
    <row r="5" spans="1:15" ht="16.5" x14ac:dyDescent="0.35">
      <c r="A5" s="68" t="s">
        <v>1</v>
      </c>
      <c r="B5" s="71"/>
      <c r="C5" s="68"/>
      <c r="D5" s="68" t="s">
        <v>77</v>
      </c>
      <c r="E5" s="72"/>
      <c r="F5" s="72" t="s">
        <v>53</v>
      </c>
      <c r="G5" s="72"/>
      <c r="H5" s="72" t="s">
        <v>53</v>
      </c>
      <c r="I5" s="72" t="s">
        <v>53</v>
      </c>
      <c r="J5" s="72" t="s">
        <v>53</v>
      </c>
      <c r="K5" s="72" t="s">
        <v>56</v>
      </c>
      <c r="L5" s="72" t="s">
        <v>56</v>
      </c>
      <c r="M5" s="72"/>
      <c r="O5" s="98"/>
    </row>
    <row r="6" spans="1:15" ht="3.75" customHeight="1" x14ac:dyDescent="0.35">
      <c r="A6" s="65"/>
      <c r="B6" s="65"/>
      <c r="C6" s="65"/>
      <c r="D6" s="65"/>
      <c r="E6" s="65"/>
      <c r="F6" s="65"/>
      <c r="G6" s="65"/>
      <c r="H6" s="65"/>
      <c r="I6" s="65"/>
      <c r="J6" s="65"/>
      <c r="K6" s="65"/>
      <c r="L6" s="65"/>
      <c r="M6" s="65"/>
      <c r="O6" s="98" t="s">
        <v>81</v>
      </c>
    </row>
    <row r="7" spans="1:15" ht="15" customHeight="1" x14ac:dyDescent="0.35">
      <c r="A7" s="109" t="s">
        <v>2</v>
      </c>
      <c r="B7" s="110"/>
      <c r="C7" s="110"/>
      <c r="D7" s="110"/>
      <c r="E7" s="80">
        <v>1902.12</v>
      </c>
      <c r="F7" s="17">
        <v>1356.21</v>
      </c>
      <c r="G7" s="80">
        <v>5802.3689999999997</v>
      </c>
      <c r="H7" s="17">
        <v>3874.1060000000002</v>
      </c>
      <c r="I7" s="80">
        <v>5461.7420000000002</v>
      </c>
      <c r="J7" s="17">
        <v>4466.1109999999999</v>
      </c>
      <c r="K7" s="17">
        <v>3797.154</v>
      </c>
      <c r="L7" s="17">
        <v>2886.0439999999999</v>
      </c>
      <c r="M7" s="17">
        <v>2886.0439999999999</v>
      </c>
    </row>
    <row r="8" spans="1:15" ht="15" customHeight="1" x14ac:dyDescent="0.35">
      <c r="A8" s="109" t="s">
        <v>3</v>
      </c>
      <c r="B8" s="62"/>
      <c r="C8" s="62"/>
      <c r="D8" s="62"/>
      <c r="E8" s="81">
        <v>-1828.8789999999999</v>
      </c>
      <c r="F8" s="21">
        <v>-1294.5160000000001</v>
      </c>
      <c r="G8" s="81">
        <v>-5551.9920000000002</v>
      </c>
      <c r="H8" s="21">
        <v>-3673.6420000000003</v>
      </c>
      <c r="I8" s="81">
        <v>-5196.8240000000005</v>
      </c>
      <c r="J8" s="21">
        <v>-4260.2940000000008</v>
      </c>
      <c r="K8" s="21">
        <v>-3623.4249999999997</v>
      </c>
      <c r="L8" s="21">
        <v>-2731.259</v>
      </c>
      <c r="M8" s="21">
        <v>-2731.259</v>
      </c>
    </row>
    <row r="9" spans="1:15" ht="15" customHeight="1" x14ac:dyDescent="0.35">
      <c r="A9" s="109" t="s">
        <v>4</v>
      </c>
      <c r="B9" s="62"/>
      <c r="C9" s="62"/>
      <c r="D9" s="62"/>
      <c r="E9" s="81">
        <v>-22.041000000000004</v>
      </c>
      <c r="F9" s="21">
        <v>-18.773000000000003</v>
      </c>
      <c r="G9" s="81">
        <v>-64.941000000000003</v>
      </c>
      <c r="H9" s="21">
        <v>-56.550000000000004</v>
      </c>
      <c r="I9" s="81">
        <v>-79.272000000000006</v>
      </c>
      <c r="J9" s="21">
        <v>-65.22</v>
      </c>
      <c r="K9" s="21">
        <v>-61.86</v>
      </c>
      <c r="L9" s="21">
        <v>-53.204999999999998</v>
      </c>
      <c r="M9" s="21">
        <v>-53.204999999999998</v>
      </c>
    </row>
    <row r="10" spans="1:15" ht="15" customHeight="1" x14ac:dyDescent="0.35">
      <c r="A10" s="109" t="s">
        <v>5</v>
      </c>
      <c r="B10" s="62"/>
      <c r="C10" s="62"/>
      <c r="D10" s="62"/>
      <c r="E10" s="81">
        <v>-6.0000000000000001E-3</v>
      </c>
      <c r="F10" s="21">
        <v>8.5000000000000006E-2</v>
      </c>
      <c r="G10" s="81">
        <v>-7.0000000000000001E-3</v>
      </c>
      <c r="H10" s="21">
        <v>7.0000000000000007E-2</v>
      </c>
      <c r="I10" s="81">
        <v>7.0000000000000007E-2</v>
      </c>
      <c r="J10" s="21">
        <v>-3.5999999999999997E-2</v>
      </c>
      <c r="K10" s="21">
        <v>0.153</v>
      </c>
      <c r="L10" s="21">
        <v>-0.183</v>
      </c>
      <c r="M10" s="21">
        <v>-0.183</v>
      </c>
    </row>
    <row r="11" spans="1:15" ht="15" customHeight="1" x14ac:dyDescent="0.35">
      <c r="A11" s="111" t="s">
        <v>6</v>
      </c>
      <c r="B11" s="66"/>
      <c r="C11" s="66"/>
      <c r="D11" s="66"/>
      <c r="E11" s="82">
        <v>0</v>
      </c>
      <c r="F11" s="25">
        <v>0</v>
      </c>
      <c r="G11" s="82">
        <v>0</v>
      </c>
      <c r="H11" s="25">
        <v>0</v>
      </c>
      <c r="I11" s="82">
        <v>0</v>
      </c>
      <c r="J11" s="25">
        <v>9.9979999999999993</v>
      </c>
      <c r="K11" s="25">
        <v>0</v>
      </c>
      <c r="L11" s="25">
        <v>0</v>
      </c>
      <c r="M11" s="25">
        <v>0</v>
      </c>
    </row>
    <row r="12" spans="1:15" ht="15" customHeight="1" x14ac:dyDescent="0.25">
      <c r="A12" s="112" t="s">
        <v>7</v>
      </c>
      <c r="B12" s="112"/>
      <c r="C12" s="112"/>
      <c r="D12" s="112"/>
      <c r="E12" s="80">
        <f>SUM(E7:E11)</f>
        <v>51.193999999999981</v>
      </c>
      <c r="F12" s="190">
        <f>SUM(F7:F11)</f>
        <v>43.005999999999958</v>
      </c>
      <c r="G12" s="80">
        <f>SUM(G7:G11)</f>
        <v>185.42899999999949</v>
      </c>
      <c r="H12" s="17">
        <f>SUM(H7:H11)</f>
        <v>143.98399999999992</v>
      </c>
      <c r="I12" s="80">
        <f>SUM(I7:I11)</f>
        <v>185.71599999999967</v>
      </c>
      <c r="J12" s="18">
        <f>SUM(J7:J11)</f>
        <v>150.55899999999909</v>
      </c>
      <c r="K12" s="18">
        <f>SUM(K7:K11)</f>
        <v>112.02200000000028</v>
      </c>
      <c r="L12" s="18">
        <f>SUM(L7:L11)</f>
        <v>101.39699999999985</v>
      </c>
      <c r="M12" s="18">
        <f>SUM(M7:M11)</f>
        <v>101.39699999999985</v>
      </c>
    </row>
    <row r="13" spans="1:15" ht="15" customHeight="1" x14ac:dyDescent="0.35">
      <c r="A13" s="111" t="s">
        <v>62</v>
      </c>
      <c r="B13" s="66"/>
      <c r="C13" s="66"/>
      <c r="D13" s="66"/>
      <c r="E13" s="82">
        <v>-1.835</v>
      </c>
      <c r="F13" s="191">
        <v>-1.3089999999999997</v>
      </c>
      <c r="G13" s="82">
        <v>-5.319</v>
      </c>
      <c r="H13" s="25">
        <v>-3.6760000000000002</v>
      </c>
      <c r="I13" s="82">
        <v>-5.2969999999999997</v>
      </c>
      <c r="J13" s="25">
        <v>-4.2930000000000001</v>
      </c>
      <c r="K13" s="25">
        <v>-4.1459999999999999</v>
      </c>
      <c r="L13" s="25">
        <v>-4.0739999999999998</v>
      </c>
      <c r="M13" s="25">
        <v>-4.0739999999999998</v>
      </c>
    </row>
    <row r="14" spans="1:15" ht="15" customHeight="1" x14ac:dyDescent="0.25">
      <c r="A14" s="112" t="s">
        <v>8</v>
      </c>
      <c r="B14" s="112"/>
      <c r="C14" s="112"/>
      <c r="D14" s="112"/>
      <c r="E14" s="80">
        <f>SUM(E12:E13)</f>
        <v>49.35899999999998</v>
      </c>
      <c r="F14" s="190">
        <f>SUM(F12:F13)</f>
        <v>41.69699999999996</v>
      </c>
      <c r="G14" s="80">
        <f>SUM(G12:G13)</f>
        <v>180.1099999999995</v>
      </c>
      <c r="H14" s="17">
        <f>SUM(H12:H13)</f>
        <v>140.30799999999994</v>
      </c>
      <c r="I14" s="80">
        <f>SUM(I12:I13)</f>
        <v>180.41899999999967</v>
      </c>
      <c r="J14" s="18">
        <f>SUM(J12:J13)</f>
        <v>146.26599999999908</v>
      </c>
      <c r="K14" s="18">
        <f>SUM(K12:K13)</f>
        <v>107.87600000000027</v>
      </c>
      <c r="L14" s="18">
        <f>SUM(L12:L13)</f>
        <v>97.322999999999851</v>
      </c>
      <c r="M14" s="18">
        <f>SUM(M12:M13)</f>
        <v>97.322999999999851</v>
      </c>
    </row>
    <row r="15" spans="1:15" ht="15" customHeight="1" x14ac:dyDescent="0.35">
      <c r="A15" s="109" t="s">
        <v>9</v>
      </c>
      <c r="B15" s="113"/>
      <c r="C15" s="113"/>
      <c r="D15" s="113"/>
      <c r="E15" s="81">
        <v>0</v>
      </c>
      <c r="F15" s="21">
        <v>0</v>
      </c>
      <c r="G15" s="81">
        <v>0</v>
      </c>
      <c r="H15" s="21">
        <v>0</v>
      </c>
      <c r="I15" s="81">
        <v>0</v>
      </c>
      <c r="J15" s="21">
        <v>0</v>
      </c>
      <c r="K15" s="21">
        <v>0</v>
      </c>
      <c r="L15" s="21">
        <v>0</v>
      </c>
      <c r="M15" s="21">
        <v>0</v>
      </c>
    </row>
    <row r="16" spans="1:15" ht="15" customHeight="1" x14ac:dyDescent="0.35">
      <c r="A16" s="111" t="s">
        <v>10</v>
      </c>
      <c r="B16" s="66"/>
      <c r="C16" s="66"/>
      <c r="D16" s="66"/>
      <c r="E16" s="82">
        <v>0</v>
      </c>
      <c r="F16" s="25">
        <v>0</v>
      </c>
      <c r="G16" s="82">
        <v>0</v>
      </c>
      <c r="H16" s="25">
        <v>0</v>
      </c>
      <c r="I16" s="82">
        <v>0</v>
      </c>
      <c r="J16" s="25">
        <v>0</v>
      </c>
      <c r="K16" s="25">
        <v>0</v>
      </c>
      <c r="L16" s="25">
        <v>0</v>
      </c>
      <c r="M16" s="25">
        <v>0</v>
      </c>
    </row>
    <row r="17" spans="1:13" ht="15" customHeight="1" x14ac:dyDescent="0.25">
      <c r="A17" s="112" t="s">
        <v>11</v>
      </c>
      <c r="B17" s="112"/>
      <c r="C17" s="112"/>
      <c r="D17" s="112"/>
      <c r="E17" s="80">
        <f>SUM(E14:E16)</f>
        <v>49.35899999999998</v>
      </c>
      <c r="F17" s="190">
        <f>SUM(F14:F16)</f>
        <v>41.69699999999996</v>
      </c>
      <c r="G17" s="80">
        <f>SUM(G14:G16)</f>
        <v>180.1099999999995</v>
      </c>
      <c r="H17" s="17">
        <f>SUM(H14:H16)</f>
        <v>140.30799999999994</v>
      </c>
      <c r="I17" s="80">
        <f>SUM(I14:I16)</f>
        <v>180.41899999999967</v>
      </c>
      <c r="J17" s="18">
        <f>SUM(J14:J16)</f>
        <v>146.26599999999908</v>
      </c>
      <c r="K17" s="18">
        <f>SUM(K14:K16)</f>
        <v>107.87600000000027</v>
      </c>
      <c r="L17" s="18">
        <f>SUM(L14:L16)</f>
        <v>97.322999999999851</v>
      </c>
      <c r="M17" s="18">
        <f>SUM(M14:M16)</f>
        <v>97.322999999999851</v>
      </c>
    </row>
    <row r="18" spans="1:13" ht="15" customHeight="1" x14ac:dyDescent="0.35">
      <c r="A18" s="109" t="s">
        <v>12</v>
      </c>
      <c r="B18" s="62"/>
      <c r="C18" s="62"/>
      <c r="D18" s="62"/>
      <c r="E18" s="81">
        <v>0.94900000000000007</v>
      </c>
      <c r="F18" s="21">
        <v>9.0839999999999996</v>
      </c>
      <c r="G18" s="81">
        <v>3.5500000000000003</v>
      </c>
      <c r="H18" s="21">
        <v>15.898</v>
      </c>
      <c r="I18" s="81">
        <v>17.178999999999998</v>
      </c>
      <c r="J18" s="21">
        <v>13.465999999999999</v>
      </c>
      <c r="K18" s="21">
        <v>22.048000000000002</v>
      </c>
      <c r="L18" s="21">
        <v>9.64</v>
      </c>
      <c r="M18" s="21">
        <v>9.64</v>
      </c>
    </row>
    <row r="19" spans="1:13" ht="15" customHeight="1" x14ac:dyDescent="0.35">
      <c r="A19" s="111" t="s">
        <v>13</v>
      </c>
      <c r="B19" s="66"/>
      <c r="C19" s="66"/>
      <c r="D19" s="66"/>
      <c r="E19" s="82">
        <v>-3.8220000000000005</v>
      </c>
      <c r="F19" s="25">
        <v>-0.92099999999999993</v>
      </c>
      <c r="G19" s="82">
        <v>-14.151000000000002</v>
      </c>
      <c r="H19" s="25">
        <v>-9.2349999999999994</v>
      </c>
      <c r="I19" s="82">
        <v>-11.519</v>
      </c>
      <c r="J19" s="25">
        <v>-31.530999999999999</v>
      </c>
      <c r="K19" s="25">
        <v>-31.477</v>
      </c>
      <c r="L19" s="25">
        <v>-26.385000000000002</v>
      </c>
      <c r="M19" s="25">
        <v>-12.417</v>
      </c>
    </row>
    <row r="20" spans="1:13" ht="15" customHeight="1" x14ac:dyDescent="0.25">
      <c r="A20" s="112" t="s">
        <v>14</v>
      </c>
      <c r="B20" s="112"/>
      <c r="C20" s="112"/>
      <c r="D20" s="112"/>
      <c r="E20" s="80">
        <f>SUM(E17:E19)</f>
        <v>46.485999999999976</v>
      </c>
      <c r="F20" s="190">
        <f>SUM(F17:F19)</f>
        <v>49.859999999999964</v>
      </c>
      <c r="G20" s="80">
        <f>SUM(G17:G19)</f>
        <v>169.5089999999995</v>
      </c>
      <c r="H20" s="17">
        <f>SUM(H17:H19)</f>
        <v>146.97099999999995</v>
      </c>
      <c r="I20" s="80">
        <f>SUM(I17:I19)</f>
        <v>186.07899999999967</v>
      </c>
      <c r="J20" s="18">
        <f>SUM(J17:J19)</f>
        <v>128.20099999999908</v>
      </c>
      <c r="K20" s="18">
        <f>SUM(K17:K19)</f>
        <v>98.447000000000259</v>
      </c>
      <c r="L20" s="18">
        <f>SUM(L17:L19)</f>
        <v>80.577999999999847</v>
      </c>
      <c r="M20" s="18">
        <f>SUM(M17:M19)</f>
        <v>94.54599999999985</v>
      </c>
    </row>
    <row r="21" spans="1:13" ht="15" customHeight="1" x14ac:dyDescent="0.35">
      <c r="A21" s="109" t="s">
        <v>15</v>
      </c>
      <c r="B21" s="62"/>
      <c r="C21" s="62"/>
      <c r="D21" s="62"/>
      <c r="E21" s="81">
        <v>-11.621000000000002</v>
      </c>
      <c r="F21" s="21">
        <v>-13.463000000000005</v>
      </c>
      <c r="G21" s="81">
        <v>-42.79</v>
      </c>
      <c r="H21" s="21">
        <v>-39.450000000000003</v>
      </c>
      <c r="I21" s="81">
        <v>-41.442999999999998</v>
      </c>
      <c r="J21" s="21">
        <v>-31.679000000000002</v>
      </c>
      <c r="K21" s="21">
        <v>-25.265000000000001</v>
      </c>
      <c r="L21" s="21">
        <v>-26.935000000000002</v>
      </c>
      <c r="M21" s="21">
        <v>-26.935000000000002</v>
      </c>
    </row>
    <row r="22" spans="1:13" ht="15" customHeight="1" x14ac:dyDescent="0.35">
      <c r="A22" s="111" t="s">
        <v>16</v>
      </c>
      <c r="B22" s="114"/>
      <c r="C22" s="114"/>
      <c r="D22" s="114"/>
      <c r="E22" s="82">
        <v>0</v>
      </c>
      <c r="F22" s="25">
        <v>0</v>
      </c>
      <c r="G22" s="82">
        <v>0</v>
      </c>
      <c r="H22" s="25">
        <v>0</v>
      </c>
      <c r="I22" s="82">
        <v>0</v>
      </c>
      <c r="J22" s="25">
        <v>0</v>
      </c>
      <c r="K22" s="25">
        <v>0</v>
      </c>
      <c r="L22" s="25">
        <v>0</v>
      </c>
      <c r="M22" s="25">
        <v>0</v>
      </c>
    </row>
    <row r="23" spans="1:13" ht="15" customHeight="1" x14ac:dyDescent="0.35">
      <c r="A23" s="115" t="s">
        <v>103</v>
      </c>
      <c r="B23" s="116"/>
      <c r="C23" s="116"/>
      <c r="D23" s="116"/>
      <c r="E23" s="80">
        <f>SUM(E20:E22)</f>
        <v>34.864999999999974</v>
      </c>
      <c r="F23" s="190">
        <f>SUM(F20:F22)</f>
        <v>36.396999999999963</v>
      </c>
      <c r="G23" s="80">
        <f>SUM(G20:G22)</f>
        <v>126.71899999999951</v>
      </c>
      <c r="H23" s="17">
        <f>SUM(H20:H22)</f>
        <v>107.52099999999994</v>
      </c>
      <c r="I23" s="80">
        <f>SUM(I20:I22)</f>
        <v>144.63599999999968</v>
      </c>
      <c r="J23" s="18">
        <f>SUM(J20:J22)</f>
        <v>96.521999999999082</v>
      </c>
      <c r="K23" s="18">
        <f>SUM(K20:K22)</f>
        <v>73.182000000000258</v>
      </c>
      <c r="L23" s="18">
        <f>SUM(L20:L22)</f>
        <v>53.642999999999844</v>
      </c>
      <c r="M23" s="18">
        <f>SUM(M20:M22)</f>
        <v>67.610999999999848</v>
      </c>
    </row>
    <row r="24" spans="1:13" ht="15" customHeight="1" x14ac:dyDescent="0.35">
      <c r="A24" s="109" t="s">
        <v>117</v>
      </c>
      <c r="B24" s="62"/>
      <c r="C24" s="62"/>
      <c r="D24" s="62"/>
      <c r="E24" s="81">
        <v>34.833000000000382</v>
      </c>
      <c r="F24" s="21">
        <v>36.377000000000102</v>
      </c>
      <c r="G24" s="81">
        <v>126.60999999999918</v>
      </c>
      <c r="H24" s="21">
        <v>107.45600000000002</v>
      </c>
      <c r="I24" s="81">
        <v>144.49799999999976</v>
      </c>
      <c r="J24" s="21">
        <v>96.45400000000015</v>
      </c>
      <c r="K24" s="21">
        <v>73.205000000000013</v>
      </c>
      <c r="L24" s="21">
        <v>53.582999999999515</v>
      </c>
      <c r="M24" s="21">
        <v>67.551000000000272</v>
      </c>
    </row>
    <row r="25" spans="1:13" ht="15" customHeight="1" x14ac:dyDescent="0.35">
      <c r="A25" s="109" t="s">
        <v>112</v>
      </c>
      <c r="B25" s="62"/>
      <c r="C25" s="62"/>
      <c r="D25" s="62"/>
      <c r="E25" s="81">
        <v>3.2000000000000001E-2</v>
      </c>
      <c r="F25" s="21">
        <v>2.0000000000000004E-2</v>
      </c>
      <c r="G25" s="81">
        <v>0.109</v>
      </c>
      <c r="H25" s="21">
        <v>6.5000000000000002E-2</v>
      </c>
      <c r="I25" s="81">
        <v>0.13800000000000001</v>
      </c>
      <c r="J25" s="21">
        <v>6.8000000000000005E-2</v>
      </c>
      <c r="K25" s="21">
        <v>-2.3E-2</v>
      </c>
      <c r="L25" s="21">
        <v>0.06</v>
      </c>
      <c r="M25" s="21">
        <v>0.06</v>
      </c>
    </row>
    <row r="26" spans="1:13" ht="15" customHeight="1" x14ac:dyDescent="0.35">
      <c r="A26" s="146"/>
      <c r="B26" s="146"/>
      <c r="C26" s="146"/>
      <c r="D26" s="146"/>
      <c r="E26" s="147"/>
      <c r="F26" s="148"/>
      <c r="G26" s="147"/>
      <c r="H26" s="148"/>
      <c r="I26" s="147"/>
      <c r="J26" s="148"/>
      <c r="K26" s="148"/>
      <c r="L26" s="148"/>
      <c r="M26" s="148"/>
    </row>
    <row r="27" spans="1:13" ht="15" customHeight="1" x14ac:dyDescent="0.35">
      <c r="A27" s="144" t="s">
        <v>64</v>
      </c>
      <c r="B27" s="62"/>
      <c r="C27" s="62"/>
      <c r="D27" s="62"/>
      <c r="E27" s="81">
        <v>-3.0999999999999917E-2</v>
      </c>
      <c r="F27" s="21">
        <v>-0.10012300000000002</v>
      </c>
      <c r="G27" s="81">
        <v>-0.58099999999999996</v>
      </c>
      <c r="H27" s="21">
        <v>-0.33259630000000001</v>
      </c>
      <c r="I27" s="81">
        <v>-0.71130730000000009</v>
      </c>
      <c r="J27" s="21">
        <v>9.1280000000000001</v>
      </c>
      <c r="K27" s="21">
        <v>-13.05</v>
      </c>
      <c r="L27" s="21">
        <v>0</v>
      </c>
      <c r="M27" s="21">
        <v>0</v>
      </c>
    </row>
    <row r="28" spans="1:13" ht="15" customHeight="1" x14ac:dyDescent="0.35">
      <c r="A28" s="145" t="s">
        <v>111</v>
      </c>
      <c r="B28" s="146"/>
      <c r="C28" s="146"/>
      <c r="D28" s="146"/>
      <c r="E28" s="160">
        <f>E14-E27</f>
        <v>49.389999999999979</v>
      </c>
      <c r="F28" s="161">
        <f>F14-F27</f>
        <v>41.797122999999964</v>
      </c>
      <c r="G28" s="160">
        <f>G14-G27</f>
        <v>180.69099999999949</v>
      </c>
      <c r="H28" s="161">
        <f>H14-H27</f>
        <v>140.64059629999994</v>
      </c>
      <c r="I28" s="160">
        <f>I14-I27</f>
        <v>181.13030729999966</v>
      </c>
      <c r="J28" s="161">
        <f>J14-J27</f>
        <v>137.13799999999907</v>
      </c>
      <c r="K28" s="161">
        <f>K14-K27</f>
        <v>120.92600000000027</v>
      </c>
      <c r="L28" s="161">
        <f>L14-L27</f>
        <v>97.322999999999851</v>
      </c>
      <c r="M28" s="161">
        <f>M14-M27</f>
        <v>97.322999999999851</v>
      </c>
    </row>
    <row r="29" spans="1:13" ht="16.5" x14ac:dyDescent="0.35">
      <c r="A29" s="109"/>
      <c r="B29" s="62"/>
      <c r="C29" s="62"/>
      <c r="D29" s="62"/>
      <c r="E29" s="22"/>
      <c r="F29" s="22"/>
      <c r="G29" s="22"/>
      <c r="H29" s="22"/>
      <c r="I29" s="22"/>
      <c r="J29" s="22"/>
      <c r="K29" s="22"/>
      <c r="L29" s="22"/>
      <c r="M29" s="22"/>
    </row>
    <row r="30" spans="1:13" ht="16.5" x14ac:dyDescent="0.35">
      <c r="A30" s="67"/>
      <c r="B30" s="67"/>
      <c r="C30" s="68"/>
      <c r="D30" s="69"/>
      <c r="E30" s="70">
        <v>2016</v>
      </c>
      <c r="F30" s="70">
        <v>2015</v>
      </c>
      <c r="G30" s="70">
        <v>2016</v>
      </c>
      <c r="H30" s="70">
        <v>2015</v>
      </c>
      <c r="I30" s="70">
        <v>2015</v>
      </c>
      <c r="J30" s="70">
        <v>2014</v>
      </c>
      <c r="K30" s="70">
        <v>2013</v>
      </c>
      <c r="L30" s="70">
        <v>2012</v>
      </c>
      <c r="M30" s="70">
        <v>2012</v>
      </c>
    </row>
    <row r="31" spans="1:13" ht="16.5" x14ac:dyDescent="0.35">
      <c r="A31" s="71"/>
      <c r="B31" s="71"/>
      <c r="C31" s="68"/>
      <c r="D31" s="69"/>
      <c r="E31" s="73" t="s">
        <v>72</v>
      </c>
      <c r="F31" s="73" t="s">
        <v>72</v>
      </c>
      <c r="G31" s="73" t="s">
        <v>156</v>
      </c>
      <c r="H31" s="73" t="s">
        <v>156</v>
      </c>
      <c r="I31" s="73"/>
      <c r="J31" s="73"/>
      <c r="K31" s="73"/>
      <c r="L31" s="73"/>
      <c r="M31" s="73"/>
    </row>
    <row r="32" spans="1:13" ht="16.5" x14ac:dyDescent="0.35">
      <c r="A32" s="68" t="s">
        <v>100</v>
      </c>
      <c r="B32" s="74"/>
      <c r="C32" s="68"/>
      <c r="D32" s="68"/>
      <c r="E32" s="75"/>
      <c r="F32" s="75"/>
      <c r="G32" s="75"/>
      <c r="H32" s="75"/>
      <c r="I32" s="75"/>
      <c r="J32" s="75"/>
      <c r="K32" s="75"/>
      <c r="L32" s="75"/>
      <c r="M32" s="75"/>
    </row>
    <row r="33" spans="1:13" ht="3" customHeight="1" x14ac:dyDescent="0.35">
      <c r="A33" s="109"/>
      <c r="B33" s="65"/>
      <c r="C33" s="65"/>
      <c r="D33" s="65"/>
      <c r="E33" s="63"/>
      <c r="F33" s="63"/>
      <c r="G33" s="63"/>
      <c r="H33" s="63"/>
      <c r="I33" s="63"/>
      <c r="J33" s="63"/>
      <c r="K33" s="63"/>
      <c r="L33" s="63"/>
      <c r="M33" s="63"/>
    </row>
    <row r="34" spans="1:13" ht="15" customHeight="1" x14ac:dyDescent="0.35">
      <c r="A34" s="109" t="s">
        <v>17</v>
      </c>
      <c r="B34" s="117"/>
      <c r="C34" s="117"/>
      <c r="D34" s="117"/>
      <c r="E34" s="81"/>
      <c r="F34" s="21"/>
      <c r="G34" s="81">
        <v>870.27</v>
      </c>
      <c r="H34" s="21">
        <v>870.27</v>
      </c>
      <c r="I34" s="81">
        <v>870.27</v>
      </c>
      <c r="J34" s="21">
        <v>870.27</v>
      </c>
      <c r="K34" s="21">
        <v>870.27</v>
      </c>
      <c r="L34" s="21">
        <v>0</v>
      </c>
      <c r="M34" s="21">
        <v>486.22699999999998</v>
      </c>
    </row>
    <row r="35" spans="1:13" ht="15" customHeight="1" x14ac:dyDescent="0.35">
      <c r="A35" s="109" t="s">
        <v>18</v>
      </c>
      <c r="B35" s="110"/>
      <c r="C35" s="110"/>
      <c r="D35" s="110"/>
      <c r="E35" s="81"/>
      <c r="F35" s="21"/>
      <c r="G35" s="81">
        <v>1.548</v>
      </c>
      <c r="H35" s="21">
        <v>2.476</v>
      </c>
      <c r="I35" s="81">
        <v>2.2330000000000001</v>
      </c>
      <c r="J35" s="21">
        <v>2.5459999999999998</v>
      </c>
      <c r="K35" s="21">
        <v>2.7</v>
      </c>
      <c r="L35" s="21">
        <v>0</v>
      </c>
      <c r="M35" s="21">
        <v>1.214</v>
      </c>
    </row>
    <row r="36" spans="1:13" ht="15" customHeight="1" x14ac:dyDescent="0.35">
      <c r="A36" s="109" t="s">
        <v>110</v>
      </c>
      <c r="B36" s="110"/>
      <c r="C36" s="110"/>
      <c r="D36" s="110"/>
      <c r="E36" s="81"/>
      <c r="F36" s="21"/>
      <c r="G36" s="81">
        <v>17.405000000000001</v>
      </c>
      <c r="H36" s="21">
        <v>12.691000000000001</v>
      </c>
      <c r="I36" s="81">
        <v>18.245999999999999</v>
      </c>
      <c r="J36" s="21">
        <v>10.266</v>
      </c>
      <c r="K36" s="21">
        <v>32.095999999999997</v>
      </c>
      <c r="L36" s="21">
        <v>0</v>
      </c>
      <c r="M36" s="21">
        <v>19.871000000000002</v>
      </c>
    </row>
    <row r="37" spans="1:13" ht="15" customHeight="1" x14ac:dyDescent="0.35">
      <c r="A37" s="109" t="s">
        <v>19</v>
      </c>
      <c r="B37" s="110"/>
      <c r="C37" s="110"/>
      <c r="D37" s="110"/>
      <c r="E37" s="81"/>
      <c r="F37" s="21"/>
      <c r="G37" s="81">
        <v>4.7159999999999993</v>
      </c>
      <c r="H37" s="21">
        <v>12.193</v>
      </c>
      <c r="I37" s="81">
        <v>14.42</v>
      </c>
      <c r="J37" s="21">
        <v>27.187000000000001</v>
      </c>
      <c r="K37" s="21">
        <v>14.114000000000001</v>
      </c>
      <c r="L37" s="21">
        <v>0</v>
      </c>
      <c r="M37" s="21">
        <v>11.259</v>
      </c>
    </row>
    <row r="38" spans="1:13" ht="15" customHeight="1" x14ac:dyDescent="0.35">
      <c r="A38" s="111" t="s">
        <v>20</v>
      </c>
      <c r="B38" s="66"/>
      <c r="C38" s="66"/>
      <c r="D38" s="66"/>
      <c r="E38" s="82"/>
      <c r="F38" s="25"/>
      <c r="G38" s="82">
        <v>13.111549999999999</v>
      </c>
      <c r="H38" s="25">
        <v>41.394999999999996</v>
      </c>
      <c r="I38" s="82">
        <v>41.184999999999995</v>
      </c>
      <c r="J38" s="25">
        <v>28.055</v>
      </c>
      <c r="K38" s="25">
        <v>2.524</v>
      </c>
      <c r="L38" s="25">
        <v>0</v>
      </c>
      <c r="M38" s="25">
        <v>7.4380000000000006</v>
      </c>
    </row>
    <row r="39" spans="1:13" ht="15" customHeight="1" x14ac:dyDescent="0.35">
      <c r="A39" s="106" t="s">
        <v>21</v>
      </c>
      <c r="B39" s="112"/>
      <c r="C39" s="112"/>
      <c r="D39" s="112"/>
      <c r="E39" s="86"/>
      <c r="F39" s="190"/>
      <c r="G39" s="86">
        <f>SUM(G34:G38)</f>
        <v>907.05054999999993</v>
      </c>
      <c r="H39" s="190">
        <f>SUM(H34:H38)</f>
        <v>939.02499999999998</v>
      </c>
      <c r="I39" s="86">
        <f>SUM(I34:I38)</f>
        <v>946.35399999999981</v>
      </c>
      <c r="J39" s="18">
        <f>SUM(J34:J38)</f>
        <v>938.32399999999996</v>
      </c>
      <c r="K39" s="18">
        <f>SUM(K34:K38)</f>
        <v>921.70400000000006</v>
      </c>
      <c r="L39" s="18" t="s">
        <v>54</v>
      </c>
      <c r="M39" s="18">
        <f>SUM(M34:M38)</f>
        <v>526.0089999999999</v>
      </c>
    </row>
    <row r="40" spans="1:13" ht="15" customHeight="1" x14ac:dyDescent="0.35">
      <c r="A40" s="109" t="s">
        <v>22</v>
      </c>
      <c r="B40" s="62"/>
      <c r="C40" s="62"/>
      <c r="D40" s="62"/>
      <c r="E40" s="81"/>
      <c r="F40" s="21"/>
      <c r="G40" s="81">
        <v>0</v>
      </c>
      <c r="H40" s="21">
        <v>0</v>
      </c>
      <c r="I40" s="81">
        <v>0</v>
      </c>
      <c r="J40" s="21">
        <v>0</v>
      </c>
      <c r="K40" s="21">
        <v>0</v>
      </c>
      <c r="L40" s="21">
        <v>0</v>
      </c>
      <c r="M40" s="21">
        <v>0</v>
      </c>
    </row>
    <row r="41" spans="1:13" ht="15" customHeight="1" x14ac:dyDescent="0.35">
      <c r="A41" s="109" t="s">
        <v>23</v>
      </c>
      <c r="B41" s="62"/>
      <c r="C41" s="62"/>
      <c r="D41" s="62"/>
      <c r="E41" s="81"/>
      <c r="F41" s="21"/>
      <c r="G41" s="81">
        <v>0</v>
      </c>
      <c r="H41" s="21">
        <v>0</v>
      </c>
      <c r="I41" s="81">
        <v>0</v>
      </c>
      <c r="J41" s="21">
        <v>8.2000000000000003E-2</v>
      </c>
      <c r="K41" s="21">
        <v>20.408999999999999</v>
      </c>
      <c r="L41" s="21">
        <v>0</v>
      </c>
      <c r="M41" s="21">
        <v>119.012</v>
      </c>
    </row>
    <row r="42" spans="1:13" ht="15" customHeight="1" x14ac:dyDescent="0.35">
      <c r="A42" s="109" t="s">
        <v>24</v>
      </c>
      <c r="B42" s="62"/>
      <c r="C42" s="62"/>
      <c r="D42" s="62"/>
      <c r="E42" s="81"/>
      <c r="F42" s="21"/>
      <c r="G42" s="81">
        <v>921.39199999999994</v>
      </c>
      <c r="H42" s="21">
        <v>633.48099999999999</v>
      </c>
      <c r="I42" s="81">
        <v>823.31999999999994</v>
      </c>
      <c r="J42" s="21">
        <v>463.85</v>
      </c>
      <c r="K42" s="21">
        <v>340.52</v>
      </c>
      <c r="L42" s="21">
        <v>0</v>
      </c>
      <c r="M42" s="21">
        <v>432.70100000000002</v>
      </c>
    </row>
    <row r="43" spans="1:13" ht="15" customHeight="1" x14ac:dyDescent="0.35">
      <c r="A43" s="109" t="s">
        <v>25</v>
      </c>
      <c r="B43" s="62"/>
      <c r="C43" s="62"/>
      <c r="D43" s="62"/>
      <c r="E43" s="81"/>
      <c r="F43" s="21"/>
      <c r="G43" s="81">
        <v>1018.7569999999999</v>
      </c>
      <c r="H43" s="21">
        <v>822.43600000000004</v>
      </c>
      <c r="I43" s="81">
        <v>756.25599999999997</v>
      </c>
      <c r="J43" s="21">
        <v>689.4</v>
      </c>
      <c r="K43" s="21">
        <v>665.11199999999997</v>
      </c>
      <c r="L43" s="21">
        <v>0</v>
      </c>
      <c r="M43" s="21">
        <v>331.82400000000001</v>
      </c>
    </row>
    <row r="44" spans="1:13" ht="15" customHeight="1" x14ac:dyDescent="0.35">
      <c r="A44" s="111" t="s">
        <v>26</v>
      </c>
      <c r="B44" s="66"/>
      <c r="C44" s="66"/>
      <c r="D44" s="66"/>
      <c r="E44" s="82"/>
      <c r="F44" s="25"/>
      <c r="G44" s="82">
        <v>0</v>
      </c>
      <c r="H44" s="25">
        <v>0</v>
      </c>
      <c r="I44" s="82">
        <v>0</v>
      </c>
      <c r="J44" s="25">
        <v>0</v>
      </c>
      <c r="K44" s="25">
        <v>0</v>
      </c>
      <c r="L44" s="25">
        <v>0</v>
      </c>
      <c r="M44" s="25">
        <v>0</v>
      </c>
    </row>
    <row r="45" spans="1:13" ht="15" customHeight="1" x14ac:dyDescent="0.35">
      <c r="A45" s="118" t="s">
        <v>27</v>
      </c>
      <c r="B45" s="77"/>
      <c r="C45" s="77"/>
      <c r="D45" s="77"/>
      <c r="E45" s="87"/>
      <c r="F45" s="198"/>
      <c r="G45" s="87">
        <f>SUM(G40:G44)</f>
        <v>1940.1489999999999</v>
      </c>
      <c r="H45" s="36">
        <f>SUM(H40:H44)</f>
        <v>1455.9169999999999</v>
      </c>
      <c r="I45" s="87">
        <f>SUM(I40:I44)</f>
        <v>1579.576</v>
      </c>
      <c r="J45" s="37">
        <f>SUM(J40:J44)</f>
        <v>1153.3319999999999</v>
      </c>
      <c r="K45" s="37">
        <f>SUM(K40:K44)</f>
        <v>1026.0409999999999</v>
      </c>
      <c r="L45" s="37" t="s">
        <v>54</v>
      </c>
      <c r="M45" s="37">
        <f>SUM(M40:M44)</f>
        <v>883.53700000000003</v>
      </c>
    </row>
    <row r="46" spans="1:13" ht="15" customHeight="1" x14ac:dyDescent="0.35">
      <c r="A46" s="106" t="s">
        <v>101</v>
      </c>
      <c r="B46" s="78"/>
      <c r="C46" s="78"/>
      <c r="D46" s="78"/>
      <c r="E46" s="86"/>
      <c r="F46" s="190"/>
      <c r="G46" s="86">
        <f>G39+G45</f>
        <v>2847.1995499999998</v>
      </c>
      <c r="H46" s="190">
        <f>H39+H45</f>
        <v>2394.942</v>
      </c>
      <c r="I46" s="86">
        <f>I39+I45</f>
        <v>2525.9299999999998</v>
      </c>
      <c r="J46" s="18">
        <f>J39+J45</f>
        <v>2091.6559999999999</v>
      </c>
      <c r="K46" s="18">
        <f>K39+K45</f>
        <v>1947.7449999999999</v>
      </c>
      <c r="L46" s="18" t="s">
        <v>54</v>
      </c>
      <c r="M46" s="18">
        <f>M39+M45</f>
        <v>1409.5459999999998</v>
      </c>
    </row>
    <row r="47" spans="1:13" ht="15" customHeight="1" x14ac:dyDescent="0.35">
      <c r="A47" s="109" t="s">
        <v>118</v>
      </c>
      <c r="B47" s="62"/>
      <c r="C47" s="62"/>
      <c r="D47" s="62"/>
      <c r="E47" s="81"/>
      <c r="F47" s="21"/>
      <c r="G47" s="81">
        <v>384.95800000000003</v>
      </c>
      <c r="H47" s="21">
        <v>586.04300000000001</v>
      </c>
      <c r="I47" s="81">
        <v>259.66000000000003</v>
      </c>
      <c r="J47" s="21">
        <v>524.57500000000005</v>
      </c>
      <c r="K47" s="21">
        <v>428.34100000000001</v>
      </c>
      <c r="L47" s="21">
        <v>0</v>
      </c>
      <c r="M47" s="20">
        <v>435.267</v>
      </c>
    </row>
    <row r="48" spans="1:13" ht="15" customHeight="1" x14ac:dyDescent="0.35">
      <c r="A48" s="109" t="s">
        <v>113</v>
      </c>
      <c r="B48" s="62"/>
      <c r="C48" s="62"/>
      <c r="D48" s="62"/>
      <c r="E48" s="81"/>
      <c r="F48" s="21"/>
      <c r="G48" s="81">
        <v>-0.51100000000000001</v>
      </c>
      <c r="H48" s="21">
        <v>-0.55000000000000004</v>
      </c>
      <c r="I48" s="81">
        <v>-0.61999999999999988</v>
      </c>
      <c r="J48" s="21">
        <v>0.442</v>
      </c>
      <c r="K48" s="21">
        <v>0.374</v>
      </c>
      <c r="L48" s="58">
        <v>0</v>
      </c>
      <c r="M48" s="58">
        <v>0.62999999999999989</v>
      </c>
    </row>
    <row r="49" spans="1:13" ht="15" customHeight="1" x14ac:dyDescent="0.35">
      <c r="A49" s="109" t="s">
        <v>28</v>
      </c>
      <c r="B49" s="62"/>
      <c r="C49" s="62"/>
      <c r="D49" s="62"/>
      <c r="E49" s="81"/>
      <c r="F49" s="21"/>
      <c r="G49" s="81">
        <v>0.318</v>
      </c>
      <c r="H49" s="21">
        <v>0.26400000000000001</v>
      </c>
      <c r="I49" s="81">
        <v>0</v>
      </c>
      <c r="J49" s="21">
        <v>0.72599999999999998</v>
      </c>
      <c r="K49" s="21">
        <v>0.49299999999999999</v>
      </c>
      <c r="L49" s="58">
        <v>0</v>
      </c>
      <c r="M49" s="58">
        <v>1.847</v>
      </c>
    </row>
    <row r="50" spans="1:13" ht="15" customHeight="1" x14ac:dyDescent="0.35">
      <c r="A50" s="109" t="s">
        <v>29</v>
      </c>
      <c r="B50" s="62"/>
      <c r="C50" s="62"/>
      <c r="D50" s="62"/>
      <c r="E50" s="81"/>
      <c r="F50" s="21"/>
      <c r="G50" s="81">
        <v>560.82799999999997</v>
      </c>
      <c r="H50" s="21">
        <v>404.995</v>
      </c>
      <c r="I50" s="81">
        <v>433.63</v>
      </c>
      <c r="J50" s="21">
        <v>311.40899999999993</v>
      </c>
      <c r="K50" s="21">
        <v>260.31200000000001</v>
      </c>
      <c r="L50" s="21">
        <v>0</v>
      </c>
      <c r="M50" s="21">
        <v>166.809</v>
      </c>
    </row>
    <row r="51" spans="1:13" ht="15" customHeight="1" x14ac:dyDescent="0.35">
      <c r="A51" s="109" t="s">
        <v>30</v>
      </c>
      <c r="B51" s="62"/>
      <c r="C51" s="62"/>
      <c r="D51" s="62"/>
      <c r="E51" s="81"/>
      <c r="F51" s="21"/>
      <c r="G51" s="81">
        <v>235.32499999999999</v>
      </c>
      <c r="H51" s="21">
        <v>121.24</v>
      </c>
      <c r="I51" s="81">
        <v>266.82</v>
      </c>
      <c r="J51" s="21">
        <v>252.435</v>
      </c>
      <c r="K51" s="21">
        <v>302.09500000000003</v>
      </c>
      <c r="L51" s="21">
        <v>0</v>
      </c>
      <c r="M51" s="21">
        <v>13.456</v>
      </c>
    </row>
    <row r="52" spans="1:13" ht="15" customHeight="1" x14ac:dyDescent="0.35">
      <c r="A52" s="109" t="s">
        <v>31</v>
      </c>
      <c r="B52" s="62"/>
      <c r="C52" s="62"/>
      <c r="D52" s="62"/>
      <c r="E52" s="81"/>
      <c r="F52" s="21"/>
      <c r="G52" s="81">
        <v>1625.6490000000001</v>
      </c>
      <c r="H52" s="21">
        <v>1282.066</v>
      </c>
      <c r="I52" s="81">
        <v>1565.5559999999998</v>
      </c>
      <c r="J52" s="21">
        <v>1002.0690000000001</v>
      </c>
      <c r="K52" s="21">
        <v>956.13000000000011</v>
      </c>
      <c r="L52" s="21">
        <v>0</v>
      </c>
      <c r="M52" s="21">
        <v>791.53700000000003</v>
      </c>
    </row>
    <row r="53" spans="1:13" ht="15" customHeight="1" x14ac:dyDescent="0.35">
      <c r="A53" s="109" t="s">
        <v>32</v>
      </c>
      <c r="B53" s="62"/>
      <c r="C53" s="62"/>
      <c r="D53" s="62"/>
      <c r="E53" s="81"/>
      <c r="F53" s="21"/>
      <c r="G53" s="81">
        <v>40.633000000000003</v>
      </c>
      <c r="H53" s="21">
        <v>0</v>
      </c>
      <c r="I53" s="81">
        <v>0</v>
      </c>
      <c r="J53" s="21">
        <v>0</v>
      </c>
      <c r="K53" s="21">
        <v>0</v>
      </c>
      <c r="L53" s="21">
        <v>0</v>
      </c>
      <c r="M53" s="21">
        <v>0</v>
      </c>
    </row>
    <row r="54" spans="1:13" ht="15" customHeight="1" x14ac:dyDescent="0.35">
      <c r="A54" s="111" t="s">
        <v>116</v>
      </c>
      <c r="B54" s="66"/>
      <c r="C54" s="66"/>
      <c r="D54" s="66"/>
      <c r="E54" s="82"/>
      <c r="F54" s="25"/>
      <c r="G54" s="82">
        <v>0</v>
      </c>
      <c r="H54" s="25">
        <v>0</v>
      </c>
      <c r="I54" s="82">
        <v>0</v>
      </c>
      <c r="J54" s="25">
        <v>0</v>
      </c>
      <c r="K54" s="25">
        <v>0</v>
      </c>
      <c r="L54" s="25">
        <v>0</v>
      </c>
      <c r="M54" s="25">
        <v>0</v>
      </c>
    </row>
    <row r="55" spans="1:13" ht="15" customHeight="1" x14ac:dyDescent="0.35">
      <c r="A55" s="106" t="s">
        <v>102</v>
      </c>
      <c r="B55" s="78"/>
      <c r="C55" s="78"/>
      <c r="D55" s="78"/>
      <c r="E55" s="86"/>
      <c r="F55" s="16"/>
      <c r="G55" s="86">
        <f>SUM(G47:G54)</f>
        <v>2847.2</v>
      </c>
      <c r="H55" s="16">
        <f>SUM(H47:H54)</f>
        <v>2394.058</v>
      </c>
      <c r="I55" s="86">
        <f>SUM(I47:I54)</f>
        <v>2525.0459999999998</v>
      </c>
      <c r="J55" s="18">
        <f>SUM(J47:J54)</f>
        <v>2091.6559999999999</v>
      </c>
      <c r="K55" s="18">
        <f>SUM(K47:K54)</f>
        <v>1947.7450000000001</v>
      </c>
      <c r="L55" s="18" t="s">
        <v>54</v>
      </c>
      <c r="M55" s="18">
        <f>SUM(M47:M54)</f>
        <v>1409.546</v>
      </c>
    </row>
    <row r="56" spans="1:13" ht="16.5" x14ac:dyDescent="0.35">
      <c r="A56" s="109"/>
      <c r="B56" s="78"/>
      <c r="C56" s="78"/>
      <c r="D56" s="78"/>
      <c r="E56" s="22"/>
      <c r="F56" s="22"/>
      <c r="G56" s="22"/>
      <c r="H56" s="22"/>
      <c r="I56" s="22"/>
      <c r="J56" s="22"/>
      <c r="K56" s="22"/>
      <c r="L56" s="22"/>
      <c r="M56" s="22"/>
    </row>
    <row r="57" spans="1:13" ht="16.5" x14ac:dyDescent="0.35">
      <c r="A57" s="76"/>
      <c r="B57" s="67"/>
      <c r="C57" s="69"/>
      <c r="D57" s="69"/>
      <c r="E57" s="70">
        <v>2016</v>
      </c>
      <c r="F57" s="70">
        <v>2015</v>
      </c>
      <c r="G57" s="70">
        <v>2016</v>
      </c>
      <c r="H57" s="70">
        <v>2015</v>
      </c>
      <c r="I57" s="70">
        <v>2015</v>
      </c>
      <c r="J57" s="70">
        <v>2014</v>
      </c>
      <c r="K57" s="70">
        <v>2013</v>
      </c>
      <c r="L57" s="70">
        <v>2012</v>
      </c>
      <c r="M57" s="70">
        <v>2012</v>
      </c>
    </row>
    <row r="58" spans="1:13" ht="16.5" x14ac:dyDescent="0.35">
      <c r="A58" s="71"/>
      <c r="B58" s="71"/>
      <c r="C58" s="69"/>
      <c r="D58" s="69"/>
      <c r="E58" s="73" t="s">
        <v>72</v>
      </c>
      <c r="F58" s="73" t="s">
        <v>72</v>
      </c>
      <c r="G58" s="73" t="s">
        <v>156</v>
      </c>
      <c r="H58" s="73" t="s">
        <v>156</v>
      </c>
      <c r="I58" s="73"/>
      <c r="J58" s="73"/>
      <c r="K58" s="73"/>
      <c r="L58" s="73"/>
      <c r="M58" s="73"/>
    </row>
    <row r="59" spans="1:13" ht="16.5" x14ac:dyDescent="0.35">
      <c r="A59" s="68" t="s">
        <v>115</v>
      </c>
      <c r="B59" s="74"/>
      <c r="C59" s="68"/>
      <c r="D59" s="68"/>
      <c r="E59" s="75"/>
      <c r="F59" s="75"/>
      <c r="G59" s="75"/>
      <c r="H59" s="75"/>
      <c r="I59" s="75"/>
      <c r="J59" s="75"/>
      <c r="K59" s="75"/>
      <c r="L59" s="75"/>
      <c r="M59" s="75"/>
    </row>
    <row r="60" spans="1:13" ht="3" customHeight="1" x14ac:dyDescent="0.35">
      <c r="A60" s="109"/>
      <c r="B60" s="65"/>
      <c r="C60" s="65"/>
      <c r="D60" s="65"/>
      <c r="E60" s="63"/>
      <c r="F60" s="63"/>
      <c r="G60" s="63"/>
      <c r="H60" s="63"/>
      <c r="I60" s="63"/>
      <c r="J60" s="63"/>
      <c r="K60" s="63"/>
      <c r="L60" s="63"/>
      <c r="M60" s="63"/>
    </row>
    <row r="61" spans="1:13" ht="34.9" customHeight="1" x14ac:dyDescent="0.35">
      <c r="A61" s="119" t="s">
        <v>33</v>
      </c>
      <c r="B61" s="119"/>
      <c r="C61" s="119"/>
      <c r="D61" s="119"/>
      <c r="E61" s="81">
        <v>72.234000000000137</v>
      </c>
      <c r="F61" s="21">
        <v>70.94500000000005</v>
      </c>
      <c r="G61" s="81">
        <v>258.27699999999965</v>
      </c>
      <c r="H61" s="21">
        <v>203.24099999999981</v>
      </c>
      <c r="I61" s="81">
        <v>252.17499999999933</v>
      </c>
      <c r="J61" s="21">
        <v>163.40999999999985</v>
      </c>
      <c r="K61" s="21"/>
      <c r="L61" s="21"/>
      <c r="M61" s="21"/>
    </row>
    <row r="62" spans="1:13" ht="15" customHeight="1" x14ac:dyDescent="0.35">
      <c r="A62" s="120" t="s">
        <v>34</v>
      </c>
      <c r="B62" s="120"/>
      <c r="C62" s="121"/>
      <c r="D62" s="121"/>
      <c r="E62" s="82">
        <v>-167.54800000000003</v>
      </c>
      <c r="F62" s="25">
        <v>104.535</v>
      </c>
      <c r="G62" s="82">
        <v>3.2509999999999764</v>
      </c>
      <c r="H62" s="25">
        <v>115.271</v>
      </c>
      <c r="I62" s="82">
        <v>221.17199999999997</v>
      </c>
      <c r="J62" s="25">
        <v>-73.227000000000032</v>
      </c>
      <c r="K62" s="25">
        <v>0</v>
      </c>
      <c r="L62" s="25">
        <v>0</v>
      </c>
      <c r="M62" s="25">
        <v>0</v>
      </c>
    </row>
    <row r="63" spans="1:13" ht="15" customHeight="1" x14ac:dyDescent="0.35">
      <c r="A63" s="175" t="s">
        <v>35</v>
      </c>
      <c r="B63" s="122"/>
      <c r="C63" s="123"/>
      <c r="D63" s="123"/>
      <c r="E63" s="88">
        <f>SUM(E61:E62)</f>
        <v>-95.313999999999893</v>
      </c>
      <c r="F63" s="190">
        <f>SUM(F61:F62)</f>
        <v>175.48000000000005</v>
      </c>
      <c r="G63" s="80">
        <f>SUM(G61:G62)</f>
        <v>261.52799999999962</v>
      </c>
      <c r="H63" s="17">
        <f>SUM(H61:H62)</f>
        <v>318.51199999999983</v>
      </c>
      <c r="I63" s="80">
        <f>SUM(I61:I62)</f>
        <v>473.3469999999993</v>
      </c>
      <c r="J63" s="17">
        <f>SUM(J61:J62)</f>
        <v>90.182999999999822</v>
      </c>
      <c r="K63" s="18" t="s">
        <v>54</v>
      </c>
      <c r="L63" s="18" t="s">
        <v>54</v>
      </c>
      <c r="M63" s="18" t="s">
        <v>54</v>
      </c>
    </row>
    <row r="64" spans="1:13" ht="15" customHeight="1" x14ac:dyDescent="0.35">
      <c r="A64" s="119" t="s">
        <v>108</v>
      </c>
      <c r="B64" s="119"/>
      <c r="C64" s="62"/>
      <c r="D64" s="62"/>
      <c r="E64" s="81">
        <v>-1.1390000000000002</v>
      </c>
      <c r="F64" s="21">
        <v>-2.7320000000000002</v>
      </c>
      <c r="G64" s="81">
        <v>-4.0209999999999999</v>
      </c>
      <c r="H64" s="21">
        <v>-6.0190000000000001</v>
      </c>
      <c r="I64" s="81">
        <v>-12.985000000000001</v>
      </c>
      <c r="J64" s="21">
        <v>-4.4189999999999996</v>
      </c>
      <c r="K64" s="21">
        <v>0</v>
      </c>
      <c r="L64" s="21">
        <v>0</v>
      </c>
      <c r="M64" s="21">
        <v>0</v>
      </c>
    </row>
    <row r="65" spans="1:13" ht="15" customHeight="1" x14ac:dyDescent="0.35">
      <c r="A65" s="120" t="s">
        <v>109</v>
      </c>
      <c r="B65" s="120"/>
      <c r="C65" s="66"/>
      <c r="D65" s="66"/>
      <c r="E65" s="82">
        <v>0.84</v>
      </c>
      <c r="F65" s="25">
        <v>1.8000000000000016E-2</v>
      </c>
      <c r="G65" s="82">
        <v>0.93199999999999994</v>
      </c>
      <c r="H65" s="25">
        <v>0.46400000000000002</v>
      </c>
      <c r="I65" s="82">
        <v>0.48699999999999999</v>
      </c>
      <c r="J65" s="25">
        <v>1.0249999999999999</v>
      </c>
      <c r="K65" s="25">
        <v>0</v>
      </c>
      <c r="L65" s="25">
        <v>0</v>
      </c>
      <c r="M65" s="25">
        <v>0</v>
      </c>
    </row>
    <row r="66" spans="1:13" ht="15" customHeight="1" x14ac:dyDescent="0.35">
      <c r="A66" s="124" t="s">
        <v>114</v>
      </c>
      <c r="B66" s="124"/>
      <c r="C66" s="125"/>
      <c r="D66" s="125"/>
      <c r="E66" s="88">
        <f>SUM(E63:E65)</f>
        <v>-95.612999999999886</v>
      </c>
      <c r="F66" s="190">
        <f>SUM(F63:F65)</f>
        <v>172.76600000000005</v>
      </c>
      <c r="G66" s="80">
        <f>SUM(G63:G65)</f>
        <v>258.43899999999962</v>
      </c>
      <c r="H66" s="17">
        <f>SUM(H63:H65)</f>
        <v>312.95699999999982</v>
      </c>
      <c r="I66" s="80">
        <f>SUM(I63:I65)</f>
        <v>460.84899999999931</v>
      </c>
      <c r="J66" s="17">
        <f>SUM(J63:J65)</f>
        <v>86.788999999999831</v>
      </c>
      <c r="K66" s="18" t="s">
        <v>54</v>
      </c>
      <c r="L66" s="18" t="s">
        <v>54</v>
      </c>
      <c r="M66" s="18" t="s">
        <v>54</v>
      </c>
    </row>
    <row r="67" spans="1:13" ht="15" customHeight="1" x14ac:dyDescent="0.35">
      <c r="A67" s="120" t="s">
        <v>36</v>
      </c>
      <c r="B67" s="120"/>
      <c r="C67" s="126"/>
      <c r="D67" s="126"/>
      <c r="E67" s="82">
        <v>0</v>
      </c>
      <c r="F67" s="25">
        <v>0</v>
      </c>
      <c r="G67" s="82">
        <v>0</v>
      </c>
      <c r="H67" s="25">
        <v>0</v>
      </c>
      <c r="I67" s="82">
        <v>0</v>
      </c>
      <c r="J67" s="25">
        <v>-0.81400000000000006</v>
      </c>
      <c r="K67" s="25">
        <v>0</v>
      </c>
      <c r="L67" s="25">
        <v>0</v>
      </c>
      <c r="M67" s="25">
        <v>0</v>
      </c>
    </row>
    <row r="68" spans="1:13" ht="15" customHeight="1" x14ac:dyDescent="0.35">
      <c r="A68" s="175" t="s">
        <v>37</v>
      </c>
      <c r="B68" s="122"/>
      <c r="C68" s="78"/>
      <c r="D68" s="78"/>
      <c r="E68" s="88">
        <f>SUM(E66:E67)</f>
        <v>-95.612999999999886</v>
      </c>
      <c r="F68" s="190">
        <f>SUM(F66:F67)</f>
        <v>172.76600000000005</v>
      </c>
      <c r="G68" s="80">
        <f>SUM(G66:G67)</f>
        <v>258.43899999999962</v>
      </c>
      <c r="H68" s="17">
        <f>SUM(H66:H67)</f>
        <v>312.95699999999982</v>
      </c>
      <c r="I68" s="80">
        <f>SUM(I66:I67)</f>
        <v>460.84899999999931</v>
      </c>
      <c r="J68" s="17">
        <f>SUM(J66:J67)</f>
        <v>85.974999999999824</v>
      </c>
      <c r="K68" s="18" t="s">
        <v>54</v>
      </c>
      <c r="L68" s="18" t="s">
        <v>54</v>
      </c>
      <c r="M68" s="18" t="s">
        <v>54</v>
      </c>
    </row>
    <row r="69" spans="1:13" ht="15" customHeight="1" x14ac:dyDescent="0.35">
      <c r="A69" s="119" t="s">
        <v>38</v>
      </c>
      <c r="B69" s="119"/>
      <c r="C69" s="62"/>
      <c r="D69" s="62"/>
      <c r="E69" s="81">
        <v>0</v>
      </c>
      <c r="F69" s="21">
        <v>0</v>
      </c>
      <c r="G69" s="81">
        <v>-34.375</v>
      </c>
      <c r="H69" s="21">
        <v>-179.74700000000001</v>
      </c>
      <c r="I69" s="81">
        <v>-29.747000000000014</v>
      </c>
      <c r="J69" s="21">
        <v>-61.558</v>
      </c>
      <c r="K69" s="21">
        <v>0</v>
      </c>
      <c r="L69" s="21">
        <v>0</v>
      </c>
      <c r="M69" s="21">
        <v>0</v>
      </c>
    </row>
    <row r="70" spans="1:13" ht="15" customHeight="1" x14ac:dyDescent="0.35">
      <c r="A70" s="119" t="s">
        <v>39</v>
      </c>
      <c r="B70" s="119"/>
      <c r="C70" s="62"/>
      <c r="D70" s="62"/>
      <c r="E70" s="81">
        <v>0</v>
      </c>
      <c r="F70" s="21">
        <v>0</v>
      </c>
      <c r="G70" s="81">
        <v>0</v>
      </c>
      <c r="H70" s="21">
        <v>0</v>
      </c>
      <c r="I70" s="81">
        <v>0</v>
      </c>
      <c r="J70" s="21">
        <v>0</v>
      </c>
      <c r="K70" s="21">
        <v>0</v>
      </c>
      <c r="L70" s="21">
        <v>0</v>
      </c>
      <c r="M70" s="21">
        <v>0</v>
      </c>
    </row>
    <row r="71" spans="1:13" ht="15" customHeight="1" x14ac:dyDescent="0.35">
      <c r="A71" s="119" t="s">
        <v>40</v>
      </c>
      <c r="B71" s="119"/>
      <c r="C71" s="62"/>
      <c r="D71" s="62"/>
      <c r="E71" s="81">
        <v>0</v>
      </c>
      <c r="F71" s="21">
        <v>0</v>
      </c>
      <c r="G71" s="81">
        <v>-4.1000000000000002E-2</v>
      </c>
      <c r="H71" s="21">
        <v>-0.17399999999999999</v>
      </c>
      <c r="I71" s="81">
        <v>-365.755</v>
      </c>
      <c r="J71" s="21">
        <v>0</v>
      </c>
      <c r="K71" s="21">
        <v>0</v>
      </c>
      <c r="L71" s="21">
        <v>0</v>
      </c>
      <c r="M71" s="21">
        <v>0</v>
      </c>
    </row>
    <row r="72" spans="1:13" ht="15" customHeight="1" x14ac:dyDescent="0.35">
      <c r="A72" s="120" t="s">
        <v>41</v>
      </c>
      <c r="B72" s="120"/>
      <c r="C72" s="66"/>
      <c r="D72" s="66"/>
      <c r="E72" s="82">
        <v>0</v>
      </c>
      <c r="F72" s="25">
        <v>0</v>
      </c>
      <c r="G72" s="82">
        <v>40.633000000000003</v>
      </c>
      <c r="H72" s="25">
        <v>0</v>
      </c>
      <c r="I72" s="82">
        <v>0</v>
      </c>
      <c r="J72" s="25">
        <v>-0.129</v>
      </c>
      <c r="K72" s="25">
        <v>0</v>
      </c>
      <c r="L72" s="25">
        <v>0</v>
      </c>
      <c r="M72" s="25">
        <v>0</v>
      </c>
    </row>
    <row r="73" spans="1:13" ht="15" customHeight="1" x14ac:dyDescent="0.35">
      <c r="A73" s="215" t="s">
        <v>42</v>
      </c>
      <c r="B73" s="216"/>
      <c r="C73" s="128"/>
      <c r="D73" s="128"/>
      <c r="E73" s="89">
        <f>SUM(E69:E72)</f>
        <v>0</v>
      </c>
      <c r="F73" s="198">
        <f>SUM(F69:F72)</f>
        <v>0</v>
      </c>
      <c r="G73" s="89">
        <f>SUM(G69:G72)</f>
        <v>6.2170000000000059</v>
      </c>
      <c r="H73" s="36">
        <f>SUM(H69:H72)</f>
        <v>-179.92100000000002</v>
      </c>
      <c r="I73" s="89">
        <f>SUM(I69:I72)</f>
        <v>-395.50200000000001</v>
      </c>
      <c r="J73" s="143">
        <f>SUM(J69:J72)</f>
        <v>-61.686999999999998</v>
      </c>
      <c r="K73" s="165" t="s">
        <v>54</v>
      </c>
      <c r="L73" s="165" t="s">
        <v>54</v>
      </c>
      <c r="M73" s="37" t="s">
        <v>54</v>
      </c>
    </row>
    <row r="74" spans="1:13" ht="15" customHeight="1" x14ac:dyDescent="0.35">
      <c r="A74" s="122" t="s">
        <v>43</v>
      </c>
      <c r="B74" s="122"/>
      <c r="C74" s="78"/>
      <c r="D74" s="78"/>
      <c r="E74" s="88">
        <f>SUM(E73+E68)</f>
        <v>-95.612999999999886</v>
      </c>
      <c r="F74" s="190">
        <f>SUM(F73+F68)</f>
        <v>172.76600000000005</v>
      </c>
      <c r="G74" s="80">
        <f>SUM(G73+G68)</f>
        <v>264.65599999999961</v>
      </c>
      <c r="H74" s="17">
        <f>SUM(H73+H68)</f>
        <v>133.0359999999998</v>
      </c>
      <c r="I74" s="80">
        <f>SUM(I73+I68)</f>
        <v>65.346999999999298</v>
      </c>
      <c r="J74" s="17">
        <f>SUM(J73+J68)</f>
        <v>24.287999999999826</v>
      </c>
      <c r="K74" s="18" t="s">
        <v>54</v>
      </c>
      <c r="L74" s="18" t="s">
        <v>54</v>
      </c>
      <c r="M74" s="18" t="s">
        <v>54</v>
      </c>
    </row>
    <row r="75" spans="1:13" ht="15" customHeight="1" x14ac:dyDescent="0.35">
      <c r="A75" s="120" t="s">
        <v>85</v>
      </c>
      <c r="B75" s="120"/>
      <c r="C75" s="66"/>
      <c r="D75" s="66"/>
      <c r="E75" s="82">
        <v>0</v>
      </c>
      <c r="F75" s="25">
        <v>0</v>
      </c>
      <c r="G75" s="82">
        <v>0</v>
      </c>
      <c r="H75" s="25">
        <v>0</v>
      </c>
      <c r="I75" s="82">
        <v>0</v>
      </c>
      <c r="J75" s="25">
        <v>0</v>
      </c>
      <c r="K75" s="25">
        <v>0</v>
      </c>
      <c r="L75" s="25">
        <v>0</v>
      </c>
      <c r="M75" s="25"/>
    </row>
    <row r="76" spans="1:13" ht="15" customHeight="1" x14ac:dyDescent="0.35">
      <c r="A76" s="175" t="s">
        <v>86</v>
      </c>
      <c r="B76" s="125"/>
      <c r="C76" s="78"/>
      <c r="D76" s="78"/>
      <c r="E76" s="88">
        <f>SUM(E74:E75)</f>
        <v>-95.612999999999886</v>
      </c>
      <c r="F76" s="190">
        <f>SUM(F74:F75)</f>
        <v>172.76600000000005</v>
      </c>
      <c r="G76" s="80">
        <f>SUM(G74:G75)</f>
        <v>264.65599999999961</v>
      </c>
      <c r="H76" s="17">
        <f>SUM(H74:H75)</f>
        <v>133.0359999999998</v>
      </c>
      <c r="I76" s="80">
        <f>SUM(I74:I75)</f>
        <v>65.346999999999298</v>
      </c>
      <c r="J76" s="17">
        <f>SUM(J74:J75)</f>
        <v>24.287999999999826</v>
      </c>
      <c r="K76" s="18" t="s">
        <v>54</v>
      </c>
      <c r="L76" s="18" t="s">
        <v>54</v>
      </c>
      <c r="M76" s="18" t="s">
        <v>54</v>
      </c>
    </row>
    <row r="77" spans="1:13" ht="16.5" x14ac:dyDescent="0.35">
      <c r="A77" s="109"/>
      <c r="B77" s="78"/>
      <c r="C77" s="78"/>
      <c r="D77" s="78"/>
      <c r="E77" s="79"/>
      <c r="F77" s="79"/>
      <c r="G77" s="79"/>
      <c r="H77" s="79"/>
      <c r="I77" s="79"/>
      <c r="J77" s="79"/>
      <c r="K77" s="79"/>
      <c r="L77" s="79"/>
      <c r="M77" s="79"/>
    </row>
    <row r="78" spans="1:13" ht="16.5" x14ac:dyDescent="0.35">
      <c r="A78" s="76"/>
      <c r="B78" s="67"/>
      <c r="C78" s="69"/>
      <c r="D78" s="69"/>
      <c r="E78" s="70">
        <v>2016</v>
      </c>
      <c r="F78" s="70">
        <v>2015</v>
      </c>
      <c r="G78" s="70">
        <v>2016</v>
      </c>
      <c r="H78" s="70">
        <v>2015</v>
      </c>
      <c r="I78" s="70">
        <v>2015</v>
      </c>
      <c r="J78" s="70">
        <v>2014</v>
      </c>
      <c r="K78" s="70">
        <v>2013</v>
      </c>
      <c r="L78" s="70">
        <v>2012</v>
      </c>
      <c r="M78" s="70">
        <v>2012</v>
      </c>
    </row>
    <row r="79" spans="1:13" ht="16.5" x14ac:dyDescent="0.35">
      <c r="A79" s="71"/>
      <c r="B79" s="71"/>
      <c r="C79" s="69"/>
      <c r="D79" s="69"/>
      <c r="E79" s="70" t="s">
        <v>72</v>
      </c>
      <c r="F79" s="70" t="s">
        <v>72</v>
      </c>
      <c r="G79" s="73" t="s">
        <v>156</v>
      </c>
      <c r="H79" s="73" t="s">
        <v>156</v>
      </c>
      <c r="I79" s="70"/>
      <c r="J79" s="70"/>
      <c r="K79" s="70"/>
      <c r="L79" s="70"/>
      <c r="M79" s="70"/>
    </row>
    <row r="80" spans="1:13" ht="16.5" x14ac:dyDescent="0.35">
      <c r="A80" s="68" t="s">
        <v>78</v>
      </c>
      <c r="B80" s="74"/>
      <c r="C80" s="68"/>
      <c r="D80" s="68"/>
      <c r="E80" s="72"/>
      <c r="F80" s="72"/>
      <c r="G80" s="72"/>
      <c r="H80" s="72"/>
      <c r="I80" s="72"/>
      <c r="J80" s="72"/>
      <c r="K80" s="72"/>
      <c r="L80" s="72"/>
      <c r="M80" s="72"/>
    </row>
    <row r="81" spans="1:13" ht="1.5" customHeight="1" x14ac:dyDescent="0.35">
      <c r="A81" s="109" t="s">
        <v>46</v>
      </c>
      <c r="B81" s="65"/>
      <c r="C81" s="65"/>
      <c r="D81" s="65"/>
      <c r="E81" s="65"/>
      <c r="F81" s="65"/>
      <c r="G81" s="65"/>
      <c r="H81" s="65"/>
      <c r="I81" s="65"/>
      <c r="J81" s="65"/>
      <c r="K81" s="65"/>
      <c r="L81" s="65"/>
      <c r="M81" s="65"/>
    </row>
    <row r="82" spans="1:13" ht="15" customHeight="1" x14ac:dyDescent="0.35">
      <c r="A82" s="144" t="s">
        <v>44</v>
      </c>
      <c r="B82" s="119"/>
      <c r="C82" s="110"/>
      <c r="D82" s="110"/>
      <c r="E82" s="84">
        <v>2.5949466910605135</v>
      </c>
      <c r="F82" s="58">
        <v>3.0745238569248352</v>
      </c>
      <c r="G82" s="84">
        <v>3.1040769726985515</v>
      </c>
      <c r="H82" s="58">
        <v>3.6216871711822085</v>
      </c>
      <c r="I82" s="84">
        <v>3.3033233719205342</v>
      </c>
      <c r="J82" s="58">
        <v>3.2750193624833752</v>
      </c>
      <c r="K82" s="58">
        <v>2.8409698421501992</v>
      </c>
      <c r="L82" s="58">
        <v>3.3721939097255578</v>
      </c>
      <c r="M82" s="58">
        <v>3.3721939097255564</v>
      </c>
    </row>
    <row r="83" spans="1:13" ht="15" customHeight="1" x14ac:dyDescent="0.35">
      <c r="A83" s="109" t="s">
        <v>83</v>
      </c>
      <c r="B83" s="119"/>
      <c r="C83" s="110"/>
      <c r="D83" s="110"/>
      <c r="E83" s="84">
        <v>2.5965764515382936</v>
      </c>
      <c r="F83" s="58">
        <v>3.0819064156731071</v>
      </c>
      <c r="G83" s="84">
        <v>3.114090124223388</v>
      </c>
      <c r="H83" s="58">
        <v>3.6302722821729763</v>
      </c>
      <c r="I83" s="84">
        <v>3.3163468230465667</v>
      </c>
      <c r="J83" s="58">
        <v>3.0706357275938707</v>
      </c>
      <c r="K83" s="58">
        <v>3.1846482918522705</v>
      </c>
      <c r="L83" s="58">
        <v>3.3721939097255578</v>
      </c>
      <c r="M83" s="58">
        <v>3.3721939097255564</v>
      </c>
    </row>
    <row r="84" spans="1:13" ht="15" customHeight="1" x14ac:dyDescent="0.35">
      <c r="A84" s="109" t="s">
        <v>45</v>
      </c>
      <c r="B84" s="119"/>
      <c r="C84" s="110"/>
      <c r="D84" s="110"/>
      <c r="E84" s="84">
        <v>2.4439046958131021</v>
      </c>
      <c r="F84" s="58">
        <v>3.6764217930851584</v>
      </c>
      <c r="G84" s="84">
        <v>2.9213757346352613</v>
      </c>
      <c r="H84" s="58">
        <v>3.7936752375902967</v>
      </c>
      <c r="I84" s="84">
        <v>3.4069533126976754</v>
      </c>
      <c r="J84" s="58">
        <v>2.8705287441355591</v>
      </c>
      <c r="K84" s="58">
        <v>2.5926522864229442</v>
      </c>
      <c r="L84" s="58">
        <v>2.7919879253400151</v>
      </c>
      <c r="M84" s="58">
        <v>3.2759722304995917</v>
      </c>
    </row>
    <row r="85" spans="1:13" ht="15" customHeight="1" x14ac:dyDescent="0.35">
      <c r="A85" s="109" t="s">
        <v>46</v>
      </c>
      <c r="B85" s="119"/>
      <c r="C85" s="117"/>
      <c r="D85" s="117"/>
      <c r="E85" s="91" t="s">
        <v>54</v>
      </c>
      <c r="F85" s="58" t="s">
        <v>54</v>
      </c>
      <c r="G85" s="84" t="s">
        <v>54</v>
      </c>
      <c r="H85" s="58" t="s">
        <v>54</v>
      </c>
      <c r="I85" s="84">
        <v>36.850688887897206</v>
      </c>
      <c r="J85" s="58">
        <v>20.243966939373458</v>
      </c>
      <c r="K85" s="58" t="s">
        <v>54</v>
      </c>
      <c r="L85" s="58" t="s">
        <v>54</v>
      </c>
      <c r="M85" s="58">
        <v>15.959561833231451</v>
      </c>
    </row>
    <row r="86" spans="1:13" ht="15" customHeight="1" x14ac:dyDescent="0.35">
      <c r="A86" s="109" t="s">
        <v>47</v>
      </c>
      <c r="B86" s="119"/>
      <c r="C86" s="117"/>
      <c r="D86" s="117"/>
      <c r="E86" s="91" t="s">
        <v>54</v>
      </c>
      <c r="F86" s="58" t="s">
        <v>54</v>
      </c>
      <c r="G86" s="84" t="s">
        <v>54</v>
      </c>
      <c r="H86" s="58" t="s">
        <v>54</v>
      </c>
      <c r="I86" s="84">
        <v>30.305558580348187</v>
      </c>
      <c r="J86" s="58">
        <v>21.163830482132564</v>
      </c>
      <c r="K86" s="58" t="s">
        <v>54</v>
      </c>
      <c r="L86" s="58" t="s">
        <v>54</v>
      </c>
      <c r="M86" s="58">
        <v>23.943384527223145</v>
      </c>
    </row>
    <row r="87" spans="1:13" ht="15" customHeight="1" x14ac:dyDescent="0.35">
      <c r="A87" s="109" t="s">
        <v>48</v>
      </c>
      <c r="B87" s="119"/>
      <c r="C87" s="110"/>
      <c r="D87" s="110"/>
      <c r="E87" s="92" t="s">
        <v>54</v>
      </c>
      <c r="F87" s="21" t="s">
        <v>54</v>
      </c>
      <c r="G87" s="81">
        <v>13.502634166900796</v>
      </c>
      <c r="H87" s="21">
        <v>24.456090871649725</v>
      </c>
      <c r="I87" s="81">
        <v>10.258823007580824</v>
      </c>
      <c r="J87" s="21">
        <v>25.100542345395255</v>
      </c>
      <c r="K87" s="21">
        <v>22.010838174401698</v>
      </c>
      <c r="L87" s="21" t="s">
        <v>54</v>
      </c>
      <c r="M87" s="21">
        <v>30.924638145899479</v>
      </c>
    </row>
    <row r="88" spans="1:13" ht="15" customHeight="1" x14ac:dyDescent="0.35">
      <c r="A88" s="109" t="s">
        <v>49</v>
      </c>
      <c r="B88" s="119"/>
      <c r="C88" s="110"/>
      <c r="D88" s="110"/>
      <c r="E88" s="93" t="s">
        <v>54</v>
      </c>
      <c r="F88" s="21" t="s">
        <v>54</v>
      </c>
      <c r="G88" s="81">
        <v>-787.82999999999993</v>
      </c>
      <c r="H88" s="21">
        <v>-713.125</v>
      </c>
      <c r="I88" s="81">
        <v>-503.85599999999999</v>
      </c>
      <c r="J88" s="21">
        <v>-463.50800000000004</v>
      </c>
      <c r="K88" s="21">
        <v>-397.04699999999997</v>
      </c>
      <c r="L88" s="21" t="s">
        <v>54</v>
      </c>
      <c r="M88" s="21">
        <v>-446.79200000000003</v>
      </c>
    </row>
    <row r="89" spans="1:13" ht="15" customHeight="1" x14ac:dyDescent="0.35">
      <c r="A89" s="109" t="s">
        <v>50</v>
      </c>
      <c r="B89" s="119"/>
      <c r="C89" s="62"/>
      <c r="D89" s="62"/>
      <c r="E89" s="94" t="s">
        <v>54</v>
      </c>
      <c r="F89" s="58" t="s">
        <v>54</v>
      </c>
      <c r="G89" s="84">
        <v>0.61294014519556739</v>
      </c>
      <c r="H89" s="58">
        <v>0.2075242573352713</v>
      </c>
      <c r="I89" s="84">
        <v>1.0300339715874025</v>
      </c>
      <c r="J89" s="58">
        <v>0.48219581461171696</v>
      </c>
      <c r="K89" s="58">
        <v>0.70580222292198724</v>
      </c>
      <c r="L89" s="58" t="s">
        <v>54</v>
      </c>
      <c r="M89" s="58">
        <v>3.5106917459858611E-2</v>
      </c>
    </row>
    <row r="90" spans="1:13" ht="15" customHeight="1" x14ac:dyDescent="0.35">
      <c r="A90" s="111" t="s">
        <v>51</v>
      </c>
      <c r="B90" s="120"/>
      <c r="C90" s="66"/>
      <c r="D90" s="66"/>
      <c r="E90" s="95" t="s">
        <v>54</v>
      </c>
      <c r="F90" s="21" t="s">
        <v>54</v>
      </c>
      <c r="G90" s="96" t="s">
        <v>54</v>
      </c>
      <c r="H90" s="21" t="s">
        <v>54</v>
      </c>
      <c r="I90" s="96">
        <v>637</v>
      </c>
      <c r="J90" s="52">
        <v>528</v>
      </c>
      <c r="K90" s="21">
        <v>468</v>
      </c>
      <c r="L90" s="21">
        <v>397</v>
      </c>
      <c r="M90" s="21">
        <v>397</v>
      </c>
    </row>
    <row r="91" spans="1:13" ht="16.5" x14ac:dyDescent="0.35">
      <c r="A91" s="113" t="s">
        <v>99</v>
      </c>
      <c r="B91" s="64"/>
      <c r="C91" s="64"/>
      <c r="D91" s="64"/>
      <c r="E91" s="64"/>
      <c r="F91" s="64"/>
      <c r="G91" s="64"/>
      <c r="H91" s="64"/>
      <c r="I91" s="64"/>
      <c r="J91" s="64"/>
      <c r="K91" s="64"/>
      <c r="L91" s="64"/>
      <c r="M91" s="64"/>
    </row>
    <row r="92" spans="1:13" ht="16.5" x14ac:dyDescent="0.35">
      <c r="A92" s="113" t="s">
        <v>96</v>
      </c>
      <c r="B92" s="129"/>
      <c r="C92" s="129"/>
      <c r="D92" s="129"/>
      <c r="E92" s="129"/>
      <c r="F92" s="129"/>
      <c r="G92" s="129"/>
      <c r="H92" s="129"/>
      <c r="I92" s="129"/>
      <c r="J92" s="129"/>
      <c r="K92" s="129"/>
      <c r="L92" s="129"/>
      <c r="M92" s="129"/>
    </row>
    <row r="93" spans="1:13" ht="16.5" x14ac:dyDescent="0.35">
      <c r="A93" s="113">
        <v>0</v>
      </c>
      <c r="B93" s="129"/>
      <c r="C93" s="129"/>
      <c r="D93" s="129"/>
      <c r="E93" s="129"/>
      <c r="F93" s="129"/>
      <c r="G93" s="129"/>
      <c r="H93" s="129"/>
      <c r="I93" s="129"/>
      <c r="J93" s="129"/>
      <c r="K93" s="129"/>
      <c r="L93" s="129"/>
      <c r="M93" s="129"/>
    </row>
    <row r="94" spans="1:13" ht="16.5" x14ac:dyDescent="0.35">
      <c r="A94" s="113"/>
      <c r="B94" s="130"/>
      <c r="C94" s="130"/>
      <c r="D94" s="130"/>
      <c r="E94" s="130"/>
      <c r="F94" s="130"/>
      <c r="G94" s="130"/>
      <c r="H94" s="130"/>
      <c r="I94" s="130"/>
      <c r="J94" s="130"/>
      <c r="K94" s="130"/>
      <c r="L94" s="130"/>
      <c r="M94" s="130"/>
    </row>
    <row r="96" spans="1:13" x14ac:dyDescent="0.25">
      <c r="A96" s="101"/>
      <c r="B96" s="101"/>
      <c r="C96" s="101"/>
      <c r="D96" s="101"/>
      <c r="E96" s="101"/>
      <c r="F96" s="101"/>
      <c r="G96" s="101"/>
      <c r="H96" s="101"/>
      <c r="I96" s="101"/>
      <c r="J96" s="101"/>
      <c r="K96" s="101"/>
      <c r="L96" s="101"/>
      <c r="M96" s="101"/>
    </row>
    <row r="97" spans="1:13" x14ac:dyDescent="0.25">
      <c r="A97" s="101"/>
      <c r="B97" s="101"/>
      <c r="C97" s="101"/>
      <c r="D97" s="101"/>
      <c r="E97" s="101"/>
      <c r="F97" s="101"/>
      <c r="G97" s="101"/>
      <c r="H97" s="101"/>
      <c r="I97" s="101"/>
      <c r="J97" s="101"/>
      <c r="K97" s="101"/>
      <c r="L97" s="101"/>
      <c r="M97" s="101"/>
    </row>
    <row r="98" spans="1:13" x14ac:dyDescent="0.25">
      <c r="A98" s="101"/>
      <c r="B98" s="101"/>
      <c r="C98" s="101"/>
      <c r="D98" s="101"/>
      <c r="E98" s="101"/>
      <c r="F98" s="101"/>
      <c r="G98" s="101"/>
      <c r="H98" s="101"/>
      <c r="I98" s="101"/>
      <c r="J98" s="101"/>
      <c r="K98" s="101"/>
      <c r="L98" s="101"/>
      <c r="M98" s="101"/>
    </row>
    <row r="99" spans="1:13" x14ac:dyDescent="0.25">
      <c r="A99" s="101"/>
      <c r="B99" s="101"/>
      <c r="C99" s="101"/>
      <c r="D99" s="101"/>
      <c r="E99" s="101"/>
      <c r="F99" s="101"/>
      <c r="G99" s="101"/>
      <c r="H99" s="101"/>
      <c r="I99" s="101"/>
      <c r="J99" s="101"/>
      <c r="K99" s="101"/>
      <c r="L99" s="101"/>
      <c r="M99" s="101"/>
    </row>
    <row r="100" spans="1:13" x14ac:dyDescent="0.25">
      <c r="A100" s="101"/>
      <c r="B100" s="101"/>
      <c r="C100" s="101"/>
      <c r="D100" s="101"/>
      <c r="E100" s="101"/>
      <c r="F100" s="101"/>
      <c r="G100" s="101"/>
      <c r="H100" s="101"/>
      <c r="I100" s="101"/>
      <c r="J100" s="101"/>
      <c r="K100" s="101"/>
      <c r="L100" s="101"/>
      <c r="M100" s="101"/>
    </row>
    <row r="101" spans="1:13" x14ac:dyDescent="0.25">
      <c r="A101" s="101"/>
      <c r="B101" s="101"/>
      <c r="C101" s="101"/>
      <c r="D101" s="101"/>
      <c r="E101" s="101"/>
      <c r="F101" s="101"/>
      <c r="G101" s="101"/>
      <c r="H101" s="101"/>
      <c r="I101" s="101"/>
      <c r="J101" s="101"/>
      <c r="K101" s="101"/>
      <c r="L101" s="101"/>
      <c r="M101" s="101"/>
    </row>
    <row r="102" spans="1:13" x14ac:dyDescent="0.25">
      <c r="A102" s="101"/>
      <c r="B102" s="101"/>
      <c r="C102" s="101"/>
      <c r="D102" s="101"/>
      <c r="E102" s="101"/>
      <c r="F102" s="101"/>
      <c r="G102" s="101"/>
      <c r="H102" s="101"/>
      <c r="I102" s="101"/>
      <c r="J102" s="101"/>
      <c r="K102" s="101"/>
      <c r="L102" s="101"/>
      <c r="M102" s="101"/>
    </row>
    <row r="103" spans="1:13" x14ac:dyDescent="0.25">
      <c r="A103" s="101"/>
      <c r="B103" s="101"/>
      <c r="C103" s="101"/>
      <c r="D103" s="101"/>
      <c r="E103" s="101"/>
      <c r="F103" s="101"/>
      <c r="G103" s="101"/>
      <c r="H103" s="101"/>
      <c r="I103" s="101"/>
      <c r="J103" s="101"/>
      <c r="K103" s="101"/>
      <c r="L103" s="101"/>
      <c r="M103" s="101"/>
    </row>
    <row r="104" spans="1:13" x14ac:dyDescent="0.25">
      <c r="A104" s="101"/>
      <c r="B104" s="101"/>
      <c r="C104" s="101"/>
      <c r="D104" s="101"/>
      <c r="E104" s="101"/>
      <c r="F104" s="101"/>
      <c r="G104" s="101"/>
      <c r="H104" s="101"/>
      <c r="I104" s="101"/>
      <c r="J104" s="101"/>
      <c r="K104" s="101"/>
      <c r="L104" s="101"/>
      <c r="M104" s="101"/>
    </row>
    <row r="105" spans="1:13" x14ac:dyDescent="0.25">
      <c r="A105" s="101"/>
      <c r="B105" s="101"/>
      <c r="C105" s="101"/>
      <c r="D105" s="101"/>
      <c r="E105" s="101"/>
      <c r="F105" s="101"/>
      <c r="G105" s="101"/>
      <c r="H105" s="101"/>
      <c r="I105" s="101"/>
      <c r="J105" s="101"/>
      <c r="K105" s="101"/>
      <c r="L105" s="101"/>
      <c r="M105" s="101"/>
    </row>
    <row r="106" spans="1:13" x14ac:dyDescent="0.25">
      <c r="A106" s="101"/>
      <c r="B106" s="101"/>
      <c r="C106" s="101"/>
      <c r="D106" s="101"/>
      <c r="E106" s="101"/>
      <c r="F106" s="101"/>
      <c r="G106" s="101"/>
      <c r="H106" s="101"/>
      <c r="I106" s="101"/>
      <c r="J106" s="101"/>
      <c r="K106" s="101"/>
      <c r="L106" s="101"/>
      <c r="M106" s="101"/>
    </row>
    <row r="107" spans="1:13" x14ac:dyDescent="0.25">
      <c r="A107" s="101"/>
      <c r="B107" s="101"/>
      <c r="C107" s="101"/>
      <c r="D107" s="101"/>
      <c r="E107" s="101"/>
      <c r="F107" s="101"/>
      <c r="G107" s="101"/>
      <c r="H107" s="101"/>
      <c r="I107" s="101"/>
      <c r="J107" s="101"/>
      <c r="K107" s="101"/>
      <c r="L107" s="101"/>
      <c r="M107" s="101"/>
    </row>
  </sheetData>
  <mergeCells count="2">
    <mergeCell ref="A1:M1"/>
    <mergeCell ref="A73:B73"/>
  </mergeCells>
  <pageMargins left="0.7" right="0.7" top="0.75" bottom="0.75" header="0.3" footer="0.3"/>
  <pageSetup paperSize="9" scale="53" orientation="portrait" r:id="rId1"/>
  <rowBreaks count="1" manualBreakCount="1">
    <brk id="94"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1"/>
  <sheetViews>
    <sheetView showZeros="0" zoomScaleNormal="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2" ht="21.75" x14ac:dyDescent="0.25">
      <c r="A1" s="213" t="s">
        <v>52</v>
      </c>
      <c r="B1" s="213"/>
      <c r="C1" s="213"/>
      <c r="D1" s="213"/>
      <c r="E1" s="213"/>
      <c r="F1" s="213"/>
      <c r="G1" s="213"/>
      <c r="H1" s="213"/>
      <c r="I1" s="213"/>
      <c r="J1" s="213"/>
      <c r="K1" s="213"/>
      <c r="L1" s="213"/>
    </row>
    <row r="2" spans="1:12" ht="16.5" x14ac:dyDescent="0.35">
      <c r="A2" s="106" t="s">
        <v>0</v>
      </c>
      <c r="B2" s="107"/>
      <c r="C2" s="107"/>
      <c r="D2" s="107"/>
      <c r="E2" s="101"/>
      <c r="F2" s="101"/>
      <c r="G2" s="101"/>
      <c r="H2" s="101"/>
      <c r="I2" s="101"/>
      <c r="J2" s="101"/>
      <c r="K2" s="101"/>
      <c r="L2" s="101"/>
    </row>
    <row r="3" spans="1:12" ht="16.5" x14ac:dyDescent="0.35">
      <c r="A3" s="67"/>
      <c r="B3" s="67"/>
      <c r="C3" s="68"/>
      <c r="D3" s="69"/>
      <c r="E3" s="70">
        <v>2016</v>
      </c>
      <c r="F3" s="70">
        <v>2015</v>
      </c>
      <c r="G3" s="70">
        <v>2016</v>
      </c>
      <c r="H3" s="70">
        <v>2015</v>
      </c>
      <c r="I3" s="70">
        <v>2015</v>
      </c>
      <c r="J3" s="70">
        <v>2014</v>
      </c>
      <c r="K3" s="70">
        <v>2013</v>
      </c>
      <c r="L3" s="70">
        <v>2012</v>
      </c>
    </row>
    <row r="4" spans="1:12" ht="16.5" x14ac:dyDescent="0.35">
      <c r="A4" s="71"/>
      <c r="B4" s="71"/>
      <c r="C4" s="68"/>
      <c r="D4" s="69"/>
      <c r="E4" s="70" t="s">
        <v>72</v>
      </c>
      <c r="F4" s="70" t="s">
        <v>72</v>
      </c>
      <c r="G4" s="70" t="s">
        <v>156</v>
      </c>
      <c r="H4" s="70" t="s">
        <v>156</v>
      </c>
      <c r="I4" s="70"/>
      <c r="J4" s="70"/>
      <c r="K4" s="70"/>
      <c r="L4" s="70"/>
    </row>
    <row r="5" spans="1:12" ht="16.5" x14ac:dyDescent="0.35">
      <c r="A5" s="68" t="s">
        <v>1</v>
      </c>
      <c r="B5" s="71"/>
      <c r="C5" s="68"/>
      <c r="D5" s="68" t="s">
        <v>77</v>
      </c>
      <c r="E5" s="72"/>
      <c r="F5" s="72"/>
      <c r="G5" s="72"/>
      <c r="H5" s="72"/>
      <c r="I5" s="72"/>
      <c r="J5" s="72"/>
      <c r="K5" s="72"/>
      <c r="L5" s="72"/>
    </row>
    <row r="6" spans="1:12" ht="3.75" customHeight="1" x14ac:dyDescent="0.35">
      <c r="A6" s="65"/>
      <c r="B6" s="65"/>
      <c r="C6" s="65"/>
      <c r="D6" s="65"/>
      <c r="E6" s="65"/>
      <c r="F6" s="65"/>
      <c r="G6" s="65"/>
      <c r="H6" s="65"/>
      <c r="I6" s="65"/>
      <c r="J6" s="65"/>
      <c r="K6" s="65"/>
      <c r="L6" s="65"/>
    </row>
    <row r="7" spans="1:12" ht="15" customHeight="1" x14ac:dyDescent="0.35">
      <c r="A7" s="109" t="s">
        <v>2</v>
      </c>
      <c r="B7" s="110"/>
      <c r="C7" s="110"/>
      <c r="D7" s="110"/>
      <c r="E7" s="80">
        <v>367.53073810000012</v>
      </c>
      <c r="F7" s="17">
        <v>377.50700000000006</v>
      </c>
      <c r="G7" s="80">
        <v>1043.7970657000001</v>
      </c>
      <c r="H7" s="17">
        <v>1089.3140000000001</v>
      </c>
      <c r="I7" s="80">
        <v>1488.364</v>
      </c>
      <c r="J7" s="17">
        <v>1509.173</v>
      </c>
      <c r="K7" s="17">
        <v>1595.847</v>
      </c>
      <c r="L7" s="17">
        <v>1656.875</v>
      </c>
    </row>
    <row r="8" spans="1:12" ht="15" customHeight="1" x14ac:dyDescent="0.35">
      <c r="A8" s="109" t="s">
        <v>3</v>
      </c>
      <c r="B8" s="62"/>
      <c r="C8" s="62"/>
      <c r="D8" s="62"/>
      <c r="E8" s="81">
        <v>-333.43480220000004</v>
      </c>
      <c r="F8" s="21">
        <v>-355.89800000000008</v>
      </c>
      <c r="G8" s="81">
        <v>-965.37614299999996</v>
      </c>
      <c r="H8" s="21">
        <v>-1051.079</v>
      </c>
      <c r="I8" s="81">
        <v>-1433.9649999999999</v>
      </c>
      <c r="J8" s="21">
        <v>-1395.8420000000001</v>
      </c>
      <c r="K8" s="21">
        <v>-1421.742</v>
      </c>
      <c r="L8" s="21">
        <v>-1513.482</v>
      </c>
    </row>
    <row r="9" spans="1:12" ht="15" customHeight="1" x14ac:dyDescent="0.35">
      <c r="A9" s="109" t="s">
        <v>4</v>
      </c>
      <c r="B9" s="62"/>
      <c r="C9" s="62"/>
      <c r="D9" s="62"/>
      <c r="E9" s="81">
        <v>1.953070399999999</v>
      </c>
      <c r="F9" s="21">
        <v>-5.0749999999999993</v>
      </c>
      <c r="G9" s="81">
        <v>4.023871999999999</v>
      </c>
      <c r="H9" s="21">
        <v>-7.2330000000000005</v>
      </c>
      <c r="I9" s="81">
        <v>-7.5779999999999994</v>
      </c>
      <c r="J9" s="21">
        <v>-13.950000000000003</v>
      </c>
      <c r="K9" s="21">
        <v>-8.36</v>
      </c>
      <c r="L9" s="21">
        <v>-1.4670000000000005</v>
      </c>
    </row>
    <row r="10" spans="1:12" ht="15" customHeight="1" x14ac:dyDescent="0.35">
      <c r="A10" s="109" t="s">
        <v>5</v>
      </c>
      <c r="B10" s="62"/>
      <c r="C10" s="62"/>
      <c r="D10" s="62"/>
      <c r="E10" s="81">
        <v>0</v>
      </c>
      <c r="F10" s="21">
        <v>0</v>
      </c>
      <c r="G10" s="81">
        <v>0</v>
      </c>
      <c r="H10" s="21">
        <v>0</v>
      </c>
      <c r="I10" s="81">
        <v>0</v>
      </c>
      <c r="J10" s="21">
        <v>0</v>
      </c>
      <c r="K10" s="21">
        <v>0</v>
      </c>
      <c r="L10" s="21">
        <v>0</v>
      </c>
    </row>
    <row r="11" spans="1:12" ht="15" customHeight="1" x14ac:dyDescent="0.35">
      <c r="A11" s="111" t="s">
        <v>6</v>
      </c>
      <c r="B11" s="66"/>
      <c r="C11" s="66"/>
      <c r="D11" s="66"/>
      <c r="E11" s="82">
        <v>0</v>
      </c>
      <c r="F11" s="25">
        <v>-1.6E-2</v>
      </c>
      <c r="G11" s="82">
        <v>0.18699199999999999</v>
      </c>
      <c r="H11" s="25">
        <v>-1.6E-2</v>
      </c>
      <c r="I11" s="82">
        <v>-0.02</v>
      </c>
      <c r="J11" s="25">
        <v>0</v>
      </c>
      <c r="K11" s="25">
        <v>0</v>
      </c>
      <c r="L11" s="25">
        <v>0.32400000000000001</v>
      </c>
    </row>
    <row r="12" spans="1:12" ht="15" customHeight="1" x14ac:dyDescent="0.25">
      <c r="A12" s="112" t="s">
        <v>7</v>
      </c>
      <c r="B12" s="112"/>
      <c r="C12" s="112"/>
      <c r="D12" s="112"/>
      <c r="E12" s="80">
        <f>SUM(E7:E11)</f>
        <v>36.049006300000087</v>
      </c>
      <c r="F12" s="190">
        <f>SUM(F7:F11)</f>
        <v>16.517999999999983</v>
      </c>
      <c r="G12" s="80">
        <f>SUM(G7:G11)</f>
        <v>82.63178670000012</v>
      </c>
      <c r="H12" s="17">
        <f>SUM(H7:H11)</f>
        <v>30.986000000000129</v>
      </c>
      <c r="I12" s="80">
        <f>SUM(I7:I11)</f>
        <v>46.801000000000109</v>
      </c>
      <c r="J12" s="18">
        <f>SUM(J7:J11)</f>
        <v>99.380999999999901</v>
      </c>
      <c r="K12" s="18">
        <f>SUM(K7:K11)</f>
        <v>165.745</v>
      </c>
      <c r="L12" s="18">
        <f>SUM(L7:L11)</f>
        <v>142.25000000000003</v>
      </c>
    </row>
    <row r="13" spans="1:12" ht="15" customHeight="1" x14ac:dyDescent="0.35">
      <c r="A13" s="111" t="s">
        <v>62</v>
      </c>
      <c r="B13" s="66"/>
      <c r="C13" s="66"/>
      <c r="D13" s="66"/>
      <c r="E13" s="82">
        <v>-8.9588605000000001</v>
      </c>
      <c r="F13" s="191">
        <v>-9.4500000000000028</v>
      </c>
      <c r="G13" s="82">
        <v>-26.265141400000001</v>
      </c>
      <c r="H13" s="25">
        <v>-29.197000000000003</v>
      </c>
      <c r="I13" s="82">
        <v>-39.204000000000001</v>
      </c>
      <c r="J13" s="25">
        <v>-39.746000000000002</v>
      </c>
      <c r="K13" s="25">
        <v>-38.055999999999997</v>
      </c>
      <c r="L13" s="25">
        <v>-38.21</v>
      </c>
    </row>
    <row r="14" spans="1:12" ht="15" customHeight="1" x14ac:dyDescent="0.25">
      <c r="A14" s="112" t="s">
        <v>8</v>
      </c>
      <c r="B14" s="112"/>
      <c r="C14" s="112"/>
      <c r="D14" s="112"/>
      <c r="E14" s="80">
        <f>SUM(E12:E13)</f>
        <v>27.090145800000087</v>
      </c>
      <c r="F14" s="190">
        <f>SUM(F12:F13)</f>
        <v>7.0679999999999801</v>
      </c>
      <c r="G14" s="80">
        <f>SUM(G12:G13)</f>
        <v>56.366645300000116</v>
      </c>
      <c r="H14" s="17">
        <f>SUM(H12:H13)</f>
        <v>1.7890000000001258</v>
      </c>
      <c r="I14" s="80">
        <f>SUM(I12:I13)</f>
        <v>7.5970000000001079</v>
      </c>
      <c r="J14" s="18">
        <f>SUM(J12:J13)</f>
        <v>59.634999999999899</v>
      </c>
      <c r="K14" s="18">
        <f>SUM(K12:K13)</f>
        <v>127.68900000000001</v>
      </c>
      <c r="L14" s="18">
        <f>SUM(L12:L13)</f>
        <v>104.04000000000002</v>
      </c>
    </row>
    <row r="15" spans="1:12" ht="15" customHeight="1" x14ac:dyDescent="0.35">
      <c r="A15" s="109" t="s">
        <v>9</v>
      </c>
      <c r="B15" s="113"/>
      <c r="C15" s="113"/>
      <c r="D15" s="113"/>
      <c r="E15" s="81">
        <v>-8.2496099999999989E-2</v>
      </c>
      <c r="F15" s="21">
        <v>-7.7000000000000013E-2</v>
      </c>
      <c r="G15" s="81">
        <v>-0.2334329</v>
      </c>
      <c r="H15" s="21">
        <v>-0.222</v>
      </c>
      <c r="I15" s="81">
        <v>-0.28699999999999998</v>
      </c>
      <c r="J15" s="21">
        <v>-0.377</v>
      </c>
      <c r="K15" s="21">
        <v>-1.3009999999999999</v>
      </c>
      <c r="L15" s="21">
        <v>-1.345</v>
      </c>
    </row>
    <row r="16" spans="1:12" ht="15" customHeight="1" x14ac:dyDescent="0.35">
      <c r="A16" s="111" t="s">
        <v>10</v>
      </c>
      <c r="B16" s="66"/>
      <c r="C16" s="66"/>
      <c r="D16" s="66"/>
      <c r="E16" s="82">
        <v>0</v>
      </c>
      <c r="F16" s="25">
        <v>0</v>
      </c>
      <c r="G16" s="82">
        <v>0</v>
      </c>
      <c r="H16" s="25">
        <v>0</v>
      </c>
      <c r="I16" s="82">
        <v>0</v>
      </c>
      <c r="J16" s="25">
        <v>0</v>
      </c>
      <c r="K16" s="25">
        <v>0</v>
      </c>
      <c r="L16" s="25">
        <v>0</v>
      </c>
    </row>
    <row r="17" spans="1:12" ht="15" customHeight="1" x14ac:dyDescent="0.25">
      <c r="A17" s="112" t="s">
        <v>11</v>
      </c>
      <c r="B17" s="112"/>
      <c r="C17" s="112"/>
      <c r="D17" s="112"/>
      <c r="E17" s="80">
        <f>SUM(E14:E16)</f>
        <v>27.007649700000087</v>
      </c>
      <c r="F17" s="190">
        <f>SUM(F14:F16)</f>
        <v>6.9909999999999801</v>
      </c>
      <c r="G17" s="80">
        <f>SUM(G14:G16)</f>
        <v>56.133212400000119</v>
      </c>
      <c r="H17" s="17">
        <f>SUM(H14:H16)</f>
        <v>1.5670000000001258</v>
      </c>
      <c r="I17" s="80">
        <f>SUM(I14:I16)</f>
        <v>7.310000000000108</v>
      </c>
      <c r="J17" s="18">
        <f>SUM(J14:J16)</f>
        <v>59.257999999999896</v>
      </c>
      <c r="K17" s="18">
        <f>SUM(K14:K16)</f>
        <v>126.38800000000001</v>
      </c>
      <c r="L17" s="18">
        <f>SUM(L14:L16)</f>
        <v>102.69500000000002</v>
      </c>
    </row>
    <row r="18" spans="1:12" ht="15" customHeight="1" x14ac:dyDescent="0.35">
      <c r="A18" s="109" t="s">
        <v>12</v>
      </c>
      <c r="B18" s="62"/>
      <c r="C18" s="62"/>
      <c r="D18" s="62"/>
      <c r="E18" s="81">
        <v>2.4889432999999994</v>
      </c>
      <c r="F18" s="21">
        <v>1.1629999999999998</v>
      </c>
      <c r="G18" s="81">
        <v>8.7245128999999988</v>
      </c>
      <c r="H18" s="21">
        <v>4.120000000000001</v>
      </c>
      <c r="I18" s="81">
        <v>6.2684000000000006</v>
      </c>
      <c r="J18" s="21">
        <v>0.67</v>
      </c>
      <c r="K18" s="21">
        <v>4.532</v>
      </c>
      <c r="L18" s="21">
        <v>1.9500000000000002</v>
      </c>
    </row>
    <row r="19" spans="1:12" ht="15" customHeight="1" x14ac:dyDescent="0.35">
      <c r="A19" s="111" t="s">
        <v>13</v>
      </c>
      <c r="B19" s="66"/>
      <c r="C19" s="66"/>
      <c r="D19" s="66"/>
      <c r="E19" s="82">
        <v>-7.1491236000000011</v>
      </c>
      <c r="F19" s="25">
        <v>-9.3439999999999994</v>
      </c>
      <c r="G19" s="82">
        <v>-23.9945752</v>
      </c>
      <c r="H19" s="25">
        <v>-32.734000000000002</v>
      </c>
      <c r="I19" s="82">
        <v>-41.792000000000002</v>
      </c>
      <c r="J19" s="25">
        <v>-56.858000000000004</v>
      </c>
      <c r="K19" s="25">
        <v>-24.933999999999997</v>
      </c>
      <c r="L19" s="25">
        <v>-35.076999999999998</v>
      </c>
    </row>
    <row r="20" spans="1:12" ht="15" customHeight="1" x14ac:dyDescent="0.25">
      <c r="A20" s="112" t="s">
        <v>14</v>
      </c>
      <c r="B20" s="112"/>
      <c r="C20" s="112"/>
      <c r="D20" s="112"/>
      <c r="E20" s="80">
        <f>SUM(E17:E19)</f>
        <v>22.347469400000087</v>
      </c>
      <c r="F20" s="190">
        <f>SUM(F17:F19)</f>
        <v>-1.190000000000019</v>
      </c>
      <c r="G20" s="80">
        <f>SUM(G17:G19)</f>
        <v>40.863150100000112</v>
      </c>
      <c r="H20" s="17">
        <f>SUM(H17:H19)</f>
        <v>-27.046999999999876</v>
      </c>
      <c r="I20" s="80">
        <f>SUM(I17:I19)</f>
        <v>-28.213599999999893</v>
      </c>
      <c r="J20" s="18">
        <f>SUM(J17:J19)</f>
        <v>3.0699999999998937</v>
      </c>
      <c r="K20" s="18">
        <f>SUM(K17:K19)</f>
        <v>105.98600000000002</v>
      </c>
      <c r="L20" s="18">
        <f>SUM(L17:L19)</f>
        <v>69.568000000000026</v>
      </c>
    </row>
    <row r="21" spans="1:12" ht="15" customHeight="1" x14ac:dyDescent="0.35">
      <c r="A21" s="109" t="s">
        <v>15</v>
      </c>
      <c r="B21" s="62"/>
      <c r="C21" s="62"/>
      <c r="D21" s="62"/>
      <c r="E21" s="81">
        <v>3.6057599999999912E-2</v>
      </c>
      <c r="F21" s="21">
        <v>-7.871999999999999</v>
      </c>
      <c r="G21" s="81">
        <v>-3.4977362000000003</v>
      </c>
      <c r="H21" s="21">
        <v>-1.9129999999999994</v>
      </c>
      <c r="I21" s="81">
        <v>-3.3820000000000014</v>
      </c>
      <c r="J21" s="21">
        <v>7.229000000000001</v>
      </c>
      <c r="K21" s="21">
        <v>-27.627000000000002</v>
      </c>
      <c r="L21" s="21">
        <v>-27.955000000000002</v>
      </c>
    </row>
    <row r="22" spans="1:12" ht="15" customHeight="1" x14ac:dyDescent="0.35">
      <c r="A22" s="111" t="s">
        <v>16</v>
      </c>
      <c r="B22" s="114"/>
      <c r="C22" s="114"/>
      <c r="D22" s="114"/>
      <c r="E22" s="82">
        <v>0</v>
      </c>
      <c r="F22" s="25">
        <v>0</v>
      </c>
      <c r="G22" s="82">
        <v>0</v>
      </c>
      <c r="H22" s="25">
        <v>0</v>
      </c>
      <c r="I22" s="82">
        <v>0</v>
      </c>
      <c r="J22" s="25">
        <v>0</v>
      </c>
      <c r="K22" s="25">
        <v>0</v>
      </c>
      <c r="L22" s="25">
        <v>0</v>
      </c>
    </row>
    <row r="23" spans="1:12" ht="15" customHeight="1" x14ac:dyDescent="0.35">
      <c r="A23" s="115" t="s">
        <v>103</v>
      </c>
      <c r="B23" s="116"/>
      <c r="C23" s="116"/>
      <c r="D23" s="116"/>
      <c r="E23" s="80">
        <f>SUM(E20:E22)</f>
        <v>22.383527000000086</v>
      </c>
      <c r="F23" s="190">
        <f>SUM(F20:F22)</f>
        <v>-9.0620000000000189</v>
      </c>
      <c r="G23" s="80">
        <f>SUM(G20:G22)</f>
        <v>37.365413900000114</v>
      </c>
      <c r="H23" s="17">
        <f>SUM(H20:H22)</f>
        <v>-28.959999999999877</v>
      </c>
      <c r="I23" s="80">
        <f>SUM(I20:I22)</f>
        <v>-31.595599999999894</v>
      </c>
      <c r="J23" s="18">
        <f>SUM(J20:J22)</f>
        <v>10.298999999999895</v>
      </c>
      <c r="K23" s="18">
        <f>SUM(K20:K22)</f>
        <v>78.359000000000009</v>
      </c>
      <c r="L23" s="18">
        <f>SUM(L20:L22)</f>
        <v>41.613000000000028</v>
      </c>
    </row>
    <row r="24" spans="1:12" ht="15" customHeight="1" x14ac:dyDescent="0.35">
      <c r="A24" s="109" t="s">
        <v>117</v>
      </c>
      <c r="B24" s="62"/>
      <c r="C24" s="62"/>
      <c r="D24" s="62"/>
      <c r="E24" s="81">
        <v>22.383527000000072</v>
      </c>
      <c r="F24" s="21">
        <v>-9.0620000000000207</v>
      </c>
      <c r="G24" s="81">
        <v>37.36541390000005</v>
      </c>
      <c r="H24" s="21">
        <v>-28.959999999999958</v>
      </c>
      <c r="I24" s="81">
        <v>-31.595599999999866</v>
      </c>
      <c r="J24" s="21">
        <v>10.298999999999941</v>
      </c>
      <c r="K24" s="21">
        <v>78.359000000000123</v>
      </c>
      <c r="L24" s="21">
        <v>41.613000000000156</v>
      </c>
    </row>
    <row r="25" spans="1:12" ht="15" customHeight="1" x14ac:dyDescent="0.35">
      <c r="A25" s="109" t="s">
        <v>112</v>
      </c>
      <c r="B25" s="62"/>
      <c r="C25" s="62"/>
      <c r="D25" s="62"/>
      <c r="E25" s="81">
        <v>0</v>
      </c>
      <c r="F25" s="21">
        <v>0</v>
      </c>
      <c r="G25" s="81">
        <v>0</v>
      </c>
      <c r="H25" s="21">
        <v>0</v>
      </c>
      <c r="I25" s="81">
        <v>0</v>
      </c>
      <c r="J25" s="21">
        <v>0</v>
      </c>
      <c r="K25" s="21">
        <v>0</v>
      </c>
      <c r="L25" s="21">
        <v>0</v>
      </c>
    </row>
    <row r="26" spans="1:12" ht="15" customHeight="1" x14ac:dyDescent="0.35">
      <c r="A26" s="146"/>
      <c r="B26" s="146"/>
      <c r="C26" s="146"/>
      <c r="D26" s="146"/>
      <c r="E26" s="147"/>
      <c r="F26" s="148"/>
      <c r="G26" s="147"/>
      <c r="H26" s="148"/>
      <c r="I26" s="147"/>
      <c r="J26" s="148"/>
      <c r="K26" s="148"/>
      <c r="L26" s="148"/>
    </row>
    <row r="27" spans="1:12" ht="15" customHeight="1" x14ac:dyDescent="0.35">
      <c r="A27" s="144" t="s">
        <v>64</v>
      </c>
      <c r="B27" s="62"/>
      <c r="C27" s="62"/>
      <c r="D27" s="62"/>
      <c r="E27" s="81">
        <v>-5.5740000000000007</v>
      </c>
      <c r="F27" s="21">
        <v>-15.3</v>
      </c>
      <c r="G27" s="81">
        <v>-10.627000000000001</v>
      </c>
      <c r="H27" s="21">
        <v>-44.1</v>
      </c>
      <c r="I27" s="81">
        <v>-58.7</v>
      </c>
      <c r="J27" s="21">
        <v>-17.599999999999998</v>
      </c>
      <c r="K27" s="21">
        <v>-11.954000000000001</v>
      </c>
      <c r="L27" s="21">
        <v>-21.3</v>
      </c>
    </row>
    <row r="28" spans="1:12" ht="15" customHeight="1" x14ac:dyDescent="0.35">
      <c r="A28" s="145" t="s">
        <v>111</v>
      </c>
      <c r="B28" s="146"/>
      <c r="C28" s="146"/>
      <c r="D28" s="146"/>
      <c r="E28" s="160">
        <f>E14-E27</f>
        <v>32.664145800000085</v>
      </c>
      <c r="F28" s="161">
        <f>F14-F27</f>
        <v>22.367999999999981</v>
      </c>
      <c r="G28" s="160">
        <f>G14-G27</f>
        <v>66.993645300000111</v>
      </c>
      <c r="H28" s="161">
        <f>H14-H27</f>
        <v>45.889000000000124</v>
      </c>
      <c r="I28" s="160">
        <f>I14-I27</f>
        <v>66.297000000000111</v>
      </c>
      <c r="J28" s="161">
        <f>J14-J27</f>
        <v>77.2349999999999</v>
      </c>
      <c r="K28" s="161">
        <f>K14-K27</f>
        <v>139.643</v>
      </c>
      <c r="L28" s="161">
        <f>L14-L27</f>
        <v>125.34000000000002</v>
      </c>
    </row>
    <row r="29" spans="1:12" ht="16.5" x14ac:dyDescent="0.35">
      <c r="A29" s="109"/>
      <c r="B29" s="62"/>
      <c r="C29" s="62"/>
      <c r="D29" s="62"/>
      <c r="E29" s="22"/>
      <c r="F29" s="22"/>
      <c r="G29" s="22"/>
      <c r="H29" s="22"/>
      <c r="I29" s="22"/>
      <c r="J29" s="22"/>
      <c r="K29" s="22"/>
      <c r="L29" s="22"/>
    </row>
    <row r="30" spans="1:12" ht="16.5" x14ac:dyDescent="0.35">
      <c r="A30" s="67"/>
      <c r="B30" s="67"/>
      <c r="C30" s="68"/>
      <c r="D30" s="69"/>
      <c r="E30" s="70">
        <v>2016</v>
      </c>
      <c r="F30" s="70">
        <v>2015</v>
      </c>
      <c r="G30" s="70">
        <v>2016</v>
      </c>
      <c r="H30" s="70">
        <v>2015</v>
      </c>
      <c r="I30" s="70">
        <v>2015</v>
      </c>
      <c r="J30" s="70">
        <v>2014</v>
      </c>
      <c r="K30" s="70">
        <v>2013</v>
      </c>
      <c r="L30" s="70">
        <v>2012</v>
      </c>
    </row>
    <row r="31" spans="1:12" ht="16.5" x14ac:dyDescent="0.35">
      <c r="A31" s="71"/>
      <c r="B31" s="71"/>
      <c r="C31" s="68"/>
      <c r="D31" s="69"/>
      <c r="E31" s="73" t="s">
        <v>72</v>
      </c>
      <c r="F31" s="73" t="s">
        <v>72</v>
      </c>
      <c r="G31" s="73" t="s">
        <v>156</v>
      </c>
      <c r="H31" s="73" t="s">
        <v>156</v>
      </c>
      <c r="I31" s="73"/>
      <c r="J31" s="73"/>
      <c r="K31" s="73"/>
      <c r="L31" s="73"/>
    </row>
    <row r="32" spans="1:12" ht="16.5" x14ac:dyDescent="0.35">
      <c r="A32" s="68" t="s">
        <v>100</v>
      </c>
      <c r="B32" s="74"/>
      <c r="C32" s="68"/>
      <c r="D32" s="68"/>
      <c r="E32" s="75"/>
      <c r="F32" s="75"/>
      <c r="G32" s="75"/>
      <c r="H32" s="75"/>
      <c r="I32" s="75"/>
      <c r="J32" s="75"/>
      <c r="K32" s="75"/>
      <c r="L32" s="75"/>
    </row>
    <row r="33" spans="1:12" ht="3" customHeight="1" x14ac:dyDescent="0.35">
      <c r="A33" s="109"/>
      <c r="B33" s="65"/>
      <c r="C33" s="65"/>
      <c r="D33" s="65"/>
      <c r="E33" s="63"/>
      <c r="F33" s="63"/>
      <c r="G33" s="63"/>
      <c r="H33" s="63"/>
      <c r="I33" s="63"/>
      <c r="J33" s="63"/>
      <c r="K33" s="63"/>
      <c r="L33" s="63"/>
    </row>
    <row r="34" spans="1:12" ht="15" customHeight="1" x14ac:dyDescent="0.35">
      <c r="A34" s="109" t="s">
        <v>17</v>
      </c>
      <c r="B34" s="117"/>
      <c r="C34" s="117"/>
      <c r="D34" s="117"/>
      <c r="E34" s="81"/>
      <c r="F34" s="21"/>
      <c r="G34" s="81">
        <v>1165.4505128999999</v>
      </c>
      <c r="H34" s="21">
        <v>1186.991</v>
      </c>
      <c r="I34" s="81">
        <v>1181.7829999999999</v>
      </c>
      <c r="J34" s="21">
        <v>1179.1559999999999</v>
      </c>
      <c r="K34" s="21">
        <v>1157.711</v>
      </c>
      <c r="L34" s="21">
        <v>1153.934</v>
      </c>
    </row>
    <row r="35" spans="1:12" ht="15" customHeight="1" x14ac:dyDescent="0.35">
      <c r="A35" s="109" t="s">
        <v>18</v>
      </c>
      <c r="B35" s="110"/>
      <c r="C35" s="110"/>
      <c r="D35" s="110"/>
      <c r="E35" s="81"/>
      <c r="F35" s="21"/>
      <c r="G35" s="81">
        <v>41.465575200000004</v>
      </c>
      <c r="H35" s="21">
        <v>47.830999999999996</v>
      </c>
      <c r="I35" s="81">
        <v>46.531999999999996</v>
      </c>
      <c r="J35" s="21">
        <v>51.113999999999997</v>
      </c>
      <c r="K35" s="21">
        <v>55.242000000000004</v>
      </c>
      <c r="L35" s="21">
        <v>48.853000000000002</v>
      </c>
    </row>
    <row r="36" spans="1:12" ht="15" customHeight="1" x14ac:dyDescent="0.35">
      <c r="A36" s="109" t="s">
        <v>110</v>
      </c>
      <c r="B36" s="110"/>
      <c r="C36" s="110"/>
      <c r="D36" s="110"/>
      <c r="E36" s="81"/>
      <c r="F36" s="21"/>
      <c r="G36" s="81">
        <v>175.02514920000002</v>
      </c>
      <c r="H36" s="21">
        <v>188.60599999999999</v>
      </c>
      <c r="I36" s="81">
        <v>184.82799999999997</v>
      </c>
      <c r="J36" s="21">
        <v>196.52499999999998</v>
      </c>
      <c r="K36" s="21">
        <v>187.76300000000001</v>
      </c>
      <c r="L36" s="21">
        <v>195.77600000000001</v>
      </c>
    </row>
    <row r="37" spans="1:12" ht="15" customHeight="1" x14ac:dyDescent="0.35">
      <c r="A37" s="109" t="s">
        <v>19</v>
      </c>
      <c r="B37" s="110"/>
      <c r="C37" s="110"/>
      <c r="D37" s="110"/>
      <c r="E37" s="81"/>
      <c r="F37" s="21"/>
      <c r="G37" s="81">
        <v>1.281056</v>
      </c>
      <c r="H37" s="21">
        <v>2.2949999999999999</v>
      </c>
      <c r="I37" s="81">
        <v>2.093</v>
      </c>
      <c r="J37" s="21">
        <v>2.3460000000000001</v>
      </c>
      <c r="K37" s="21">
        <v>2.1840000000000002</v>
      </c>
      <c r="L37" s="21">
        <v>2.218</v>
      </c>
    </row>
    <row r="38" spans="1:12" ht="15" customHeight="1" x14ac:dyDescent="0.35">
      <c r="A38" s="111" t="s">
        <v>20</v>
      </c>
      <c r="B38" s="66"/>
      <c r="C38" s="66"/>
      <c r="D38" s="66"/>
      <c r="E38" s="82"/>
      <c r="F38" s="25"/>
      <c r="G38" s="82">
        <v>35.790934200000002</v>
      </c>
      <c r="H38" s="25">
        <v>30.727999999999998</v>
      </c>
      <c r="I38" s="82">
        <v>33.194000000000003</v>
      </c>
      <c r="J38" s="25">
        <v>26.027000000000001</v>
      </c>
      <c r="K38" s="25">
        <v>12.607999999999999</v>
      </c>
      <c r="L38" s="25">
        <v>22.725000000000001</v>
      </c>
    </row>
    <row r="39" spans="1:12" ht="15" customHeight="1" x14ac:dyDescent="0.35">
      <c r="A39" s="106" t="s">
        <v>21</v>
      </c>
      <c r="B39" s="112"/>
      <c r="C39" s="112"/>
      <c r="D39" s="112"/>
      <c r="E39" s="86"/>
      <c r="F39" s="190"/>
      <c r="G39" s="80">
        <f>SUM(G34:G38)</f>
        <v>1419.0132275000001</v>
      </c>
      <c r="H39" s="190">
        <f>SUM(H34:H38)</f>
        <v>1456.451</v>
      </c>
      <c r="I39" s="80">
        <f>SUM(I34:I38)</f>
        <v>1448.4299999999998</v>
      </c>
      <c r="J39" s="18">
        <f>SUM(J34:J38)</f>
        <v>1455.1680000000001</v>
      </c>
      <c r="K39" s="18">
        <f>SUM(K34:K38)</f>
        <v>1415.5079999999998</v>
      </c>
      <c r="L39" s="18">
        <f>SUM(L34:L38)</f>
        <v>1423.5060000000001</v>
      </c>
    </row>
    <row r="40" spans="1:12" ht="15" customHeight="1" x14ac:dyDescent="0.35">
      <c r="A40" s="109" t="s">
        <v>22</v>
      </c>
      <c r="B40" s="62"/>
      <c r="C40" s="62"/>
      <c r="D40" s="62"/>
      <c r="E40" s="81"/>
      <c r="F40" s="21"/>
      <c r="G40" s="81">
        <v>165.54979470000001</v>
      </c>
      <c r="H40" s="21">
        <v>190.93799999999999</v>
      </c>
      <c r="I40" s="81">
        <v>163.55900000000003</v>
      </c>
      <c r="J40" s="21">
        <v>164.26599999999999</v>
      </c>
      <c r="K40" s="21">
        <v>170.26599999999999</v>
      </c>
      <c r="L40" s="21">
        <v>155.22900000000001</v>
      </c>
    </row>
    <row r="41" spans="1:12" ht="15" customHeight="1" x14ac:dyDescent="0.35">
      <c r="A41" s="109" t="s">
        <v>23</v>
      </c>
      <c r="B41" s="62"/>
      <c r="C41" s="62"/>
      <c r="D41" s="62"/>
      <c r="E41" s="81"/>
      <c r="F41" s="21"/>
      <c r="G41" s="81">
        <v>0</v>
      </c>
      <c r="H41" s="21">
        <v>0</v>
      </c>
      <c r="I41" s="81">
        <v>0</v>
      </c>
      <c r="J41" s="21">
        <v>0</v>
      </c>
      <c r="K41" s="21">
        <v>0</v>
      </c>
      <c r="L41" s="21">
        <v>0</v>
      </c>
    </row>
    <row r="42" spans="1:12" ht="15" customHeight="1" x14ac:dyDescent="0.35">
      <c r="A42" s="109" t="s">
        <v>24</v>
      </c>
      <c r="B42" s="62"/>
      <c r="C42" s="62"/>
      <c r="D42" s="62"/>
      <c r="E42" s="81"/>
      <c r="F42" s="21"/>
      <c r="G42" s="81">
        <v>326.59009449999996</v>
      </c>
      <c r="H42" s="21">
        <v>345.16499999999996</v>
      </c>
      <c r="I42" s="81">
        <v>283.935</v>
      </c>
      <c r="J42" s="21">
        <v>328.13900000000001</v>
      </c>
      <c r="K42" s="21">
        <v>333.18399999999997</v>
      </c>
      <c r="L42" s="21">
        <v>318.029</v>
      </c>
    </row>
    <row r="43" spans="1:12" ht="15" customHeight="1" x14ac:dyDescent="0.35">
      <c r="A43" s="109" t="s">
        <v>25</v>
      </c>
      <c r="B43" s="62"/>
      <c r="C43" s="62"/>
      <c r="D43" s="62"/>
      <c r="E43" s="81"/>
      <c r="F43" s="21"/>
      <c r="G43" s="81">
        <v>76.220543199999994</v>
      </c>
      <c r="H43" s="21">
        <v>74.216999999999999</v>
      </c>
      <c r="I43" s="81">
        <v>111.628</v>
      </c>
      <c r="J43" s="21">
        <v>147.06299999999999</v>
      </c>
      <c r="K43" s="21">
        <v>201.84899999999999</v>
      </c>
      <c r="L43" s="21">
        <v>175.21100000000001</v>
      </c>
    </row>
    <row r="44" spans="1:12" ht="15" customHeight="1" x14ac:dyDescent="0.35">
      <c r="A44" s="111" t="s">
        <v>26</v>
      </c>
      <c r="B44" s="66"/>
      <c r="C44" s="66"/>
      <c r="D44" s="66"/>
      <c r="E44" s="82"/>
      <c r="F44" s="25"/>
      <c r="G44" s="82">
        <v>0</v>
      </c>
      <c r="H44" s="25">
        <v>0</v>
      </c>
      <c r="I44" s="82">
        <v>0</v>
      </c>
      <c r="J44" s="25">
        <v>0</v>
      </c>
      <c r="K44" s="25">
        <v>0</v>
      </c>
      <c r="L44" s="25">
        <v>0</v>
      </c>
    </row>
    <row r="45" spans="1:12" ht="15" customHeight="1" x14ac:dyDescent="0.35">
      <c r="A45" s="118" t="s">
        <v>27</v>
      </c>
      <c r="B45" s="77"/>
      <c r="C45" s="77"/>
      <c r="D45" s="77"/>
      <c r="E45" s="87"/>
      <c r="F45" s="198"/>
      <c r="G45" s="89">
        <f>SUM(G40:G44)</f>
        <v>568.36043239999992</v>
      </c>
      <c r="H45" s="36">
        <f>SUM(H40:H44)</f>
        <v>610.31999999999994</v>
      </c>
      <c r="I45" s="89">
        <f>SUM(I40:I44)</f>
        <v>559.12200000000007</v>
      </c>
      <c r="J45" s="37">
        <f>SUM(J40:J44)</f>
        <v>639.46799999999996</v>
      </c>
      <c r="K45" s="37">
        <f>SUM(K40:K44)</f>
        <v>705.29899999999998</v>
      </c>
      <c r="L45" s="37">
        <f>SUM(L40:L44)</f>
        <v>648.46900000000005</v>
      </c>
    </row>
    <row r="46" spans="1:12" ht="15" customHeight="1" x14ac:dyDescent="0.35">
      <c r="A46" s="106" t="s">
        <v>101</v>
      </c>
      <c r="B46" s="78"/>
      <c r="C46" s="78"/>
      <c r="D46" s="78"/>
      <c r="E46" s="86"/>
      <c r="F46" s="190"/>
      <c r="G46" s="80">
        <f>G39+G45</f>
        <v>1987.3736598999999</v>
      </c>
      <c r="H46" s="190">
        <f>H39+H45</f>
        <v>2066.7709999999997</v>
      </c>
      <c r="I46" s="80">
        <f>I39+I45</f>
        <v>2007.5519999999999</v>
      </c>
      <c r="J46" s="18">
        <f>J39+J45</f>
        <v>2094.636</v>
      </c>
      <c r="K46" s="18">
        <f>K39+K45</f>
        <v>2120.8069999999998</v>
      </c>
      <c r="L46" s="18">
        <f>L39+L45</f>
        <v>2071.9750000000004</v>
      </c>
    </row>
    <row r="47" spans="1:12" ht="15" customHeight="1" x14ac:dyDescent="0.35">
      <c r="A47" s="109" t="s">
        <v>118</v>
      </c>
      <c r="B47" s="62"/>
      <c r="C47" s="62"/>
      <c r="D47" s="62"/>
      <c r="E47" s="81"/>
      <c r="F47" s="21"/>
      <c r="G47" s="81">
        <v>939.70799999999974</v>
      </c>
      <c r="H47" s="21">
        <v>918.34699999999987</v>
      </c>
      <c r="I47" s="81">
        <v>907.86439999999857</v>
      </c>
      <c r="J47" s="21">
        <v>939.49999999999966</v>
      </c>
      <c r="K47" s="21">
        <v>1246.444</v>
      </c>
      <c r="L47" s="21">
        <v>1156.308</v>
      </c>
    </row>
    <row r="48" spans="1:12" ht="15" customHeight="1" x14ac:dyDescent="0.35">
      <c r="A48" s="109" t="s">
        <v>113</v>
      </c>
      <c r="B48" s="62"/>
      <c r="C48" s="62"/>
      <c r="D48" s="62"/>
      <c r="E48" s="81"/>
      <c r="F48" s="21"/>
      <c r="G48" s="81">
        <v>0</v>
      </c>
      <c r="H48" s="21">
        <v>0</v>
      </c>
      <c r="I48" s="81">
        <v>0</v>
      </c>
      <c r="J48" s="21">
        <v>0</v>
      </c>
      <c r="K48" s="21">
        <v>0</v>
      </c>
      <c r="L48" s="21">
        <v>0</v>
      </c>
    </row>
    <row r="49" spans="1:12" ht="15" customHeight="1" x14ac:dyDescent="0.35">
      <c r="A49" s="109" t="s">
        <v>28</v>
      </c>
      <c r="B49" s="62"/>
      <c r="C49" s="62"/>
      <c r="D49" s="62"/>
      <c r="E49" s="81"/>
      <c r="F49" s="21"/>
      <c r="G49" s="81">
        <v>5.5996797999999997</v>
      </c>
      <c r="H49" s="21">
        <v>5.5640000000000001</v>
      </c>
      <c r="I49" s="81">
        <v>4.5069999999999997</v>
      </c>
      <c r="J49" s="21">
        <v>4.327</v>
      </c>
      <c r="K49" s="21">
        <v>3.53</v>
      </c>
      <c r="L49" s="21">
        <v>3.47</v>
      </c>
    </row>
    <row r="50" spans="1:12" ht="15" customHeight="1" x14ac:dyDescent="0.35">
      <c r="A50" s="109" t="s">
        <v>29</v>
      </c>
      <c r="B50" s="62"/>
      <c r="C50" s="62"/>
      <c r="D50" s="62"/>
      <c r="E50" s="81"/>
      <c r="F50" s="21"/>
      <c r="G50" s="81">
        <v>5.6352270999999998</v>
      </c>
      <c r="H50" s="21">
        <v>6.1739999999999995</v>
      </c>
      <c r="I50" s="81">
        <v>6.83</v>
      </c>
      <c r="J50" s="21">
        <v>8.9290000000000003</v>
      </c>
      <c r="K50" s="21">
        <v>8.5</v>
      </c>
      <c r="L50" s="21">
        <v>11.704000000000001</v>
      </c>
    </row>
    <row r="51" spans="1:12" ht="15" customHeight="1" x14ac:dyDescent="0.35">
      <c r="A51" s="109" t="s">
        <v>30</v>
      </c>
      <c r="B51" s="62"/>
      <c r="C51" s="62"/>
      <c r="D51" s="62"/>
      <c r="E51" s="81"/>
      <c r="F51" s="21"/>
      <c r="G51" s="81">
        <v>696.53100000000006</v>
      </c>
      <c r="H51" s="21">
        <v>768.82299999999998</v>
      </c>
      <c r="I51" s="81">
        <v>736.60500000000002</v>
      </c>
      <c r="J51" s="21">
        <v>779.88200000000006</v>
      </c>
      <c r="K51" s="21">
        <v>496.1</v>
      </c>
      <c r="L51" s="21">
        <v>569.995</v>
      </c>
    </row>
    <row r="52" spans="1:12" ht="15" customHeight="1" x14ac:dyDescent="0.35">
      <c r="A52" s="109" t="s">
        <v>31</v>
      </c>
      <c r="B52" s="62"/>
      <c r="C52" s="62"/>
      <c r="D52" s="62"/>
      <c r="E52" s="81"/>
      <c r="F52" s="21"/>
      <c r="G52" s="81">
        <v>336.91488440000001</v>
      </c>
      <c r="H52" s="21">
        <v>367.86299999999994</v>
      </c>
      <c r="I52" s="81">
        <v>351.74599999999998</v>
      </c>
      <c r="J52" s="21">
        <v>361.99799999999999</v>
      </c>
      <c r="K52" s="21">
        <v>366.233</v>
      </c>
      <c r="L52" s="21">
        <v>330.49799999999999</v>
      </c>
    </row>
    <row r="53" spans="1:12" ht="15" customHeight="1" x14ac:dyDescent="0.35">
      <c r="A53" s="109" t="s">
        <v>32</v>
      </c>
      <c r="B53" s="62"/>
      <c r="C53" s="62"/>
      <c r="D53" s="62"/>
      <c r="E53" s="81"/>
      <c r="F53" s="21"/>
      <c r="G53" s="81">
        <v>2.9852460000000001</v>
      </c>
      <c r="H53" s="21">
        <v>0</v>
      </c>
      <c r="I53" s="81">
        <v>0</v>
      </c>
      <c r="J53" s="21">
        <v>0</v>
      </c>
      <c r="K53" s="21">
        <v>0</v>
      </c>
      <c r="L53" s="21">
        <v>0</v>
      </c>
    </row>
    <row r="54" spans="1:12" ht="15" customHeight="1" x14ac:dyDescent="0.35">
      <c r="A54" s="111" t="s">
        <v>116</v>
      </c>
      <c r="B54" s="66"/>
      <c r="C54" s="66"/>
      <c r="D54" s="66"/>
      <c r="E54" s="82"/>
      <c r="F54" s="25"/>
      <c r="G54" s="82">
        <v>0</v>
      </c>
      <c r="H54" s="25">
        <v>0</v>
      </c>
      <c r="I54" s="82">
        <v>0</v>
      </c>
      <c r="J54" s="25">
        <v>0</v>
      </c>
      <c r="K54" s="25">
        <v>0</v>
      </c>
      <c r="L54" s="25">
        <v>0</v>
      </c>
    </row>
    <row r="55" spans="1:12" ht="15" customHeight="1" x14ac:dyDescent="0.35">
      <c r="A55" s="106" t="s">
        <v>102</v>
      </c>
      <c r="B55" s="78"/>
      <c r="C55" s="78"/>
      <c r="D55" s="78"/>
      <c r="E55" s="86"/>
      <c r="F55" s="16"/>
      <c r="G55" s="80">
        <f>SUM(G47:G54)</f>
        <v>1987.3740372999998</v>
      </c>
      <c r="H55" s="16">
        <f>SUM(H47:H54)</f>
        <v>2066.7709999999997</v>
      </c>
      <c r="I55" s="80">
        <f>SUM(I47:I54)</f>
        <v>2007.5523999999987</v>
      </c>
      <c r="J55" s="18">
        <f>SUM(J47:J54)</f>
        <v>2094.6359999999995</v>
      </c>
      <c r="K55" s="18">
        <f>SUM(K47:K54)</f>
        <v>2120.8070000000002</v>
      </c>
      <c r="L55" s="18">
        <f>SUM(L47:L54)</f>
        <v>2071.9749999999999</v>
      </c>
    </row>
    <row r="56" spans="1:12" ht="16.5" x14ac:dyDescent="0.35">
      <c r="A56" s="109"/>
      <c r="B56" s="78"/>
      <c r="C56" s="78"/>
      <c r="D56" s="78"/>
      <c r="E56" s="22"/>
      <c r="F56" s="22"/>
      <c r="G56" s="22"/>
      <c r="H56" s="22"/>
      <c r="I56" s="22"/>
      <c r="J56" s="22"/>
      <c r="K56" s="22"/>
      <c r="L56" s="22"/>
    </row>
    <row r="57" spans="1:12" ht="16.5" x14ac:dyDescent="0.35">
      <c r="A57" s="76"/>
      <c r="B57" s="67"/>
      <c r="C57" s="69"/>
      <c r="D57" s="69"/>
      <c r="E57" s="70">
        <v>2016</v>
      </c>
      <c r="F57" s="70">
        <v>2015</v>
      </c>
      <c r="G57" s="70">
        <v>2016</v>
      </c>
      <c r="H57" s="70">
        <v>2015</v>
      </c>
      <c r="I57" s="70">
        <v>2015</v>
      </c>
      <c r="J57" s="70">
        <v>2014</v>
      </c>
      <c r="K57" s="70">
        <v>2013</v>
      </c>
      <c r="L57" s="70">
        <v>2012</v>
      </c>
    </row>
    <row r="58" spans="1:12" ht="16.5" x14ac:dyDescent="0.35">
      <c r="A58" s="71"/>
      <c r="B58" s="71"/>
      <c r="C58" s="69"/>
      <c r="D58" s="69"/>
      <c r="E58" s="73" t="s">
        <v>72</v>
      </c>
      <c r="F58" s="73" t="s">
        <v>72</v>
      </c>
      <c r="G58" s="73" t="s">
        <v>156</v>
      </c>
      <c r="H58" s="73" t="s">
        <v>156</v>
      </c>
      <c r="I58" s="73"/>
      <c r="J58" s="73"/>
      <c r="K58" s="73"/>
      <c r="L58" s="73"/>
    </row>
    <row r="59" spans="1:12" ht="16.5" x14ac:dyDescent="0.35">
      <c r="A59" s="68" t="s">
        <v>115</v>
      </c>
      <c r="B59" s="74"/>
      <c r="C59" s="68"/>
      <c r="D59" s="68"/>
      <c r="E59" s="75"/>
      <c r="F59" s="75"/>
      <c r="G59" s="75"/>
      <c r="H59" s="75"/>
      <c r="I59" s="75"/>
      <c r="J59" s="75"/>
      <c r="K59" s="75"/>
      <c r="L59" s="75"/>
    </row>
    <row r="60" spans="1:12" ht="3" customHeight="1" x14ac:dyDescent="0.35">
      <c r="A60" s="109"/>
      <c r="B60" s="65"/>
      <c r="C60" s="65"/>
      <c r="D60" s="65"/>
      <c r="E60" s="63"/>
      <c r="F60" s="63"/>
      <c r="G60" s="63"/>
      <c r="H60" s="63"/>
      <c r="I60" s="63"/>
      <c r="J60" s="63"/>
      <c r="K60" s="63"/>
      <c r="L60" s="63"/>
    </row>
    <row r="61" spans="1:12" ht="34.9" customHeight="1" x14ac:dyDescent="0.35">
      <c r="A61" s="119" t="s">
        <v>33</v>
      </c>
      <c r="B61" s="119"/>
      <c r="C61" s="119"/>
      <c r="D61" s="119"/>
      <c r="E61" s="81">
        <v>41.202603300000078</v>
      </c>
      <c r="F61" s="21">
        <v>18.910999999999966</v>
      </c>
      <c r="G61" s="81">
        <v>65.545501700000116</v>
      </c>
      <c r="H61" s="21">
        <v>29.332000000000008</v>
      </c>
      <c r="I61" s="81">
        <v>46.163400000000159</v>
      </c>
      <c r="J61" s="21">
        <v>65.822000000000031</v>
      </c>
      <c r="K61" s="21">
        <v>127.89900000000024</v>
      </c>
      <c r="L61" s="21">
        <v>94.891000000000048</v>
      </c>
    </row>
    <row r="62" spans="1:12" ht="15" customHeight="1" x14ac:dyDescent="0.35">
      <c r="A62" s="120" t="s">
        <v>34</v>
      </c>
      <c r="B62" s="120"/>
      <c r="C62" s="121"/>
      <c r="D62" s="121"/>
      <c r="E62" s="82">
        <v>-18.268375200000005</v>
      </c>
      <c r="F62" s="25">
        <v>-1.8070000000000022</v>
      </c>
      <c r="G62" s="82">
        <v>-69.06037520000001</v>
      </c>
      <c r="H62" s="25">
        <v>-66.09</v>
      </c>
      <c r="I62" s="82">
        <v>-8.009999999999998</v>
      </c>
      <c r="J62" s="25">
        <v>16.353999999999999</v>
      </c>
      <c r="K62" s="25">
        <v>-0.57199999999999918</v>
      </c>
      <c r="L62" s="25">
        <v>25.286000000000001</v>
      </c>
    </row>
    <row r="63" spans="1:12" ht="15" customHeight="1" x14ac:dyDescent="0.35">
      <c r="A63" s="174" t="s">
        <v>35</v>
      </c>
      <c r="B63" s="122"/>
      <c r="C63" s="123"/>
      <c r="D63" s="123"/>
      <c r="E63" s="88">
        <f>SUM(E61:E62)</f>
        <v>22.934228100000073</v>
      </c>
      <c r="F63" s="190">
        <f>SUM(F61:F62)</f>
        <v>17.103999999999964</v>
      </c>
      <c r="G63" s="80">
        <f>SUM(G61:G62)</f>
        <v>-3.5148734999998936</v>
      </c>
      <c r="H63" s="17">
        <f>SUM(H61:H62)</f>
        <v>-36.757999999999996</v>
      </c>
      <c r="I63" s="80">
        <f>SUM(I61:I62)</f>
        <v>38.153400000000161</v>
      </c>
      <c r="J63" s="18">
        <f>SUM(J61:J62)</f>
        <v>82.17600000000003</v>
      </c>
      <c r="K63" s="18">
        <f>SUM(K61:K62)</f>
        <v>127.32700000000024</v>
      </c>
      <c r="L63" s="18">
        <f>SUM(L61:L62)</f>
        <v>120.17700000000005</v>
      </c>
    </row>
    <row r="64" spans="1:12" ht="15" customHeight="1" x14ac:dyDescent="0.35">
      <c r="A64" s="119" t="s">
        <v>108</v>
      </c>
      <c r="B64" s="119"/>
      <c r="C64" s="62"/>
      <c r="D64" s="62"/>
      <c r="E64" s="81">
        <v>-5.2069114000000001</v>
      </c>
      <c r="F64" s="21">
        <v>-5.9980000000000011</v>
      </c>
      <c r="G64" s="81">
        <v>-16.871911400000002</v>
      </c>
      <c r="H64" s="21">
        <v>-13.872</v>
      </c>
      <c r="I64" s="81">
        <v>-23.098999999999997</v>
      </c>
      <c r="J64" s="21">
        <v>-32.670999999999999</v>
      </c>
      <c r="K64" s="21">
        <v>-36.271999999999998</v>
      </c>
      <c r="L64" s="21">
        <v>-50.597000000000001</v>
      </c>
    </row>
    <row r="65" spans="1:13" ht="15" customHeight="1" x14ac:dyDescent="0.35">
      <c r="A65" s="120" t="s">
        <v>109</v>
      </c>
      <c r="B65" s="120"/>
      <c r="C65" s="66"/>
      <c r="D65" s="66"/>
      <c r="E65" s="82">
        <v>0</v>
      </c>
      <c r="F65" s="25">
        <v>0</v>
      </c>
      <c r="G65" s="82">
        <v>0</v>
      </c>
      <c r="H65" s="25">
        <v>0</v>
      </c>
      <c r="I65" s="82">
        <v>0</v>
      </c>
      <c r="J65" s="25">
        <v>0</v>
      </c>
      <c r="K65" s="25">
        <v>0</v>
      </c>
      <c r="L65" s="25">
        <v>0</v>
      </c>
    </row>
    <row r="66" spans="1:13" ht="15" customHeight="1" x14ac:dyDescent="0.35">
      <c r="A66" s="124" t="s">
        <v>114</v>
      </c>
      <c r="B66" s="124"/>
      <c r="C66" s="125"/>
      <c r="D66" s="125"/>
      <c r="E66" s="88">
        <f>SUM(E63:E65)</f>
        <v>17.727316700000074</v>
      </c>
      <c r="F66" s="190">
        <f>SUM(F63:F65)</f>
        <v>11.105999999999963</v>
      </c>
      <c r="G66" s="80">
        <f>SUM(G63:G65)</f>
        <v>-20.386784899999896</v>
      </c>
      <c r="H66" s="17">
        <f>SUM(H63:H65)</f>
        <v>-50.629999999999995</v>
      </c>
      <c r="I66" s="80">
        <f>SUM(I63:I65)</f>
        <v>15.054400000000165</v>
      </c>
      <c r="J66" s="18">
        <f>SUM(J63:J65)</f>
        <v>49.505000000000031</v>
      </c>
      <c r="K66" s="18">
        <f>SUM(K63:K65)</f>
        <v>91.055000000000234</v>
      </c>
      <c r="L66" s="18">
        <f>SUM(L63:L65)</f>
        <v>69.580000000000041</v>
      </c>
    </row>
    <row r="67" spans="1:13" ht="15" customHeight="1" x14ac:dyDescent="0.35">
      <c r="A67" s="120" t="s">
        <v>36</v>
      </c>
      <c r="B67" s="120"/>
      <c r="C67" s="126"/>
      <c r="D67" s="126"/>
      <c r="E67" s="82">
        <v>0</v>
      </c>
      <c r="F67" s="25">
        <v>-1.699999999999996E-2</v>
      </c>
      <c r="G67" s="82">
        <v>0</v>
      </c>
      <c r="H67" s="25">
        <v>-1.699999999999996E-2</v>
      </c>
      <c r="I67" s="82">
        <v>-1.699999999999996E-2</v>
      </c>
      <c r="J67" s="25">
        <v>0</v>
      </c>
      <c r="K67" s="25">
        <v>0</v>
      </c>
      <c r="L67" s="25">
        <v>0</v>
      </c>
    </row>
    <row r="68" spans="1:13" ht="15" customHeight="1" x14ac:dyDescent="0.35">
      <c r="A68" s="174" t="s">
        <v>37</v>
      </c>
      <c r="B68" s="122"/>
      <c r="C68" s="78"/>
      <c r="D68" s="78"/>
      <c r="E68" s="88">
        <f>SUM(E66:E67)</f>
        <v>17.727316700000074</v>
      </c>
      <c r="F68" s="190">
        <f>SUM(F66:F67)</f>
        <v>11.088999999999963</v>
      </c>
      <c r="G68" s="80">
        <f>SUM(G66:G67)</f>
        <v>-20.386784899999896</v>
      </c>
      <c r="H68" s="17">
        <f>SUM(H66:H67)</f>
        <v>-50.646999999999998</v>
      </c>
      <c r="I68" s="80">
        <f>SUM(I66:I67)</f>
        <v>15.037400000000165</v>
      </c>
      <c r="J68" s="18">
        <f>SUM(J66:J67)</f>
        <v>49.505000000000031</v>
      </c>
      <c r="K68" s="18">
        <f>SUM(K66:K67)</f>
        <v>91.055000000000234</v>
      </c>
      <c r="L68" s="18">
        <f>SUM(L66:L67)</f>
        <v>69.580000000000041</v>
      </c>
    </row>
    <row r="69" spans="1:13" ht="15" customHeight="1" x14ac:dyDescent="0.35">
      <c r="A69" s="119" t="s">
        <v>38</v>
      </c>
      <c r="B69" s="119"/>
      <c r="C69" s="62"/>
      <c r="D69" s="62"/>
      <c r="E69" s="81">
        <v>-14.356999999999999</v>
      </c>
      <c r="F69" s="21">
        <v>-18.401</v>
      </c>
      <c r="G69" s="81">
        <v>-23.006</v>
      </c>
      <c r="H69" s="21">
        <v>-24.879000000000001</v>
      </c>
      <c r="I69" s="81">
        <v>-51.307999999999993</v>
      </c>
      <c r="J69" s="21">
        <v>233.45699999999999</v>
      </c>
      <c r="K69" s="21">
        <v>-72.472999999999999</v>
      </c>
      <c r="L69" s="21">
        <v>-58.753999999999998</v>
      </c>
    </row>
    <row r="70" spans="1:13" ht="15" customHeight="1" x14ac:dyDescent="0.35">
      <c r="A70" s="119" t="s">
        <v>39</v>
      </c>
      <c r="B70" s="119"/>
      <c r="C70" s="62"/>
      <c r="D70" s="62"/>
      <c r="E70" s="81">
        <v>0</v>
      </c>
      <c r="F70" s="21">
        <v>0</v>
      </c>
      <c r="G70" s="81">
        <v>0</v>
      </c>
      <c r="H70" s="21">
        <v>0</v>
      </c>
      <c r="I70" s="81">
        <v>0</v>
      </c>
      <c r="J70" s="21">
        <v>0</v>
      </c>
      <c r="K70" s="21">
        <v>0</v>
      </c>
      <c r="L70" s="21">
        <v>0</v>
      </c>
    </row>
    <row r="71" spans="1:13" ht="15" customHeight="1" x14ac:dyDescent="0.35">
      <c r="A71" s="119" t="s">
        <v>40</v>
      </c>
      <c r="B71" s="119"/>
      <c r="C71" s="62"/>
      <c r="D71" s="62"/>
      <c r="E71" s="81">
        <v>0</v>
      </c>
      <c r="F71" s="21">
        <v>0</v>
      </c>
      <c r="G71" s="81">
        <v>0</v>
      </c>
      <c r="H71" s="21">
        <v>0</v>
      </c>
      <c r="I71" s="81">
        <v>0</v>
      </c>
      <c r="J71" s="21">
        <v>-350.00700000000001</v>
      </c>
      <c r="K71" s="21">
        <v>0</v>
      </c>
      <c r="L71" s="21">
        <v>0</v>
      </c>
    </row>
    <row r="72" spans="1:13" ht="15" customHeight="1" x14ac:dyDescent="0.35">
      <c r="A72" s="120" t="s">
        <v>41</v>
      </c>
      <c r="B72" s="120"/>
      <c r="C72" s="66"/>
      <c r="D72" s="66"/>
      <c r="E72" s="82">
        <v>-9.1000000000000192E-2</v>
      </c>
      <c r="F72" s="25">
        <v>0</v>
      </c>
      <c r="G72" s="82">
        <v>2.9849999999999999</v>
      </c>
      <c r="H72" s="25">
        <v>0</v>
      </c>
      <c r="I72" s="82">
        <v>0</v>
      </c>
      <c r="J72" s="25">
        <v>0</v>
      </c>
      <c r="K72" s="25">
        <v>0</v>
      </c>
      <c r="L72" s="25">
        <v>0</v>
      </c>
    </row>
    <row r="73" spans="1:13" ht="15" customHeight="1" x14ac:dyDescent="0.35">
      <c r="A73" s="215" t="s">
        <v>42</v>
      </c>
      <c r="B73" s="216"/>
      <c r="C73" s="128"/>
      <c r="D73" s="128"/>
      <c r="E73" s="89">
        <f>SUM(E69:E72)</f>
        <v>-14.448</v>
      </c>
      <c r="F73" s="198">
        <f>SUM(F69:F72)</f>
        <v>-18.401</v>
      </c>
      <c r="G73" s="89">
        <f>SUM(G69:G72)</f>
        <v>-20.021000000000001</v>
      </c>
      <c r="H73" s="36">
        <f>SUM(H69:H72)</f>
        <v>-24.879000000000001</v>
      </c>
      <c r="I73" s="89">
        <f>SUM(I69:I72)</f>
        <v>-51.307999999999993</v>
      </c>
      <c r="J73" s="165">
        <f>SUM(J69:J72)</f>
        <v>-116.55000000000001</v>
      </c>
      <c r="K73" s="165">
        <f>SUM(K69:K72)</f>
        <v>-72.472999999999999</v>
      </c>
      <c r="L73" s="165">
        <f>SUM(L69:L72)</f>
        <v>-58.753999999999998</v>
      </c>
    </row>
    <row r="74" spans="1:13" ht="15" customHeight="1" x14ac:dyDescent="0.35">
      <c r="A74" s="122" t="s">
        <v>43</v>
      </c>
      <c r="B74" s="122"/>
      <c r="C74" s="78"/>
      <c r="D74" s="78"/>
      <c r="E74" s="88">
        <f>SUM(E73+E68)</f>
        <v>3.2793167000000736</v>
      </c>
      <c r="F74" s="190">
        <f>SUM(F73+F68)</f>
        <v>-7.3120000000000367</v>
      </c>
      <c r="G74" s="80">
        <f>SUM(G73+G68)</f>
        <v>-40.407784899999896</v>
      </c>
      <c r="H74" s="17">
        <f>SUM(H73+H68)</f>
        <v>-75.525999999999996</v>
      </c>
      <c r="I74" s="80">
        <f>SUM(I73+I68)</f>
        <v>-36.270599999999831</v>
      </c>
      <c r="J74" s="18">
        <f>SUM(J73+J68)</f>
        <v>-67.044999999999987</v>
      </c>
      <c r="K74" s="18">
        <f>SUM(K73+K68)</f>
        <v>18.582000000000235</v>
      </c>
      <c r="L74" s="18">
        <f>SUM(L73+L68)</f>
        <v>10.826000000000043</v>
      </c>
    </row>
    <row r="75" spans="1:13" ht="15" customHeight="1" x14ac:dyDescent="0.35">
      <c r="A75" s="120" t="s">
        <v>85</v>
      </c>
      <c r="B75" s="120"/>
      <c r="C75" s="66"/>
      <c r="D75" s="66"/>
      <c r="E75" s="82">
        <v>0</v>
      </c>
      <c r="F75" s="25">
        <v>0</v>
      </c>
      <c r="G75" s="82">
        <v>0</v>
      </c>
      <c r="H75" s="25">
        <v>0</v>
      </c>
      <c r="I75" s="82">
        <v>0</v>
      </c>
      <c r="J75" s="25">
        <v>0</v>
      </c>
      <c r="K75" s="25">
        <v>0</v>
      </c>
      <c r="L75" s="25">
        <v>0</v>
      </c>
      <c r="M75" s="169"/>
    </row>
    <row r="76" spans="1:13" ht="15" customHeight="1" x14ac:dyDescent="0.35">
      <c r="A76" s="174" t="s">
        <v>86</v>
      </c>
      <c r="B76" s="125"/>
      <c r="C76" s="78"/>
      <c r="D76" s="78"/>
      <c r="E76" s="88">
        <f>SUM(E74:E75)</f>
        <v>3.2793167000000736</v>
      </c>
      <c r="F76" s="190">
        <f>SUM(F74:F75)</f>
        <v>-7.3120000000000367</v>
      </c>
      <c r="G76" s="80">
        <f>SUM(G74:G75)</f>
        <v>-40.407784899999896</v>
      </c>
      <c r="H76" s="17">
        <f>SUM(H74:H75)</f>
        <v>-75.525999999999996</v>
      </c>
      <c r="I76" s="80">
        <f>SUM(I74:I75)</f>
        <v>-36.270599999999831</v>
      </c>
      <c r="J76" s="18">
        <f>SUM(J74:J75)</f>
        <v>-67.044999999999987</v>
      </c>
      <c r="K76" s="18">
        <f>SUM(K74:K75)</f>
        <v>18.582000000000235</v>
      </c>
      <c r="L76" s="18">
        <f>SUM(L74:L75)</f>
        <v>10.826000000000043</v>
      </c>
    </row>
    <row r="77" spans="1:13" ht="16.5" x14ac:dyDescent="0.35">
      <c r="A77" s="109"/>
      <c r="B77" s="78"/>
      <c r="C77" s="78"/>
      <c r="D77" s="78"/>
      <c r="E77" s="79"/>
      <c r="F77" s="79"/>
      <c r="G77" s="79"/>
      <c r="H77" s="79"/>
      <c r="I77" s="79"/>
      <c r="J77" s="79"/>
      <c r="K77" s="79"/>
      <c r="L77" s="79"/>
    </row>
    <row r="78" spans="1:13" ht="16.5" x14ac:dyDescent="0.35">
      <c r="A78" s="76"/>
      <c r="B78" s="67"/>
      <c r="C78" s="69"/>
      <c r="D78" s="69"/>
      <c r="E78" s="70">
        <v>2016</v>
      </c>
      <c r="F78" s="70">
        <v>2015</v>
      </c>
      <c r="G78" s="70">
        <v>2016</v>
      </c>
      <c r="H78" s="70">
        <v>2015</v>
      </c>
      <c r="I78" s="70">
        <v>2015</v>
      </c>
      <c r="J78" s="70">
        <v>2014</v>
      </c>
      <c r="K78" s="70">
        <v>2013</v>
      </c>
      <c r="L78" s="70">
        <v>2012</v>
      </c>
    </row>
    <row r="79" spans="1:13" ht="16.5" x14ac:dyDescent="0.35">
      <c r="A79" s="71"/>
      <c r="B79" s="71"/>
      <c r="C79" s="69"/>
      <c r="D79" s="69"/>
      <c r="E79" s="70" t="s">
        <v>72</v>
      </c>
      <c r="F79" s="70" t="s">
        <v>72</v>
      </c>
      <c r="G79" s="73" t="s">
        <v>156</v>
      </c>
      <c r="H79" s="73" t="s">
        <v>156</v>
      </c>
      <c r="I79" s="70"/>
      <c r="J79" s="70"/>
      <c r="K79" s="70"/>
      <c r="L79" s="70"/>
    </row>
    <row r="80" spans="1:13" ht="16.5" x14ac:dyDescent="0.35">
      <c r="A80" s="68" t="s">
        <v>78</v>
      </c>
      <c r="B80" s="74"/>
      <c r="C80" s="68"/>
      <c r="D80" s="68"/>
      <c r="E80" s="72"/>
      <c r="F80" s="72"/>
      <c r="G80" s="72"/>
      <c r="H80" s="72"/>
      <c r="I80" s="72"/>
      <c r="J80" s="72"/>
      <c r="K80" s="72"/>
      <c r="L80" s="72"/>
    </row>
    <row r="81" spans="1:12" ht="1.5" customHeight="1" x14ac:dyDescent="0.35">
      <c r="A81" s="109" t="s">
        <v>46</v>
      </c>
      <c r="B81" s="65"/>
      <c r="C81" s="65"/>
      <c r="D81" s="65"/>
      <c r="E81" s="65"/>
      <c r="F81" s="65"/>
      <c r="G81" s="65"/>
      <c r="H81" s="65"/>
      <c r="I81" s="65"/>
      <c r="J81" s="65"/>
      <c r="K81" s="65"/>
      <c r="L81" s="65"/>
    </row>
    <row r="82" spans="1:12" ht="15" customHeight="1" x14ac:dyDescent="0.35">
      <c r="A82" s="144" t="s">
        <v>44</v>
      </c>
      <c r="B82" s="119"/>
      <c r="C82" s="110"/>
      <c r="D82" s="110"/>
      <c r="E82" s="84">
        <v>7.370851738835853</v>
      </c>
      <c r="F82" s="58">
        <v>1.8722831629612204</v>
      </c>
      <c r="G82" s="84">
        <v>5.4001536459770403</v>
      </c>
      <c r="H82" s="58">
        <v>0.16423180093159495</v>
      </c>
      <c r="I82" s="84">
        <v>0.51042621294255486</v>
      </c>
      <c r="J82" s="58">
        <v>3.9515019152873836</v>
      </c>
      <c r="K82" s="58">
        <v>8.0013309546592062</v>
      </c>
      <c r="L82" s="58">
        <v>6.2792908336476785</v>
      </c>
    </row>
    <row r="83" spans="1:12" ht="15" customHeight="1" x14ac:dyDescent="0.35">
      <c r="A83" s="109" t="s">
        <v>83</v>
      </c>
      <c r="B83" s="119"/>
      <c r="C83" s="110"/>
      <c r="D83" s="110"/>
      <c r="E83" s="84">
        <v>8.8874595819826769</v>
      </c>
      <c r="F83" s="58">
        <v>5.9251881422066415</v>
      </c>
      <c r="G83" s="84">
        <v>6.4182634250913528</v>
      </c>
      <c r="H83" s="58">
        <v>4.2126512649245305</v>
      </c>
      <c r="I83" s="84">
        <v>4.4543539080493995</v>
      </c>
      <c r="J83" s="58">
        <v>5.1177035369702475</v>
      </c>
      <c r="K83" s="58">
        <v>8.7504002576688276</v>
      </c>
      <c r="L83" s="58">
        <v>7.5648434552998829</v>
      </c>
    </row>
    <row r="84" spans="1:12" ht="15" customHeight="1" x14ac:dyDescent="0.35">
      <c r="A84" s="109" t="s">
        <v>45</v>
      </c>
      <c r="B84" s="119"/>
      <c r="C84" s="110"/>
      <c r="D84" s="110"/>
      <c r="E84" s="84">
        <v>6.0804354801800722</v>
      </c>
      <c r="F84" s="58">
        <v>-0.31522594283019867</v>
      </c>
      <c r="G84" s="84">
        <v>3.9148558127623954</v>
      </c>
      <c r="H84" s="58">
        <v>-2.4829388036874569</v>
      </c>
      <c r="I84" s="84">
        <v>-1.8956115573878158</v>
      </c>
      <c r="J84" s="58">
        <v>0.20342266923672361</v>
      </c>
      <c r="K84" s="58">
        <v>6.6413634891064044</v>
      </c>
      <c r="L84" s="58">
        <v>4.198747642399093</v>
      </c>
    </row>
    <row r="85" spans="1:12" ht="15" customHeight="1" x14ac:dyDescent="0.35">
      <c r="A85" s="109" t="s">
        <v>46</v>
      </c>
      <c r="B85" s="119"/>
      <c r="C85" s="117"/>
      <c r="D85" s="117"/>
      <c r="E85" s="91" t="s">
        <v>54</v>
      </c>
      <c r="F85" s="58" t="s">
        <v>54</v>
      </c>
      <c r="G85" s="84" t="s">
        <v>54</v>
      </c>
      <c r="H85" s="58" t="s">
        <v>54</v>
      </c>
      <c r="I85" s="84">
        <v>-3.420613713244617</v>
      </c>
      <c r="J85" s="58">
        <v>0.94229312370307361</v>
      </c>
      <c r="K85" s="58">
        <v>6.522437604879733</v>
      </c>
      <c r="L85" s="58">
        <v>3.6517270519848606</v>
      </c>
    </row>
    <row r="86" spans="1:12" ht="15" customHeight="1" x14ac:dyDescent="0.35">
      <c r="A86" s="109" t="s">
        <v>47</v>
      </c>
      <c r="B86" s="119"/>
      <c r="C86" s="117"/>
      <c r="D86" s="117"/>
      <c r="E86" s="91" t="s">
        <v>54</v>
      </c>
      <c r="F86" s="58" t="s">
        <v>54</v>
      </c>
      <c r="G86" s="84" t="s">
        <v>54</v>
      </c>
      <c r="H86" s="58" t="s">
        <v>54</v>
      </c>
      <c r="I86" s="84">
        <v>0.80519813677257435</v>
      </c>
      <c r="J86" s="58">
        <v>3.4542794174736553</v>
      </c>
      <c r="K86" s="58">
        <v>7.533127896596131</v>
      </c>
      <c r="L86" s="58">
        <v>6.0013930320296875</v>
      </c>
    </row>
    <row r="87" spans="1:12" ht="15" customHeight="1" x14ac:dyDescent="0.35">
      <c r="A87" s="109" t="s">
        <v>48</v>
      </c>
      <c r="B87" s="119"/>
      <c r="C87" s="110"/>
      <c r="D87" s="110"/>
      <c r="E87" s="92" t="s">
        <v>54</v>
      </c>
      <c r="F87" s="21" t="s">
        <v>54</v>
      </c>
      <c r="G87" s="81">
        <v>47.283902393968354</v>
      </c>
      <c r="H87" s="21">
        <v>44.433901965916903</v>
      </c>
      <c r="I87" s="81">
        <v>45.222450980607022</v>
      </c>
      <c r="J87" s="21">
        <v>44.852661751254153</v>
      </c>
      <c r="K87" s="21">
        <v>58.772156070778735</v>
      </c>
      <c r="L87" s="21">
        <v>55.807044003909326</v>
      </c>
    </row>
    <row r="88" spans="1:12" ht="15" customHeight="1" x14ac:dyDescent="0.35">
      <c r="A88" s="109" t="s">
        <v>49</v>
      </c>
      <c r="B88" s="119"/>
      <c r="C88" s="110"/>
      <c r="D88" s="110"/>
      <c r="E88" s="93" t="s">
        <v>54</v>
      </c>
      <c r="F88" s="21" t="s">
        <v>54</v>
      </c>
      <c r="G88" s="81">
        <v>624.62908060000007</v>
      </c>
      <c r="H88" s="21">
        <v>697.875</v>
      </c>
      <c r="I88" s="81">
        <v>627.39099999999996</v>
      </c>
      <c r="J88" s="21">
        <v>634.80000000000007</v>
      </c>
      <c r="K88" s="21">
        <v>295.59700000000004</v>
      </c>
      <c r="L88" s="21">
        <v>396.03599999999994</v>
      </c>
    </row>
    <row r="89" spans="1:12" ht="15" customHeight="1" x14ac:dyDescent="0.35">
      <c r="A89" s="109" t="s">
        <v>50</v>
      </c>
      <c r="B89" s="119"/>
      <c r="C89" s="62"/>
      <c r="D89" s="62"/>
      <c r="E89" s="94" t="s">
        <v>54</v>
      </c>
      <c r="F89" s="58" t="s">
        <v>54</v>
      </c>
      <c r="G89" s="84">
        <v>0.74717963431193535</v>
      </c>
      <c r="H89" s="58">
        <v>0.84324008245249293</v>
      </c>
      <c r="I89" s="84">
        <v>0.81632455243316082</v>
      </c>
      <c r="J89" s="58">
        <v>0.83470888770622687</v>
      </c>
      <c r="K89" s="58">
        <v>0.40084432192701791</v>
      </c>
      <c r="L89" s="58">
        <v>0.49594485206363725</v>
      </c>
    </row>
    <row r="90" spans="1:12" ht="15" customHeight="1" x14ac:dyDescent="0.35">
      <c r="A90" s="111" t="s">
        <v>51</v>
      </c>
      <c r="B90" s="120"/>
      <c r="C90" s="66"/>
      <c r="D90" s="66"/>
      <c r="E90" s="95" t="s">
        <v>54</v>
      </c>
      <c r="F90" s="21" t="s">
        <v>54</v>
      </c>
      <c r="G90" s="96" t="s">
        <v>54</v>
      </c>
      <c r="H90" s="21" t="s">
        <v>54</v>
      </c>
      <c r="I90" s="81">
        <v>993</v>
      </c>
      <c r="J90" s="21">
        <v>1134</v>
      </c>
      <c r="K90" s="21">
        <v>1143</v>
      </c>
      <c r="L90" s="21">
        <v>1162</v>
      </c>
    </row>
    <row r="91" spans="1:12" ht="16.5" x14ac:dyDescent="0.35">
      <c r="A91" s="113"/>
      <c r="B91" s="64"/>
      <c r="C91" s="64"/>
      <c r="D91" s="64"/>
      <c r="E91" s="64"/>
      <c r="F91" s="64"/>
      <c r="G91" s="64"/>
      <c r="H91" s="64"/>
      <c r="I91" s="64"/>
      <c r="J91" s="64"/>
      <c r="K91" s="64"/>
      <c r="L91" s="64"/>
    </row>
    <row r="92" spans="1:12" ht="16.5" x14ac:dyDescent="0.35">
      <c r="A92" s="113"/>
      <c r="B92" s="129"/>
      <c r="C92" s="129"/>
      <c r="D92" s="129"/>
      <c r="E92" s="129"/>
      <c r="F92" s="129"/>
      <c r="G92" s="129"/>
      <c r="H92" s="129"/>
      <c r="I92" s="129"/>
      <c r="J92" s="129"/>
      <c r="K92" s="129"/>
      <c r="L92" s="129"/>
    </row>
    <row r="93" spans="1:12" ht="16.5" x14ac:dyDescent="0.35">
      <c r="A93" s="130"/>
      <c r="B93" s="130"/>
      <c r="C93" s="130"/>
      <c r="D93" s="130"/>
      <c r="E93" s="130"/>
      <c r="F93" s="130"/>
      <c r="G93" s="130"/>
      <c r="H93" s="130"/>
      <c r="I93" s="130"/>
      <c r="J93" s="130"/>
      <c r="K93" s="130"/>
      <c r="L93" s="130"/>
    </row>
    <row r="94" spans="1:12" x14ac:dyDescent="0.25">
      <c r="A94" s="131"/>
      <c r="B94" s="131"/>
      <c r="C94" s="131"/>
      <c r="D94" s="131"/>
      <c r="E94" s="131"/>
      <c r="F94" s="131"/>
      <c r="G94" s="131"/>
      <c r="H94" s="131"/>
      <c r="I94" s="131"/>
      <c r="J94" s="131"/>
      <c r="K94" s="131"/>
      <c r="L94" s="131"/>
    </row>
    <row r="95" spans="1:12" x14ac:dyDescent="0.25">
      <c r="A95" s="131"/>
      <c r="B95" s="131"/>
      <c r="C95" s="131"/>
      <c r="D95" s="131"/>
      <c r="E95" s="131"/>
      <c r="F95" s="131"/>
      <c r="G95" s="131"/>
      <c r="H95" s="131"/>
      <c r="I95" s="131"/>
      <c r="J95" s="131"/>
      <c r="K95" s="131"/>
      <c r="L95" s="131"/>
    </row>
    <row r="96" spans="1:12" x14ac:dyDescent="0.25">
      <c r="A96" s="131"/>
      <c r="B96" s="131"/>
      <c r="C96" s="131"/>
      <c r="D96" s="131"/>
      <c r="E96" s="131"/>
      <c r="F96" s="131"/>
      <c r="G96" s="131"/>
      <c r="H96" s="131"/>
      <c r="I96" s="131"/>
      <c r="J96" s="131"/>
      <c r="K96" s="131"/>
      <c r="L96" s="131"/>
    </row>
    <row r="97" spans="1:12" x14ac:dyDescent="0.25">
      <c r="A97" s="131"/>
      <c r="B97" s="131"/>
      <c r="C97" s="131"/>
      <c r="D97" s="131"/>
      <c r="E97" s="131"/>
      <c r="F97" s="131"/>
      <c r="G97" s="131"/>
      <c r="H97" s="131"/>
      <c r="I97" s="131"/>
      <c r="J97" s="131"/>
      <c r="K97" s="131"/>
      <c r="L97" s="131"/>
    </row>
    <row r="98" spans="1:12" x14ac:dyDescent="0.25">
      <c r="A98" s="131"/>
      <c r="B98" s="131"/>
      <c r="C98" s="131"/>
      <c r="D98" s="131"/>
      <c r="E98" s="131"/>
      <c r="F98" s="131"/>
      <c r="G98" s="131"/>
      <c r="H98" s="131"/>
      <c r="I98" s="131"/>
      <c r="J98" s="131"/>
      <c r="K98" s="131"/>
      <c r="L98" s="131"/>
    </row>
    <row r="99" spans="1:12" x14ac:dyDescent="0.25">
      <c r="A99" s="101"/>
      <c r="B99" s="101"/>
      <c r="C99" s="101"/>
      <c r="D99" s="101"/>
      <c r="E99" s="101"/>
      <c r="F99" s="101"/>
      <c r="G99" s="101"/>
      <c r="H99" s="101"/>
      <c r="I99" s="101"/>
      <c r="J99" s="101"/>
      <c r="K99" s="101"/>
      <c r="L99" s="101"/>
    </row>
    <row r="100" spans="1:12" x14ac:dyDescent="0.25">
      <c r="A100" s="101"/>
      <c r="B100" s="101"/>
      <c r="C100" s="101"/>
      <c r="D100" s="101"/>
      <c r="E100" s="101"/>
      <c r="F100" s="101"/>
      <c r="G100" s="101"/>
      <c r="H100" s="101"/>
      <c r="I100" s="101"/>
      <c r="J100" s="101"/>
      <c r="K100" s="101"/>
      <c r="L100" s="101"/>
    </row>
    <row r="101" spans="1:12" x14ac:dyDescent="0.25">
      <c r="A101" s="101"/>
      <c r="B101" s="101"/>
      <c r="C101" s="101"/>
      <c r="D101" s="101"/>
      <c r="E101" s="101"/>
      <c r="F101" s="101"/>
      <c r="G101" s="101"/>
      <c r="H101" s="101"/>
      <c r="I101" s="101"/>
      <c r="J101" s="101"/>
      <c r="K101" s="101"/>
      <c r="L101" s="101"/>
    </row>
    <row r="102" spans="1:12" x14ac:dyDescent="0.25">
      <c r="A102" s="101"/>
      <c r="B102" s="101"/>
      <c r="C102" s="101"/>
      <c r="D102" s="101"/>
      <c r="E102" s="101"/>
      <c r="F102" s="101"/>
      <c r="G102" s="101"/>
      <c r="H102" s="101"/>
      <c r="I102" s="101"/>
      <c r="J102" s="101"/>
      <c r="K102" s="101"/>
      <c r="L102" s="101"/>
    </row>
    <row r="103" spans="1:12" x14ac:dyDescent="0.25">
      <c r="A103" s="101"/>
      <c r="B103" s="101"/>
      <c r="C103" s="101"/>
      <c r="D103" s="101"/>
      <c r="E103" s="101"/>
      <c r="F103" s="101"/>
      <c r="G103" s="101"/>
      <c r="H103" s="101"/>
      <c r="I103" s="101"/>
      <c r="J103" s="101"/>
      <c r="K103" s="101"/>
      <c r="L103" s="101"/>
    </row>
    <row r="104" spans="1:12" x14ac:dyDescent="0.25">
      <c r="A104" s="101"/>
      <c r="B104" s="101"/>
      <c r="C104" s="101"/>
      <c r="D104" s="101"/>
      <c r="E104" s="101"/>
      <c r="F104" s="101"/>
      <c r="G104" s="101"/>
      <c r="H104" s="101"/>
      <c r="I104" s="101"/>
      <c r="J104" s="101"/>
      <c r="K104" s="101"/>
      <c r="L104" s="101"/>
    </row>
    <row r="105" spans="1:12" x14ac:dyDescent="0.25">
      <c r="A105" s="101"/>
      <c r="B105" s="101"/>
      <c r="C105" s="101"/>
      <c r="D105" s="101"/>
      <c r="E105" s="101"/>
      <c r="F105" s="101"/>
      <c r="G105" s="101"/>
      <c r="H105" s="101"/>
      <c r="I105" s="101"/>
      <c r="J105" s="101"/>
      <c r="K105" s="101"/>
      <c r="L105" s="10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sheetData>
  <mergeCells count="2">
    <mergeCell ref="A1:L1"/>
    <mergeCell ref="A73:B73"/>
  </mergeCells>
  <pageMargins left="0.7" right="0.7" top="0.75" bottom="0.75" header="0.3" footer="0.3"/>
  <pageSetup paperSize="9" scale="5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3"/>
  <sheetViews>
    <sheetView showZeros="0" zoomScaleNormal="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2" ht="21.75" x14ac:dyDescent="0.25">
      <c r="A1" s="213" t="s">
        <v>73</v>
      </c>
      <c r="B1" s="213"/>
      <c r="C1" s="213"/>
      <c r="D1" s="213"/>
      <c r="E1" s="213"/>
      <c r="F1" s="213"/>
      <c r="G1" s="213"/>
      <c r="H1" s="213"/>
      <c r="I1" s="213"/>
      <c r="J1" s="213"/>
      <c r="K1" s="213"/>
      <c r="L1" s="213"/>
    </row>
    <row r="2" spans="1:12" ht="16.5" x14ac:dyDescent="0.35">
      <c r="A2" s="106" t="s">
        <v>58</v>
      </c>
      <c r="B2" s="107"/>
      <c r="C2" s="107"/>
      <c r="D2" s="107"/>
      <c r="E2" s="101"/>
      <c r="F2" s="101"/>
      <c r="G2" s="101"/>
      <c r="H2" s="101"/>
      <c r="I2" s="101"/>
      <c r="J2" s="101"/>
      <c r="K2" s="101"/>
      <c r="L2" s="101"/>
    </row>
    <row r="3" spans="1:12" ht="16.5" x14ac:dyDescent="0.35">
      <c r="A3" s="67"/>
      <c r="B3" s="67"/>
      <c r="C3" s="68"/>
      <c r="D3" s="69"/>
      <c r="E3" s="70">
        <v>2016</v>
      </c>
      <c r="F3" s="70">
        <v>2015</v>
      </c>
      <c r="G3" s="70">
        <v>2016</v>
      </c>
      <c r="H3" s="70">
        <v>2015</v>
      </c>
      <c r="I3" s="70">
        <v>2015</v>
      </c>
      <c r="J3" s="70">
        <v>2014</v>
      </c>
      <c r="K3" s="70">
        <v>2013</v>
      </c>
      <c r="L3" s="70">
        <v>2012</v>
      </c>
    </row>
    <row r="4" spans="1:12" ht="16.5" x14ac:dyDescent="0.35">
      <c r="A4" s="71"/>
      <c r="B4" s="71"/>
      <c r="C4" s="68"/>
      <c r="D4" s="69"/>
      <c r="E4" s="70" t="s">
        <v>72</v>
      </c>
      <c r="F4" s="70" t="s">
        <v>72</v>
      </c>
      <c r="G4" s="70" t="s">
        <v>156</v>
      </c>
      <c r="H4" s="70" t="s">
        <v>156</v>
      </c>
      <c r="I4" s="70"/>
      <c r="J4" s="70"/>
      <c r="K4" s="70"/>
      <c r="L4" s="70"/>
    </row>
    <row r="5" spans="1:12" ht="16.5" x14ac:dyDescent="0.35">
      <c r="A5" s="68" t="s">
        <v>1</v>
      </c>
      <c r="B5" s="71"/>
      <c r="C5" s="68"/>
      <c r="D5" s="68" t="s">
        <v>77</v>
      </c>
      <c r="E5" s="72" t="s">
        <v>53</v>
      </c>
      <c r="F5" s="72" t="s">
        <v>53</v>
      </c>
      <c r="G5" s="72" t="s">
        <v>53</v>
      </c>
      <c r="H5" s="72" t="s">
        <v>53</v>
      </c>
      <c r="I5" s="72" t="s">
        <v>53</v>
      </c>
      <c r="J5" s="72"/>
      <c r="K5" s="72"/>
      <c r="L5" s="72"/>
    </row>
    <row r="6" spans="1:12" ht="3.75" customHeight="1" x14ac:dyDescent="0.35">
      <c r="A6" s="65"/>
      <c r="B6" s="65"/>
      <c r="C6" s="65"/>
      <c r="D6" s="65"/>
      <c r="E6" s="65"/>
      <c r="F6" s="65"/>
      <c r="G6" s="65"/>
      <c r="H6" s="65"/>
      <c r="I6" s="65"/>
      <c r="J6" s="65"/>
      <c r="K6" s="65"/>
      <c r="L6" s="65"/>
    </row>
    <row r="7" spans="1:12" ht="15" customHeight="1" x14ac:dyDescent="0.35">
      <c r="A7" s="109" t="s">
        <v>2</v>
      </c>
      <c r="B7" s="110"/>
      <c r="C7" s="110"/>
      <c r="D7" s="110"/>
      <c r="E7" s="80">
        <v>215.58093200000008</v>
      </c>
      <c r="F7" s="17">
        <v>234.86200000000002</v>
      </c>
      <c r="G7" s="80">
        <v>592.67081200000007</v>
      </c>
      <c r="H7" s="17">
        <v>588.84900000000005</v>
      </c>
      <c r="I7" s="80">
        <v>888.20801700000004</v>
      </c>
      <c r="J7" s="17">
        <v>844.50199999999995</v>
      </c>
      <c r="K7" s="17">
        <v>837.87300000000005</v>
      </c>
      <c r="L7" s="17">
        <v>784.29499999999996</v>
      </c>
    </row>
    <row r="8" spans="1:12" ht="15" customHeight="1" x14ac:dyDescent="0.35">
      <c r="A8" s="109" t="s">
        <v>3</v>
      </c>
      <c r="B8" s="62"/>
      <c r="C8" s="62"/>
      <c r="D8" s="62"/>
      <c r="E8" s="81">
        <v>-202.17793299999997</v>
      </c>
      <c r="F8" s="21">
        <v>-212.55400000000003</v>
      </c>
      <c r="G8" s="81">
        <v>-581.92340999999999</v>
      </c>
      <c r="H8" s="21">
        <v>-584.76800000000003</v>
      </c>
      <c r="I8" s="81">
        <v>-849.46159299999999</v>
      </c>
      <c r="J8" s="21">
        <v>-819.91899999999998</v>
      </c>
      <c r="K8" s="21">
        <v>-804.13599999999997</v>
      </c>
      <c r="L8" s="21">
        <v>-785.62</v>
      </c>
    </row>
    <row r="9" spans="1:12" ht="15" customHeight="1" x14ac:dyDescent="0.35">
      <c r="A9" s="109" t="s">
        <v>4</v>
      </c>
      <c r="B9" s="62"/>
      <c r="C9" s="62"/>
      <c r="D9" s="62"/>
      <c r="E9" s="81">
        <v>2.0301629999999995</v>
      </c>
      <c r="F9" s="21">
        <v>1.5620000000000003</v>
      </c>
      <c r="G9" s="81">
        <v>6.9363509999999993</v>
      </c>
      <c r="H9" s="21">
        <v>4.7110000000000003</v>
      </c>
      <c r="I9" s="81">
        <v>10.456063</v>
      </c>
      <c r="J9" s="21">
        <v>7.1820000000000004</v>
      </c>
      <c r="K9" s="21">
        <v>6.274</v>
      </c>
      <c r="L9" s="21">
        <v>7.1989999999999998</v>
      </c>
    </row>
    <row r="10" spans="1:12" ht="15" customHeight="1" x14ac:dyDescent="0.35">
      <c r="A10" s="109" t="s">
        <v>5</v>
      </c>
      <c r="B10" s="62"/>
      <c r="C10" s="62"/>
      <c r="D10" s="62"/>
      <c r="E10" s="81">
        <v>0</v>
      </c>
      <c r="F10" s="21">
        <v>0</v>
      </c>
      <c r="G10" s="81">
        <v>0</v>
      </c>
      <c r="H10" s="21">
        <v>0</v>
      </c>
      <c r="I10" s="81">
        <v>0</v>
      </c>
      <c r="J10" s="21">
        <v>0</v>
      </c>
      <c r="K10" s="21">
        <v>0</v>
      </c>
      <c r="L10" s="21">
        <v>0</v>
      </c>
    </row>
    <row r="11" spans="1:12" ht="15" customHeight="1" x14ac:dyDescent="0.35">
      <c r="A11" s="111" t="s">
        <v>6</v>
      </c>
      <c r="B11" s="66"/>
      <c r="C11" s="66"/>
      <c r="D11" s="66"/>
      <c r="E11" s="82">
        <v>0</v>
      </c>
      <c r="F11" s="25">
        <v>0</v>
      </c>
      <c r="G11" s="82">
        <v>0</v>
      </c>
      <c r="H11" s="25">
        <v>0</v>
      </c>
      <c r="I11" s="82">
        <v>0</v>
      </c>
      <c r="J11" s="25">
        <v>0</v>
      </c>
      <c r="K11" s="25">
        <v>0</v>
      </c>
      <c r="L11" s="25">
        <v>0</v>
      </c>
    </row>
    <row r="12" spans="1:12" ht="15" customHeight="1" x14ac:dyDescent="0.25">
      <c r="A12" s="112" t="s">
        <v>7</v>
      </c>
      <c r="B12" s="112"/>
      <c r="C12" s="112"/>
      <c r="D12" s="112"/>
      <c r="E12" s="80">
        <f>SUM(E7:E11)</f>
        <v>15.433162000000108</v>
      </c>
      <c r="F12" s="190">
        <f>SUM(F7:F11)</f>
        <v>23.869999999999994</v>
      </c>
      <c r="G12" s="80">
        <f>SUM(G7:G11)</f>
        <v>17.683753000000078</v>
      </c>
      <c r="H12" s="17">
        <f>SUM(H7:H11)</f>
        <v>8.7920000000000176</v>
      </c>
      <c r="I12" s="80">
        <f>SUM(I7:I11)</f>
        <v>49.202487000000048</v>
      </c>
      <c r="J12" s="18">
        <f>SUM(J7:J11)</f>
        <v>31.764999999999972</v>
      </c>
      <c r="K12" s="18">
        <f>SUM(K7:K11)</f>
        <v>40.011000000000081</v>
      </c>
      <c r="L12" s="18">
        <f>SUM(L7:L11)</f>
        <v>5.8739999999999544</v>
      </c>
    </row>
    <row r="13" spans="1:12" ht="15" customHeight="1" x14ac:dyDescent="0.35">
      <c r="A13" s="111" t="s">
        <v>62</v>
      </c>
      <c r="B13" s="66"/>
      <c r="C13" s="66"/>
      <c r="D13" s="66"/>
      <c r="E13" s="82">
        <v>-12.293419</v>
      </c>
      <c r="F13" s="191">
        <v>-11.985999999999997</v>
      </c>
      <c r="G13" s="82">
        <v>-36.341533999999996</v>
      </c>
      <c r="H13" s="25">
        <v>-36.295999999999999</v>
      </c>
      <c r="I13" s="82">
        <v>-49.659476999999995</v>
      </c>
      <c r="J13" s="25">
        <v>-51.984999999999999</v>
      </c>
      <c r="K13" s="25">
        <v>-53.456999999999994</v>
      </c>
      <c r="L13" s="25">
        <v>-50.316999999999993</v>
      </c>
    </row>
    <row r="14" spans="1:12" ht="15" customHeight="1" x14ac:dyDescent="0.25">
      <c r="A14" s="112" t="s">
        <v>8</v>
      </c>
      <c r="B14" s="112"/>
      <c r="C14" s="112"/>
      <c r="D14" s="112"/>
      <c r="E14" s="80">
        <f>SUM(E12:E13)</f>
        <v>3.1397430000001076</v>
      </c>
      <c r="F14" s="190">
        <f>SUM(F12:F13)</f>
        <v>11.883999999999997</v>
      </c>
      <c r="G14" s="80">
        <f>SUM(G12:G13)</f>
        <v>-18.657780999999918</v>
      </c>
      <c r="H14" s="17">
        <f>SUM(H12:H13)</f>
        <v>-27.503999999999984</v>
      </c>
      <c r="I14" s="80">
        <f>SUM(I12:I13)</f>
        <v>-0.45698999999994783</v>
      </c>
      <c r="J14" s="18">
        <f>SUM(J12:J13)</f>
        <v>-20.220000000000027</v>
      </c>
      <c r="K14" s="18">
        <f>SUM(K12:K13)</f>
        <v>-13.445999999999913</v>
      </c>
      <c r="L14" s="18">
        <f>SUM(L12:L13)</f>
        <v>-44.44300000000004</v>
      </c>
    </row>
    <row r="15" spans="1:12" ht="15" customHeight="1" x14ac:dyDescent="0.35">
      <c r="A15" s="109" t="s">
        <v>9</v>
      </c>
      <c r="B15" s="113"/>
      <c r="C15" s="113"/>
      <c r="D15" s="113"/>
      <c r="E15" s="81">
        <v>0</v>
      </c>
      <c r="F15" s="21">
        <v>0</v>
      </c>
      <c r="G15" s="81">
        <v>0</v>
      </c>
      <c r="H15" s="21">
        <v>0</v>
      </c>
      <c r="I15" s="81">
        <v>0</v>
      </c>
      <c r="J15" s="21">
        <v>0</v>
      </c>
      <c r="K15" s="21">
        <v>0</v>
      </c>
      <c r="L15" s="21">
        <v>0</v>
      </c>
    </row>
    <row r="16" spans="1:12" ht="15" customHeight="1" x14ac:dyDescent="0.35">
      <c r="A16" s="111" t="s">
        <v>10</v>
      </c>
      <c r="B16" s="66"/>
      <c r="C16" s="66"/>
      <c r="D16" s="66"/>
      <c r="E16" s="82">
        <v>0</v>
      </c>
      <c r="F16" s="25">
        <v>0</v>
      </c>
      <c r="G16" s="82">
        <v>0</v>
      </c>
      <c r="H16" s="25">
        <v>0</v>
      </c>
      <c r="I16" s="82">
        <v>-75</v>
      </c>
      <c r="J16" s="25">
        <v>-100</v>
      </c>
      <c r="K16" s="25">
        <v>0</v>
      </c>
      <c r="L16" s="25">
        <v>-58</v>
      </c>
    </row>
    <row r="17" spans="1:12" ht="15" customHeight="1" x14ac:dyDescent="0.25">
      <c r="A17" s="112" t="s">
        <v>11</v>
      </c>
      <c r="B17" s="112"/>
      <c r="C17" s="112"/>
      <c r="D17" s="112"/>
      <c r="E17" s="80">
        <f>SUM(E14:E16)</f>
        <v>3.1397430000001076</v>
      </c>
      <c r="F17" s="190">
        <f>SUM(F14:F16)</f>
        <v>11.883999999999997</v>
      </c>
      <c r="G17" s="80">
        <f>SUM(G14:G16)</f>
        <v>-18.657780999999918</v>
      </c>
      <c r="H17" s="17">
        <f>SUM(H14:H16)</f>
        <v>-27.503999999999984</v>
      </c>
      <c r="I17" s="80">
        <f>SUM(I14:I16)</f>
        <v>-75.456989999999948</v>
      </c>
      <c r="J17" s="18">
        <f>SUM(J14:J16)</f>
        <v>-120.22000000000003</v>
      </c>
      <c r="K17" s="18">
        <f>SUM(K14:K16)</f>
        <v>-13.445999999999913</v>
      </c>
      <c r="L17" s="18">
        <f>SUM(L14:L16)</f>
        <v>-102.44300000000004</v>
      </c>
    </row>
    <row r="18" spans="1:12" ht="15" customHeight="1" x14ac:dyDescent="0.35">
      <c r="A18" s="109" t="s">
        <v>12</v>
      </c>
      <c r="B18" s="62"/>
      <c r="C18" s="62"/>
      <c r="D18" s="62"/>
      <c r="E18" s="81">
        <v>12.138920000000002</v>
      </c>
      <c r="F18" s="21">
        <v>4.2530000000000001</v>
      </c>
      <c r="G18" s="81">
        <v>20.938516</v>
      </c>
      <c r="H18" s="21">
        <v>4.5460000000000003</v>
      </c>
      <c r="I18" s="81">
        <v>3.8694419999999998</v>
      </c>
      <c r="J18" s="21">
        <v>0.80900000000000005</v>
      </c>
      <c r="K18" s="21">
        <v>0.94000000000000006</v>
      </c>
      <c r="L18" s="21">
        <v>8.354000000000001</v>
      </c>
    </row>
    <row r="19" spans="1:12" ht="15" customHeight="1" x14ac:dyDescent="0.35">
      <c r="A19" s="111" t="s">
        <v>13</v>
      </c>
      <c r="B19" s="66"/>
      <c r="C19" s="66"/>
      <c r="D19" s="66"/>
      <c r="E19" s="82">
        <v>-5.6026640000000008</v>
      </c>
      <c r="F19" s="25">
        <v>-19.831</v>
      </c>
      <c r="G19" s="82">
        <v>-15.910911</v>
      </c>
      <c r="H19" s="25">
        <v>-29.783999999999999</v>
      </c>
      <c r="I19" s="82">
        <v>-41.493809999999996</v>
      </c>
      <c r="J19" s="25">
        <v>-77.623999999999995</v>
      </c>
      <c r="K19" s="25">
        <v>-67.021000000000001</v>
      </c>
      <c r="L19" s="25">
        <v>-36.622999999999998</v>
      </c>
    </row>
    <row r="20" spans="1:12" ht="15" customHeight="1" x14ac:dyDescent="0.25">
      <c r="A20" s="112" t="s">
        <v>14</v>
      </c>
      <c r="B20" s="112"/>
      <c r="C20" s="112"/>
      <c r="D20" s="112"/>
      <c r="E20" s="80">
        <f>SUM(E17:E19)</f>
        <v>9.6759990000001093</v>
      </c>
      <c r="F20" s="190">
        <f>SUM(F17:F19)</f>
        <v>-3.6940000000000026</v>
      </c>
      <c r="G20" s="80">
        <f>SUM(G17:G19)</f>
        <v>-13.630175999999919</v>
      </c>
      <c r="H20" s="17">
        <f>SUM(H17:H19)</f>
        <v>-52.741999999999983</v>
      </c>
      <c r="I20" s="80">
        <f>SUM(I17:I19)</f>
        <v>-113.08135799999994</v>
      </c>
      <c r="J20" s="18">
        <f>SUM(J17:J19)</f>
        <v>-197.03500000000003</v>
      </c>
      <c r="K20" s="18">
        <f>SUM(K17:K19)</f>
        <v>-79.526999999999916</v>
      </c>
      <c r="L20" s="18">
        <f>SUM(L17:L19)</f>
        <v>-130.71200000000005</v>
      </c>
    </row>
    <row r="21" spans="1:12" ht="15" customHeight="1" x14ac:dyDescent="0.35">
      <c r="A21" s="109" t="s">
        <v>15</v>
      </c>
      <c r="B21" s="62"/>
      <c r="C21" s="62"/>
      <c r="D21" s="62"/>
      <c r="E21" s="81">
        <v>-0.6694179999999994</v>
      </c>
      <c r="F21" s="21">
        <v>-1.0760000000000001</v>
      </c>
      <c r="G21" s="81">
        <v>2.2884940000000005</v>
      </c>
      <c r="H21" s="21">
        <v>3.2549999999999999</v>
      </c>
      <c r="I21" s="81">
        <v>-0.27700000000000014</v>
      </c>
      <c r="J21" s="21">
        <v>-3.1099999999999994</v>
      </c>
      <c r="K21" s="21">
        <v>-3.8419999999999996</v>
      </c>
      <c r="L21" s="21">
        <v>-0.47099999999999953</v>
      </c>
    </row>
    <row r="22" spans="1:12" ht="15" customHeight="1" x14ac:dyDescent="0.35">
      <c r="A22" s="111" t="s">
        <v>16</v>
      </c>
      <c r="B22" s="114"/>
      <c r="C22" s="114"/>
      <c r="D22" s="114"/>
      <c r="E22" s="82">
        <v>0</v>
      </c>
      <c r="F22" s="25">
        <v>0</v>
      </c>
      <c r="G22" s="82">
        <v>0</v>
      </c>
      <c r="H22" s="25">
        <v>0</v>
      </c>
      <c r="I22" s="82">
        <v>0</v>
      </c>
      <c r="J22" s="25">
        <v>0</v>
      </c>
      <c r="K22" s="25">
        <v>0</v>
      </c>
      <c r="L22" s="25">
        <v>0</v>
      </c>
    </row>
    <row r="23" spans="1:12" ht="15" customHeight="1" x14ac:dyDescent="0.35">
      <c r="A23" s="115" t="s">
        <v>103</v>
      </c>
      <c r="B23" s="116"/>
      <c r="C23" s="116"/>
      <c r="D23" s="116"/>
      <c r="E23" s="80">
        <f>SUM(E20:E22)</f>
        <v>9.0065810000001107</v>
      </c>
      <c r="F23" s="190">
        <f>SUM(F20:F22)</f>
        <v>-4.7700000000000031</v>
      </c>
      <c r="G23" s="80">
        <f>SUM(G20:G22)</f>
        <v>-11.341681999999919</v>
      </c>
      <c r="H23" s="17">
        <f>SUM(H20:H22)</f>
        <v>-49.486999999999981</v>
      </c>
      <c r="I23" s="80">
        <f>SUM(I20:I22)</f>
        <v>-113.35835799999994</v>
      </c>
      <c r="J23" s="18">
        <f>SUM(J20:J22)</f>
        <v>-200.14500000000004</v>
      </c>
      <c r="K23" s="18">
        <f>SUM(K20:K22)</f>
        <v>-83.368999999999915</v>
      </c>
      <c r="L23" s="18">
        <f>SUM(L20:L22)</f>
        <v>-131.18300000000005</v>
      </c>
    </row>
    <row r="24" spans="1:12" ht="15" customHeight="1" x14ac:dyDescent="0.35">
      <c r="A24" s="109" t="s">
        <v>117</v>
      </c>
      <c r="B24" s="62"/>
      <c r="C24" s="62"/>
      <c r="D24" s="62"/>
      <c r="E24" s="81">
        <v>9.0065810000000788</v>
      </c>
      <c r="F24" s="21">
        <v>-4.7700000000000209</v>
      </c>
      <c r="G24" s="81">
        <v>-11.341681999999992</v>
      </c>
      <c r="H24" s="21">
        <v>-49.487000000000052</v>
      </c>
      <c r="I24" s="81">
        <v>-113.35835799999992</v>
      </c>
      <c r="J24" s="21">
        <v>-200.14500000000007</v>
      </c>
      <c r="K24" s="21">
        <v>-83.368999999999929</v>
      </c>
      <c r="L24" s="21">
        <v>-131.18300000000008</v>
      </c>
    </row>
    <row r="25" spans="1:12" ht="15" customHeight="1" x14ac:dyDescent="0.35">
      <c r="A25" s="109" t="s">
        <v>112</v>
      </c>
      <c r="B25" s="62"/>
      <c r="C25" s="62"/>
      <c r="D25" s="62"/>
      <c r="E25" s="81">
        <v>0</v>
      </c>
      <c r="F25" s="21">
        <v>0</v>
      </c>
      <c r="G25" s="81">
        <v>0</v>
      </c>
      <c r="H25" s="21">
        <v>0</v>
      </c>
      <c r="I25" s="81">
        <v>0</v>
      </c>
      <c r="J25" s="21">
        <v>0</v>
      </c>
      <c r="K25" s="21">
        <v>0</v>
      </c>
      <c r="L25" s="21">
        <v>0</v>
      </c>
    </row>
    <row r="26" spans="1:12" ht="15" customHeight="1" x14ac:dyDescent="0.35">
      <c r="A26" s="146"/>
      <c r="B26" s="146"/>
      <c r="C26" s="146"/>
      <c r="D26" s="146"/>
      <c r="E26" s="147"/>
      <c r="F26" s="148"/>
      <c r="G26" s="147"/>
      <c r="H26" s="148"/>
      <c r="I26" s="147"/>
      <c r="J26" s="148"/>
      <c r="K26" s="148"/>
      <c r="L26" s="148"/>
    </row>
    <row r="27" spans="1:12" ht="15" customHeight="1" x14ac:dyDescent="0.35">
      <c r="A27" s="144" t="s">
        <v>64</v>
      </c>
      <c r="B27" s="62"/>
      <c r="C27" s="62"/>
      <c r="D27" s="62"/>
      <c r="E27" s="81">
        <v>-1.6179999999999999</v>
      </c>
      <c r="F27" s="21">
        <v>-1.6999999999999997</v>
      </c>
      <c r="G27" s="81">
        <v>-5.0289999999999999</v>
      </c>
      <c r="H27" s="21">
        <v>-5.42</v>
      </c>
      <c r="I27" s="81">
        <v>-5.82</v>
      </c>
      <c r="J27" s="21">
        <v>-4.3</v>
      </c>
      <c r="K27" s="21">
        <v>-6.5</v>
      </c>
      <c r="L27" s="21">
        <v>0</v>
      </c>
    </row>
    <row r="28" spans="1:12" ht="15" customHeight="1" x14ac:dyDescent="0.35">
      <c r="A28" s="145" t="s">
        <v>111</v>
      </c>
      <c r="B28" s="146"/>
      <c r="C28" s="146"/>
      <c r="D28" s="146"/>
      <c r="E28" s="160">
        <f>E14-E27</f>
        <v>4.757743000000108</v>
      </c>
      <c r="F28" s="161">
        <f>F14-F27</f>
        <v>13.583999999999996</v>
      </c>
      <c r="G28" s="160">
        <f>G14-G27</f>
        <v>-13.628780999999918</v>
      </c>
      <c r="H28" s="161">
        <f>H14-H27</f>
        <v>-22.083999999999982</v>
      </c>
      <c r="I28" s="160">
        <f>I14-I27</f>
        <v>5.3630100000000525</v>
      </c>
      <c r="J28" s="161">
        <f>J14-J27</f>
        <v>-15.920000000000027</v>
      </c>
      <c r="K28" s="161">
        <f>K14-K27</f>
        <v>-6.9459999999999127</v>
      </c>
      <c r="L28" s="161">
        <f>L14-L27</f>
        <v>-44.44300000000004</v>
      </c>
    </row>
    <row r="29" spans="1:12" ht="16.5" x14ac:dyDescent="0.35">
      <c r="A29" s="109"/>
      <c r="B29" s="62"/>
      <c r="C29" s="62"/>
      <c r="D29" s="62"/>
      <c r="E29" s="22"/>
      <c r="F29" s="22"/>
      <c r="G29" s="22"/>
      <c r="H29" s="22"/>
      <c r="I29" s="22"/>
      <c r="J29" s="22"/>
      <c r="K29" s="22"/>
      <c r="L29" s="22"/>
    </row>
    <row r="30" spans="1:12" ht="16.5" x14ac:dyDescent="0.35">
      <c r="A30" s="67"/>
      <c r="B30" s="67"/>
      <c r="C30" s="68"/>
      <c r="D30" s="69"/>
      <c r="E30" s="70">
        <v>2016</v>
      </c>
      <c r="F30" s="70">
        <v>2015</v>
      </c>
      <c r="G30" s="70">
        <v>2016</v>
      </c>
      <c r="H30" s="70">
        <v>2015</v>
      </c>
      <c r="I30" s="70">
        <v>2015</v>
      </c>
      <c r="J30" s="70">
        <v>2014</v>
      </c>
      <c r="K30" s="70">
        <v>2013</v>
      </c>
      <c r="L30" s="70">
        <v>2012</v>
      </c>
    </row>
    <row r="31" spans="1:12" ht="16.5" x14ac:dyDescent="0.35">
      <c r="A31" s="71"/>
      <c r="B31" s="71"/>
      <c r="C31" s="68"/>
      <c r="D31" s="69"/>
      <c r="E31" s="73" t="s">
        <v>72</v>
      </c>
      <c r="F31" s="73" t="s">
        <v>72</v>
      </c>
      <c r="G31" s="73" t="s">
        <v>156</v>
      </c>
      <c r="H31" s="73" t="s">
        <v>156</v>
      </c>
      <c r="I31" s="73"/>
      <c r="J31" s="73"/>
      <c r="K31" s="73"/>
      <c r="L31" s="73"/>
    </row>
    <row r="32" spans="1:12" ht="16.5" x14ac:dyDescent="0.35">
      <c r="A32" s="68" t="s">
        <v>100</v>
      </c>
      <c r="B32" s="74"/>
      <c r="C32" s="68"/>
      <c r="D32" s="68"/>
      <c r="E32" s="75"/>
      <c r="F32" s="75"/>
      <c r="G32" s="75"/>
      <c r="H32" s="75"/>
      <c r="I32" s="75"/>
      <c r="J32" s="75"/>
      <c r="K32" s="75"/>
      <c r="L32" s="75"/>
    </row>
    <row r="33" spans="1:14" ht="3" customHeight="1" x14ac:dyDescent="0.35">
      <c r="A33" s="109"/>
      <c r="B33" s="65"/>
      <c r="C33" s="65"/>
      <c r="D33" s="65"/>
      <c r="E33" s="63"/>
      <c r="F33" s="63"/>
      <c r="G33" s="63"/>
      <c r="H33" s="63"/>
      <c r="I33" s="63"/>
      <c r="J33" s="63"/>
      <c r="K33" s="63"/>
      <c r="L33" s="63"/>
    </row>
    <row r="34" spans="1:14" ht="15" customHeight="1" x14ac:dyDescent="0.35">
      <c r="A34" s="109" t="s">
        <v>17</v>
      </c>
      <c r="B34" s="117"/>
      <c r="C34" s="117"/>
      <c r="D34" s="117"/>
      <c r="E34" s="81"/>
      <c r="F34" s="21"/>
      <c r="G34" s="81">
        <v>248.04441</v>
      </c>
      <c r="H34" s="21">
        <v>327.13799999999998</v>
      </c>
      <c r="I34" s="81">
        <v>252.79</v>
      </c>
      <c r="J34" s="21">
        <v>323.16000000000003</v>
      </c>
      <c r="K34" s="21">
        <v>418.18799999999999</v>
      </c>
      <c r="L34" s="21">
        <v>410.19600000000003</v>
      </c>
    </row>
    <row r="35" spans="1:14" ht="15" customHeight="1" x14ac:dyDescent="0.35">
      <c r="A35" s="109" t="s">
        <v>18</v>
      </c>
      <c r="B35" s="110"/>
      <c r="C35" s="110"/>
      <c r="D35" s="110"/>
      <c r="E35" s="81"/>
      <c r="F35" s="21"/>
      <c r="G35" s="81">
        <v>214.66070200000001</v>
      </c>
      <c r="H35" s="21">
        <v>221.19200000000001</v>
      </c>
      <c r="I35" s="81">
        <v>218.04361699999998</v>
      </c>
      <c r="J35" s="21">
        <v>218.399</v>
      </c>
      <c r="K35" s="21">
        <v>214.10300000000001</v>
      </c>
      <c r="L35" s="21">
        <v>205.761</v>
      </c>
    </row>
    <row r="36" spans="1:14" ht="15" customHeight="1" x14ac:dyDescent="0.35">
      <c r="A36" s="109" t="s">
        <v>110</v>
      </c>
      <c r="B36" s="110"/>
      <c r="C36" s="110"/>
      <c r="D36" s="110"/>
      <c r="E36" s="81"/>
      <c r="F36" s="21"/>
      <c r="G36" s="81">
        <v>168.73064499999998</v>
      </c>
      <c r="H36" s="21">
        <v>180.97499999999999</v>
      </c>
      <c r="I36" s="81">
        <v>184.48780299999999</v>
      </c>
      <c r="J36" s="21">
        <v>189.047</v>
      </c>
      <c r="K36" s="21">
        <v>209.71799999999999</v>
      </c>
      <c r="L36" s="21">
        <v>227.697</v>
      </c>
    </row>
    <row r="37" spans="1:14" ht="15" customHeight="1" x14ac:dyDescent="0.35">
      <c r="A37" s="109" t="s">
        <v>19</v>
      </c>
      <c r="B37" s="110"/>
      <c r="C37" s="110"/>
      <c r="D37" s="110"/>
      <c r="E37" s="81"/>
      <c r="F37" s="21"/>
      <c r="G37" s="81">
        <v>15.856</v>
      </c>
      <c r="H37" s="21">
        <v>17.170000000000002</v>
      </c>
      <c r="I37" s="81">
        <v>0</v>
      </c>
      <c r="J37" s="21">
        <v>0</v>
      </c>
      <c r="K37" s="21">
        <v>0</v>
      </c>
      <c r="L37" s="21">
        <v>13.5</v>
      </c>
    </row>
    <row r="38" spans="1:14" ht="15" customHeight="1" x14ac:dyDescent="0.35">
      <c r="A38" s="111" t="s">
        <v>20</v>
      </c>
      <c r="B38" s="66"/>
      <c r="C38" s="66"/>
      <c r="D38" s="66"/>
      <c r="E38" s="82"/>
      <c r="F38" s="25"/>
      <c r="G38" s="82">
        <v>2.9790000000000001</v>
      </c>
      <c r="H38" s="25">
        <v>3.5920000000000001</v>
      </c>
      <c r="I38" s="82">
        <v>20.524624000000003</v>
      </c>
      <c r="J38" s="25">
        <v>20.291</v>
      </c>
      <c r="K38" s="25">
        <v>18.917000000000002</v>
      </c>
      <c r="L38" s="25">
        <v>3.7229999999999999</v>
      </c>
    </row>
    <row r="39" spans="1:14" ht="15" customHeight="1" x14ac:dyDescent="0.35">
      <c r="A39" s="106" t="s">
        <v>21</v>
      </c>
      <c r="B39" s="112"/>
      <c r="C39" s="112"/>
      <c r="D39" s="112"/>
      <c r="E39" s="86"/>
      <c r="F39" s="190"/>
      <c r="G39" s="86">
        <f>SUM(G34:G38)</f>
        <v>650.270757</v>
      </c>
      <c r="H39" s="190">
        <f>SUM(H34:H38)</f>
        <v>750.06699999999989</v>
      </c>
      <c r="I39" s="86">
        <f>SUM(I34:I38)</f>
        <v>675.84604400000001</v>
      </c>
      <c r="J39" s="18">
        <f>SUM(J34:J38)</f>
        <v>750.89700000000005</v>
      </c>
      <c r="K39" s="18">
        <f>SUM(K34:K38)</f>
        <v>860.92599999999993</v>
      </c>
      <c r="L39" s="18">
        <f>SUM(L34:L38)</f>
        <v>860.87699999999995</v>
      </c>
    </row>
    <row r="40" spans="1:14" ht="15" customHeight="1" x14ac:dyDescent="0.35">
      <c r="A40" s="109" t="s">
        <v>22</v>
      </c>
      <c r="B40" s="62"/>
      <c r="C40" s="62"/>
      <c r="D40" s="62"/>
      <c r="E40" s="81"/>
      <c r="F40" s="21"/>
      <c r="G40" s="81">
        <v>222.27200000000002</v>
      </c>
      <c r="H40" s="21">
        <v>211.28600000000003</v>
      </c>
      <c r="I40" s="81">
        <v>185.183198</v>
      </c>
      <c r="J40" s="21">
        <v>178.95099999999999</v>
      </c>
      <c r="K40" s="21">
        <v>173.815</v>
      </c>
      <c r="L40" s="21">
        <v>158.03300000000002</v>
      </c>
    </row>
    <row r="41" spans="1:14" ht="15" customHeight="1" x14ac:dyDescent="0.35">
      <c r="A41" s="109" t="s">
        <v>23</v>
      </c>
      <c r="B41" s="62"/>
      <c r="C41" s="62"/>
      <c r="D41" s="62"/>
      <c r="E41" s="81"/>
      <c r="F41" s="21"/>
      <c r="G41" s="81">
        <v>0</v>
      </c>
      <c r="H41" s="21">
        <v>0</v>
      </c>
      <c r="I41" s="81">
        <v>0</v>
      </c>
      <c r="J41" s="21">
        <v>0</v>
      </c>
      <c r="K41" s="21">
        <v>0</v>
      </c>
      <c r="L41" s="21">
        <v>0</v>
      </c>
    </row>
    <row r="42" spans="1:14" ht="15" customHeight="1" x14ac:dyDescent="0.35">
      <c r="A42" s="109" t="s">
        <v>24</v>
      </c>
      <c r="B42" s="62"/>
      <c r="C42" s="62"/>
      <c r="D42" s="62"/>
      <c r="E42" s="81"/>
      <c r="F42" s="21"/>
      <c r="G42" s="81">
        <v>156.08799999999999</v>
      </c>
      <c r="H42" s="21">
        <v>165.24099999999999</v>
      </c>
      <c r="I42" s="81">
        <v>100.806944</v>
      </c>
      <c r="J42" s="21">
        <v>105.64099999999999</v>
      </c>
      <c r="K42" s="21">
        <v>113.992</v>
      </c>
      <c r="L42" s="21">
        <v>108.55499999999999</v>
      </c>
    </row>
    <row r="43" spans="1:14" ht="15" customHeight="1" x14ac:dyDescent="0.35">
      <c r="A43" s="109" t="s">
        <v>25</v>
      </c>
      <c r="B43" s="62"/>
      <c r="C43" s="62"/>
      <c r="D43" s="62"/>
      <c r="E43" s="81"/>
      <c r="F43" s="21"/>
      <c r="G43" s="81">
        <v>3.9279999999999999</v>
      </c>
      <c r="H43" s="21">
        <v>4.2229999999999999</v>
      </c>
      <c r="I43" s="81">
        <v>6.1890000000000001</v>
      </c>
      <c r="J43" s="21">
        <v>7.8479999999999999</v>
      </c>
      <c r="K43" s="21">
        <v>7.5380000000000003</v>
      </c>
      <c r="L43" s="21">
        <v>0</v>
      </c>
    </row>
    <row r="44" spans="1:14" ht="15" customHeight="1" x14ac:dyDescent="0.35">
      <c r="A44" s="111" t="s">
        <v>26</v>
      </c>
      <c r="B44" s="66"/>
      <c r="C44" s="66"/>
      <c r="D44" s="66"/>
      <c r="E44" s="82"/>
      <c r="F44" s="25"/>
      <c r="G44" s="82">
        <v>0</v>
      </c>
      <c r="H44" s="25">
        <v>0</v>
      </c>
      <c r="I44" s="82">
        <v>0</v>
      </c>
      <c r="J44" s="25">
        <v>0</v>
      </c>
      <c r="K44" s="25">
        <v>0</v>
      </c>
      <c r="L44" s="25">
        <v>0</v>
      </c>
    </row>
    <row r="45" spans="1:14" ht="15" customHeight="1" x14ac:dyDescent="0.35">
      <c r="A45" s="118" t="s">
        <v>27</v>
      </c>
      <c r="B45" s="77"/>
      <c r="C45" s="77"/>
      <c r="D45" s="77"/>
      <c r="E45" s="87"/>
      <c r="F45" s="198"/>
      <c r="G45" s="87">
        <f>SUM(G40:G44)</f>
        <v>382.28800000000001</v>
      </c>
      <c r="H45" s="36">
        <f>SUM(H40:H44)</f>
        <v>380.75000000000006</v>
      </c>
      <c r="I45" s="87">
        <f>SUM(I40:I44)</f>
        <v>292.17914200000001</v>
      </c>
      <c r="J45" s="37">
        <f>SUM(J40:J44)</f>
        <v>292.44</v>
      </c>
      <c r="K45" s="37">
        <f>SUM(K40:K44)</f>
        <v>295.34500000000003</v>
      </c>
      <c r="L45" s="37">
        <f>SUM(L40:L44)</f>
        <v>266.58800000000002</v>
      </c>
    </row>
    <row r="46" spans="1:14" ht="15" customHeight="1" x14ac:dyDescent="0.35">
      <c r="A46" s="106" t="s">
        <v>101</v>
      </c>
      <c r="B46" s="78"/>
      <c r="C46" s="78"/>
      <c r="D46" s="78"/>
      <c r="E46" s="86"/>
      <c r="F46" s="190"/>
      <c r="G46" s="86">
        <f>G39+G45</f>
        <v>1032.558757</v>
      </c>
      <c r="H46" s="190">
        <f>H39+H45</f>
        <v>1130.817</v>
      </c>
      <c r="I46" s="86">
        <f>I39+I45</f>
        <v>968.02518600000008</v>
      </c>
      <c r="J46" s="18">
        <f>J39+J45</f>
        <v>1043.337</v>
      </c>
      <c r="K46" s="18">
        <f>K39+K45</f>
        <v>1156.271</v>
      </c>
      <c r="L46" s="18">
        <f>L39+L45</f>
        <v>1127.4649999999999</v>
      </c>
    </row>
    <row r="47" spans="1:14" ht="15" customHeight="1" x14ac:dyDescent="0.35">
      <c r="A47" s="109" t="s">
        <v>118</v>
      </c>
      <c r="B47" s="62"/>
      <c r="C47" s="62"/>
      <c r="D47" s="62" t="s">
        <v>56</v>
      </c>
      <c r="E47" s="81"/>
      <c r="F47" s="21"/>
      <c r="G47" s="81">
        <v>244.60929299999987</v>
      </c>
      <c r="H47" s="21">
        <v>330.42500000000001</v>
      </c>
      <c r="I47" s="81">
        <v>269.00864200000012</v>
      </c>
      <c r="J47" s="21">
        <v>284.24900000000002</v>
      </c>
      <c r="K47" s="21">
        <v>394.28399999999999</v>
      </c>
      <c r="L47" s="21">
        <v>426.851</v>
      </c>
      <c r="N47" s="154"/>
    </row>
    <row r="48" spans="1:14" ht="15" customHeight="1" x14ac:dyDescent="0.35">
      <c r="A48" s="109" t="s">
        <v>113</v>
      </c>
      <c r="B48" s="62"/>
      <c r="C48" s="62"/>
      <c r="D48" s="62"/>
      <c r="E48" s="81"/>
      <c r="F48" s="21"/>
      <c r="G48" s="81">
        <v>0</v>
      </c>
      <c r="H48" s="21">
        <v>0</v>
      </c>
      <c r="I48" s="81">
        <v>0</v>
      </c>
      <c r="J48" s="21">
        <v>0</v>
      </c>
      <c r="K48" s="21">
        <v>0</v>
      </c>
      <c r="L48" s="21">
        <v>0</v>
      </c>
    </row>
    <row r="49" spans="1:12" ht="15" customHeight="1" x14ac:dyDescent="0.35">
      <c r="A49" s="109" t="s">
        <v>28</v>
      </c>
      <c r="B49" s="62"/>
      <c r="C49" s="62"/>
      <c r="D49" s="62"/>
      <c r="E49" s="81"/>
      <c r="F49" s="21"/>
      <c r="G49" s="81">
        <v>0</v>
      </c>
      <c r="H49" s="21">
        <v>0</v>
      </c>
      <c r="I49" s="81">
        <v>0</v>
      </c>
      <c r="J49" s="21">
        <v>0</v>
      </c>
      <c r="K49" s="21">
        <v>6.0860000000000003</v>
      </c>
      <c r="L49" s="21">
        <v>10.241</v>
      </c>
    </row>
    <row r="50" spans="1:12" ht="15" customHeight="1" x14ac:dyDescent="0.35">
      <c r="A50" s="109" t="s">
        <v>29</v>
      </c>
      <c r="B50" s="62"/>
      <c r="C50" s="62"/>
      <c r="D50" s="62"/>
      <c r="E50" s="81"/>
      <c r="F50" s="21"/>
      <c r="G50" s="81">
        <v>50.648000000000003</v>
      </c>
      <c r="H50" s="21">
        <v>57.393999999999998</v>
      </c>
      <c r="I50" s="81">
        <v>53.513306999999998</v>
      </c>
      <c r="J50" s="21">
        <v>60.058</v>
      </c>
      <c r="K50" s="21">
        <v>62.981999999999999</v>
      </c>
      <c r="L50" s="21">
        <v>65.626999999999995</v>
      </c>
    </row>
    <row r="51" spans="1:12" ht="15" customHeight="1" x14ac:dyDescent="0.35">
      <c r="A51" s="109" t="s">
        <v>30</v>
      </c>
      <c r="B51" s="62"/>
      <c r="C51" s="62"/>
      <c r="D51" s="62"/>
      <c r="E51" s="81"/>
      <c r="F51" s="21"/>
      <c r="G51" s="81">
        <v>598.65499999999997</v>
      </c>
      <c r="H51" s="21">
        <v>593.40700000000004</v>
      </c>
      <c r="I51" s="81">
        <v>504.45248600000002</v>
      </c>
      <c r="J51" s="21">
        <v>544.93499999999995</v>
      </c>
      <c r="K51" s="21">
        <v>528.26900000000001</v>
      </c>
      <c r="L51" s="21">
        <v>502.49299999999999</v>
      </c>
    </row>
    <row r="52" spans="1:12" ht="15" customHeight="1" x14ac:dyDescent="0.35">
      <c r="A52" s="109" t="s">
        <v>31</v>
      </c>
      <c r="B52" s="62"/>
      <c r="C52" s="62"/>
      <c r="D52" s="62"/>
      <c r="E52" s="81"/>
      <c r="F52" s="21"/>
      <c r="G52" s="81">
        <v>138.64600000000002</v>
      </c>
      <c r="H52" s="21">
        <v>148.95699999999999</v>
      </c>
      <c r="I52" s="81">
        <v>140.41673200000002</v>
      </c>
      <c r="J52" s="21">
        <v>153.46099999999998</v>
      </c>
      <c r="K52" s="21">
        <v>164.01600000000002</v>
      </c>
      <c r="L52" s="21">
        <v>121.619</v>
      </c>
    </row>
    <row r="53" spans="1:12" ht="15" customHeight="1" x14ac:dyDescent="0.35">
      <c r="A53" s="109" t="s">
        <v>32</v>
      </c>
      <c r="B53" s="62"/>
      <c r="C53" s="62"/>
      <c r="D53" s="62"/>
      <c r="E53" s="81"/>
      <c r="F53" s="21"/>
      <c r="G53" s="81">
        <v>0</v>
      </c>
      <c r="H53" s="21">
        <v>0.63400000000000001</v>
      </c>
      <c r="I53" s="81">
        <v>0.63370399999999993</v>
      </c>
      <c r="J53" s="21">
        <v>0.63400000000000001</v>
      </c>
      <c r="K53" s="21">
        <v>0.63400000000000001</v>
      </c>
      <c r="L53" s="21">
        <v>0.63400000000000001</v>
      </c>
    </row>
    <row r="54" spans="1:12" ht="15" customHeight="1" x14ac:dyDescent="0.35">
      <c r="A54" s="111" t="s">
        <v>116</v>
      </c>
      <c r="B54" s="66"/>
      <c r="C54" s="66"/>
      <c r="D54" s="66"/>
      <c r="E54" s="82"/>
      <c r="F54" s="25"/>
      <c r="G54" s="82">
        <v>0</v>
      </c>
      <c r="H54" s="25">
        <v>0</v>
      </c>
      <c r="I54" s="82">
        <v>0</v>
      </c>
      <c r="J54" s="25">
        <v>0</v>
      </c>
      <c r="K54" s="25">
        <v>0</v>
      </c>
      <c r="L54" s="25">
        <v>0</v>
      </c>
    </row>
    <row r="55" spans="1:12" ht="15" customHeight="1" x14ac:dyDescent="0.35">
      <c r="A55" s="106" t="s">
        <v>102</v>
      </c>
      <c r="B55" s="78"/>
      <c r="C55" s="78"/>
      <c r="D55" s="78"/>
      <c r="E55" s="86"/>
      <c r="F55" s="16"/>
      <c r="G55" s="86">
        <f>SUM(G47:G54)</f>
        <v>1032.5582929999998</v>
      </c>
      <c r="H55" s="16">
        <f>SUM(H47:H54)</f>
        <v>1130.817</v>
      </c>
      <c r="I55" s="86">
        <f>SUM(I47:I54)</f>
        <v>968.02487100000008</v>
      </c>
      <c r="J55" s="18">
        <f>SUM(J47:J54)</f>
        <v>1043.337</v>
      </c>
      <c r="K55" s="18">
        <f>SUM(K47:K54)</f>
        <v>1156.271</v>
      </c>
      <c r="L55" s="18">
        <f>SUM(L47:L54)</f>
        <v>1127.4649999999999</v>
      </c>
    </row>
    <row r="56" spans="1:12" ht="16.5" x14ac:dyDescent="0.35">
      <c r="A56" s="109"/>
      <c r="B56" s="78"/>
      <c r="C56" s="78"/>
      <c r="D56" s="78"/>
      <c r="E56" s="22"/>
      <c r="F56" s="22"/>
      <c r="G56" s="22"/>
      <c r="H56" s="22"/>
      <c r="I56" s="22"/>
      <c r="J56" s="22"/>
      <c r="K56" s="22"/>
      <c r="L56" s="22"/>
    </row>
    <row r="57" spans="1:12" ht="16.5" x14ac:dyDescent="0.35">
      <c r="A57" s="76"/>
      <c r="B57" s="67"/>
      <c r="C57" s="69"/>
      <c r="D57" s="69"/>
      <c r="E57" s="70">
        <v>2016</v>
      </c>
      <c r="F57" s="70">
        <v>2015</v>
      </c>
      <c r="G57" s="70">
        <v>2016</v>
      </c>
      <c r="H57" s="70">
        <v>2015</v>
      </c>
      <c r="I57" s="70">
        <v>2015</v>
      </c>
      <c r="J57" s="70">
        <v>2014</v>
      </c>
      <c r="K57" s="70">
        <v>2013</v>
      </c>
      <c r="L57" s="70">
        <v>2012</v>
      </c>
    </row>
    <row r="58" spans="1:12" ht="16.5" x14ac:dyDescent="0.35">
      <c r="A58" s="71"/>
      <c r="B58" s="71"/>
      <c r="C58" s="69"/>
      <c r="D58" s="69"/>
      <c r="E58" s="73" t="s">
        <v>72</v>
      </c>
      <c r="F58" s="73" t="s">
        <v>72</v>
      </c>
      <c r="G58" s="73" t="s">
        <v>156</v>
      </c>
      <c r="H58" s="73" t="s">
        <v>156</v>
      </c>
      <c r="I58" s="73"/>
      <c r="J58" s="73"/>
      <c r="K58" s="73"/>
      <c r="L58" s="73"/>
    </row>
    <row r="59" spans="1:12" ht="16.5" x14ac:dyDescent="0.35">
      <c r="A59" s="68" t="s">
        <v>115</v>
      </c>
      <c r="B59" s="74"/>
      <c r="C59" s="68"/>
      <c r="D59" s="68"/>
      <c r="E59" s="75"/>
      <c r="F59" s="75"/>
      <c r="G59" s="75"/>
      <c r="H59" s="75"/>
      <c r="I59" s="75"/>
      <c r="J59" s="75"/>
      <c r="K59" s="75"/>
      <c r="L59" s="75"/>
    </row>
    <row r="60" spans="1:12" ht="3" customHeight="1" x14ac:dyDescent="0.35">
      <c r="A60" s="109"/>
      <c r="B60" s="65"/>
      <c r="C60" s="65"/>
      <c r="D60" s="65"/>
      <c r="E60" s="63"/>
      <c r="F60" s="63"/>
      <c r="G60" s="63"/>
      <c r="H60" s="63"/>
      <c r="I60" s="63"/>
      <c r="J60" s="63"/>
      <c r="K60" s="63"/>
      <c r="L60" s="63"/>
    </row>
    <row r="61" spans="1:12" ht="34.9" customHeight="1" x14ac:dyDescent="0.35">
      <c r="A61" s="119" t="s">
        <v>33</v>
      </c>
      <c r="B61" s="119"/>
      <c r="C61" s="119"/>
      <c r="D61" s="119"/>
      <c r="E61" s="81">
        <v>12.171547000000091</v>
      </c>
      <c r="F61" s="21">
        <v>27.726999999999961</v>
      </c>
      <c r="G61" s="81">
        <v>4.0765440000000126</v>
      </c>
      <c r="H61" s="21">
        <v>6.445999999999966</v>
      </c>
      <c r="I61" s="81">
        <v>36.541119000000123</v>
      </c>
      <c r="J61" s="21">
        <v>-6.0509999999999486</v>
      </c>
      <c r="K61" s="21">
        <v>-7.9709999999999281</v>
      </c>
      <c r="L61" s="21">
        <v>-42.331000000000024</v>
      </c>
    </row>
    <row r="62" spans="1:12" ht="15" customHeight="1" x14ac:dyDescent="0.35">
      <c r="A62" s="120" t="s">
        <v>34</v>
      </c>
      <c r="B62" s="120"/>
      <c r="C62" s="121"/>
      <c r="D62" s="121"/>
      <c r="E62" s="82">
        <v>-27.54699999999999</v>
      </c>
      <c r="F62" s="25">
        <v>-40.347999999999999</v>
      </c>
      <c r="G62" s="82">
        <v>-83.693999999999988</v>
      </c>
      <c r="H62" s="25">
        <v>-89.52000000000001</v>
      </c>
      <c r="I62" s="82">
        <v>-7.4029999999999987</v>
      </c>
      <c r="J62" s="25">
        <v>-9.3979999999999979</v>
      </c>
      <c r="K62" s="25">
        <v>22.28</v>
      </c>
      <c r="L62" s="25">
        <v>30.972999999999999</v>
      </c>
    </row>
    <row r="63" spans="1:12" ht="15" customHeight="1" x14ac:dyDescent="0.35">
      <c r="A63" s="174" t="s">
        <v>35</v>
      </c>
      <c r="B63" s="122"/>
      <c r="C63" s="123"/>
      <c r="D63" s="123"/>
      <c r="E63" s="88">
        <f>SUM(E61:E62)</f>
        <v>-15.375452999999899</v>
      </c>
      <c r="F63" s="190">
        <f>SUM(F61:F62)</f>
        <v>-12.621000000000038</v>
      </c>
      <c r="G63" s="80">
        <f>SUM(G61:G62)</f>
        <v>-79.617455999999976</v>
      </c>
      <c r="H63" s="17">
        <f>SUM(H61:H62)</f>
        <v>-83.074000000000041</v>
      </c>
      <c r="I63" s="80">
        <f>SUM(I61:I62)</f>
        <v>29.138119000000124</v>
      </c>
      <c r="J63" s="18">
        <f>SUM(J61:J62)</f>
        <v>-15.448999999999947</v>
      </c>
      <c r="K63" s="18">
        <f>SUM(K61:K62)</f>
        <v>14.309000000000072</v>
      </c>
      <c r="L63" s="18">
        <f>SUM(L61:L62)</f>
        <v>-11.358000000000025</v>
      </c>
    </row>
    <row r="64" spans="1:12" ht="15" customHeight="1" x14ac:dyDescent="0.35">
      <c r="A64" s="119" t="s">
        <v>108</v>
      </c>
      <c r="B64" s="119"/>
      <c r="C64" s="62"/>
      <c r="D64" s="62"/>
      <c r="E64" s="81">
        <v>-6.6129999999999978</v>
      </c>
      <c r="F64" s="21">
        <v>-9.5400000000000009</v>
      </c>
      <c r="G64" s="81">
        <v>-23.091999999999999</v>
      </c>
      <c r="H64" s="21">
        <v>-27.947000000000003</v>
      </c>
      <c r="I64" s="81">
        <v>-42.509</v>
      </c>
      <c r="J64" s="21">
        <v>-32.285000000000004</v>
      </c>
      <c r="K64" s="21">
        <v>-35.075000000000003</v>
      </c>
      <c r="L64" s="21">
        <v>-58.378</v>
      </c>
    </row>
    <row r="65" spans="1:13" ht="15" customHeight="1" x14ac:dyDescent="0.35">
      <c r="A65" s="120" t="s">
        <v>109</v>
      </c>
      <c r="B65" s="120"/>
      <c r="C65" s="66"/>
      <c r="D65" s="66"/>
      <c r="E65" s="82">
        <v>0</v>
      </c>
      <c r="F65" s="25">
        <v>-1.3969999999999998</v>
      </c>
      <c r="G65" s="82">
        <v>0</v>
      </c>
      <c r="H65" s="25">
        <v>-4.7629999999999999</v>
      </c>
      <c r="I65" s="82">
        <v>-5.3490000000000002</v>
      </c>
      <c r="J65" s="25">
        <v>0</v>
      </c>
      <c r="K65" s="25">
        <v>0</v>
      </c>
      <c r="L65" s="25">
        <v>7.0000000000000001E-3</v>
      </c>
    </row>
    <row r="66" spans="1:13" ht="15" customHeight="1" x14ac:dyDescent="0.35">
      <c r="A66" s="124" t="s">
        <v>114</v>
      </c>
      <c r="B66" s="124"/>
      <c r="C66" s="125"/>
      <c r="D66" s="125"/>
      <c r="E66" s="88">
        <f>SUM(E63:E65)</f>
        <v>-21.988452999999897</v>
      </c>
      <c r="F66" s="190">
        <f>SUM(F63:F65)</f>
        <v>-23.558000000000035</v>
      </c>
      <c r="G66" s="80">
        <f>SUM(G63:G65)</f>
        <v>-102.70945599999997</v>
      </c>
      <c r="H66" s="17">
        <f>SUM(H63:H65)</f>
        <v>-115.78400000000005</v>
      </c>
      <c r="I66" s="80">
        <f>SUM(I63:I65)</f>
        <v>-18.719880999999877</v>
      </c>
      <c r="J66" s="18">
        <f>SUM(J63:J65)</f>
        <v>-47.733999999999952</v>
      </c>
      <c r="K66" s="18">
        <f>SUM(K63:K65)</f>
        <v>-20.765999999999931</v>
      </c>
      <c r="L66" s="18">
        <f>SUM(L63:L65)</f>
        <v>-69.729000000000013</v>
      </c>
    </row>
    <row r="67" spans="1:13" ht="15" customHeight="1" x14ac:dyDescent="0.35">
      <c r="A67" s="120" t="s">
        <v>36</v>
      </c>
      <c r="B67" s="120"/>
      <c r="C67" s="126"/>
      <c r="D67" s="126"/>
      <c r="E67" s="82">
        <v>0</v>
      </c>
      <c r="F67" s="25">
        <v>0</v>
      </c>
      <c r="G67" s="82">
        <v>0</v>
      </c>
      <c r="H67" s="25">
        <v>0</v>
      </c>
      <c r="I67" s="82">
        <v>0</v>
      </c>
      <c r="J67" s="25">
        <v>0</v>
      </c>
      <c r="K67" s="25">
        <v>0</v>
      </c>
      <c r="L67" s="25">
        <v>0</v>
      </c>
    </row>
    <row r="68" spans="1:13" ht="15" customHeight="1" x14ac:dyDescent="0.35">
      <c r="A68" s="174" t="s">
        <v>37</v>
      </c>
      <c r="B68" s="122"/>
      <c r="C68" s="78"/>
      <c r="D68" s="78"/>
      <c r="E68" s="88">
        <f>SUM(E66:E67)</f>
        <v>-21.988452999999897</v>
      </c>
      <c r="F68" s="190">
        <f>SUM(F66:F67)</f>
        <v>-23.558000000000035</v>
      </c>
      <c r="G68" s="80">
        <f>SUM(G66:G67)</f>
        <v>-102.70945599999997</v>
      </c>
      <c r="H68" s="17">
        <f>SUM(H66:H67)</f>
        <v>-115.78400000000005</v>
      </c>
      <c r="I68" s="80">
        <f>SUM(I66:I67)</f>
        <v>-18.719880999999877</v>
      </c>
      <c r="J68" s="18">
        <f>SUM(J66:J67)</f>
        <v>-47.733999999999952</v>
      </c>
      <c r="K68" s="18">
        <f>SUM(K66:K67)</f>
        <v>-20.765999999999931</v>
      </c>
      <c r="L68" s="18">
        <f>SUM(L66:L67)</f>
        <v>-69.729000000000013</v>
      </c>
    </row>
    <row r="69" spans="1:13" ht="15" customHeight="1" x14ac:dyDescent="0.35">
      <c r="A69" s="119" t="s">
        <v>38</v>
      </c>
      <c r="B69" s="119"/>
      <c r="C69" s="62"/>
      <c r="D69" s="62"/>
      <c r="E69" s="81">
        <v>18.179999999999993</v>
      </c>
      <c r="F69" s="21">
        <v>18.475999999999999</v>
      </c>
      <c r="G69" s="81">
        <v>100.44799999999999</v>
      </c>
      <c r="H69" s="21">
        <v>26.799000000000035</v>
      </c>
      <c r="I69" s="81">
        <v>-68.298999999999978</v>
      </c>
      <c r="J69" s="21">
        <v>-67.62</v>
      </c>
      <c r="K69" s="21">
        <v>-6.6960000000000015</v>
      </c>
      <c r="L69" s="21">
        <v>-20.271000000000001</v>
      </c>
    </row>
    <row r="70" spans="1:13" ht="15" customHeight="1" x14ac:dyDescent="0.35">
      <c r="A70" s="119" t="s">
        <v>39</v>
      </c>
      <c r="B70" s="119"/>
      <c r="C70" s="62"/>
      <c r="D70" s="62"/>
      <c r="E70" s="81">
        <v>0</v>
      </c>
      <c r="F70" s="21">
        <v>0</v>
      </c>
      <c r="G70" s="81">
        <v>0</v>
      </c>
      <c r="H70" s="21">
        <v>0</v>
      </c>
      <c r="I70" s="81">
        <v>0</v>
      </c>
      <c r="J70" s="21">
        <v>115.664</v>
      </c>
      <c r="K70" s="21">
        <v>0</v>
      </c>
      <c r="L70" s="21">
        <v>90</v>
      </c>
    </row>
    <row r="71" spans="1:13" ht="15" customHeight="1" x14ac:dyDescent="0.35">
      <c r="A71" s="119" t="s">
        <v>40</v>
      </c>
      <c r="B71" s="119"/>
      <c r="C71" s="62"/>
      <c r="D71" s="62"/>
      <c r="E71" s="81">
        <v>0</v>
      </c>
      <c r="F71" s="21">
        <v>0</v>
      </c>
      <c r="G71" s="81">
        <v>0</v>
      </c>
      <c r="H71" s="21">
        <v>0</v>
      </c>
      <c r="I71" s="81">
        <v>0</v>
      </c>
      <c r="J71" s="21">
        <v>0</v>
      </c>
      <c r="K71" s="21">
        <v>0</v>
      </c>
      <c r="L71" s="21">
        <v>0</v>
      </c>
    </row>
    <row r="72" spans="1:13" ht="15" customHeight="1" x14ac:dyDescent="0.35">
      <c r="A72" s="120" t="s">
        <v>41</v>
      </c>
      <c r="B72" s="120"/>
      <c r="C72" s="66"/>
      <c r="D72" s="66"/>
      <c r="E72" s="82">
        <v>0</v>
      </c>
      <c r="F72" s="25">
        <v>0</v>
      </c>
      <c r="G72" s="82">
        <v>0</v>
      </c>
      <c r="H72" s="25">
        <v>85.36</v>
      </c>
      <c r="I72" s="82">
        <v>85.36</v>
      </c>
      <c r="J72" s="25">
        <v>0</v>
      </c>
      <c r="K72" s="25">
        <v>35</v>
      </c>
      <c r="L72" s="25">
        <v>0</v>
      </c>
    </row>
    <row r="73" spans="1:13" ht="15" customHeight="1" x14ac:dyDescent="0.35">
      <c r="A73" s="215" t="s">
        <v>42</v>
      </c>
      <c r="B73" s="216"/>
      <c r="C73" s="128"/>
      <c r="D73" s="128"/>
      <c r="E73" s="89">
        <f>SUM(E69:E72)</f>
        <v>18.179999999999993</v>
      </c>
      <c r="F73" s="198">
        <f>SUM(F69:F72)</f>
        <v>18.475999999999999</v>
      </c>
      <c r="G73" s="89">
        <f>SUM(G69:G72)</f>
        <v>100.44799999999999</v>
      </c>
      <c r="H73" s="36">
        <f>SUM(H69:H72)</f>
        <v>112.15900000000003</v>
      </c>
      <c r="I73" s="89">
        <f>SUM(I69:I72)</f>
        <v>17.061000000000021</v>
      </c>
      <c r="J73" s="165">
        <f>SUM(J69:J72)</f>
        <v>48.043999999999997</v>
      </c>
      <c r="K73" s="165">
        <f>SUM(K69:K72)</f>
        <v>28.303999999999998</v>
      </c>
      <c r="L73" s="165">
        <f>SUM(L69:L72)</f>
        <v>69.728999999999999</v>
      </c>
    </row>
    <row r="74" spans="1:13" ht="15" customHeight="1" x14ac:dyDescent="0.35">
      <c r="A74" s="122" t="s">
        <v>43</v>
      </c>
      <c r="B74" s="122"/>
      <c r="C74" s="78"/>
      <c r="D74" s="78"/>
      <c r="E74" s="88">
        <f>SUM(E73+E68)</f>
        <v>-3.8084529999999042</v>
      </c>
      <c r="F74" s="190">
        <f>SUM(F73+F68)</f>
        <v>-5.0820000000000363</v>
      </c>
      <c r="G74" s="80">
        <f>SUM(G73+G68)</f>
        <v>-2.2614559999999813</v>
      </c>
      <c r="H74" s="17">
        <f>SUM(H73+H68)</f>
        <v>-3.6250000000000142</v>
      </c>
      <c r="I74" s="80">
        <f>SUM(I73+I68)</f>
        <v>-1.6588809999998553</v>
      </c>
      <c r="J74" s="18">
        <f>SUM(J73+J68)</f>
        <v>0.31000000000004491</v>
      </c>
      <c r="K74" s="18">
        <f>SUM(K73+K68)</f>
        <v>7.5380000000000678</v>
      </c>
      <c r="L74" s="18">
        <f>SUM(L73+L68)</f>
        <v>-1.4210854715202004E-14</v>
      </c>
    </row>
    <row r="75" spans="1:13" ht="15" customHeight="1" x14ac:dyDescent="0.35">
      <c r="A75" s="120" t="s">
        <v>85</v>
      </c>
      <c r="B75" s="120"/>
      <c r="C75" s="66"/>
      <c r="D75" s="66"/>
      <c r="E75" s="82">
        <v>0</v>
      </c>
      <c r="F75" s="25">
        <v>0</v>
      </c>
      <c r="G75" s="82">
        <v>0</v>
      </c>
      <c r="H75" s="25">
        <v>0</v>
      </c>
      <c r="I75" s="82">
        <v>0</v>
      </c>
      <c r="J75" s="25">
        <v>0</v>
      </c>
      <c r="K75" s="25">
        <v>0</v>
      </c>
      <c r="L75" s="25">
        <v>0</v>
      </c>
      <c r="M75" s="169"/>
    </row>
    <row r="76" spans="1:13" ht="15" customHeight="1" x14ac:dyDescent="0.35">
      <c r="A76" s="174" t="s">
        <v>86</v>
      </c>
      <c r="B76" s="125"/>
      <c r="C76" s="78"/>
      <c r="D76" s="78"/>
      <c r="E76" s="88">
        <f>SUM(E74:E75)</f>
        <v>-3.8084529999999042</v>
      </c>
      <c r="F76" s="190">
        <f>SUM(F74:F75)</f>
        <v>-5.0820000000000363</v>
      </c>
      <c r="G76" s="80">
        <f>SUM(G74:G75)</f>
        <v>-2.2614559999999813</v>
      </c>
      <c r="H76" s="17">
        <f>SUM(H74:H75)</f>
        <v>-3.6250000000000142</v>
      </c>
      <c r="I76" s="80">
        <f>SUM(I74:I75)</f>
        <v>-1.6588809999998553</v>
      </c>
      <c r="J76" s="18">
        <f>SUM(J74:J75)</f>
        <v>0.31000000000004491</v>
      </c>
      <c r="K76" s="18">
        <f>SUM(K74:K75)</f>
        <v>7.5380000000000678</v>
      </c>
      <c r="L76" s="18">
        <f>SUM(L74:L75)</f>
        <v>-1.4210854715202004E-14</v>
      </c>
    </row>
    <row r="77" spans="1:13" ht="16.5" x14ac:dyDescent="0.35">
      <c r="A77" s="109"/>
      <c r="B77" s="78"/>
      <c r="C77" s="78"/>
      <c r="D77" s="78"/>
      <c r="E77" s="79"/>
      <c r="F77" s="79"/>
      <c r="G77" s="79"/>
      <c r="H77" s="79"/>
      <c r="I77" s="79"/>
      <c r="J77" s="79"/>
      <c r="K77" s="79"/>
      <c r="L77" s="79"/>
    </row>
    <row r="78" spans="1:13" ht="16.5" x14ac:dyDescent="0.35">
      <c r="A78" s="76"/>
      <c r="B78" s="67"/>
      <c r="C78" s="69"/>
      <c r="D78" s="69"/>
      <c r="E78" s="70">
        <v>2016</v>
      </c>
      <c r="F78" s="70">
        <v>2015</v>
      </c>
      <c r="G78" s="70">
        <v>2016</v>
      </c>
      <c r="H78" s="70">
        <v>2015</v>
      </c>
      <c r="I78" s="70">
        <v>2015</v>
      </c>
      <c r="J78" s="70">
        <v>2014</v>
      </c>
      <c r="K78" s="70">
        <v>2013</v>
      </c>
      <c r="L78" s="70">
        <v>2012</v>
      </c>
    </row>
    <row r="79" spans="1:13" ht="16.5" x14ac:dyDescent="0.35">
      <c r="A79" s="71"/>
      <c r="B79" s="71"/>
      <c r="C79" s="69"/>
      <c r="D79" s="69"/>
      <c r="E79" s="70" t="s">
        <v>72</v>
      </c>
      <c r="F79" s="70" t="s">
        <v>72</v>
      </c>
      <c r="G79" s="73" t="s">
        <v>156</v>
      </c>
      <c r="H79" s="73" t="s">
        <v>156</v>
      </c>
      <c r="I79" s="70"/>
      <c r="J79" s="70"/>
      <c r="K79" s="70"/>
      <c r="L79" s="70"/>
    </row>
    <row r="80" spans="1:13" ht="16.5" x14ac:dyDescent="0.35">
      <c r="A80" s="68" t="s">
        <v>78</v>
      </c>
      <c r="B80" s="74"/>
      <c r="C80" s="68"/>
      <c r="D80" s="68"/>
      <c r="E80" s="72"/>
      <c r="F80" s="72"/>
      <c r="G80" s="72"/>
      <c r="H80" s="72"/>
      <c r="I80" s="72"/>
      <c r="J80" s="72"/>
      <c r="K80" s="72"/>
      <c r="L80" s="72"/>
    </row>
    <row r="81" spans="1:12" ht="1.5" customHeight="1" x14ac:dyDescent="0.35">
      <c r="A81" s="109" t="s">
        <v>46</v>
      </c>
      <c r="B81" s="65"/>
      <c r="C81" s="65"/>
      <c r="D81" s="65"/>
      <c r="E81" s="65"/>
      <c r="F81" s="65"/>
      <c r="G81" s="65"/>
      <c r="H81" s="65"/>
      <c r="I81" s="65"/>
      <c r="J81" s="65"/>
      <c r="K81" s="65"/>
      <c r="L81" s="65"/>
    </row>
    <row r="82" spans="1:12" ht="15" customHeight="1" x14ac:dyDescent="0.35">
      <c r="A82" s="144" t="s">
        <v>44</v>
      </c>
      <c r="B82" s="119"/>
      <c r="C82" s="110"/>
      <c r="D82" s="110"/>
      <c r="E82" s="84">
        <v>1.4564103470895571</v>
      </c>
      <c r="F82" s="58">
        <v>5.0599926765504843</v>
      </c>
      <c r="G82" s="84">
        <v>-3.1480850114818835</v>
      </c>
      <c r="H82" s="58">
        <v>-4.6708069471120659</v>
      </c>
      <c r="I82" s="84">
        <v>-5.1450785317554107E-2</v>
      </c>
      <c r="J82" s="58">
        <v>-2.3943104930479806</v>
      </c>
      <c r="K82" s="58">
        <v>-1.6047778123892238</v>
      </c>
      <c r="L82" s="58">
        <v>-5.6666177904997532</v>
      </c>
    </row>
    <row r="83" spans="1:12" ht="15" customHeight="1" x14ac:dyDescent="0.35">
      <c r="A83" s="109" t="s">
        <v>83</v>
      </c>
      <c r="B83" s="119"/>
      <c r="C83" s="110"/>
      <c r="D83" s="110"/>
      <c r="E83" s="84">
        <v>2.2069405470424912</v>
      </c>
      <c r="F83" s="58">
        <v>5.7838219890829459</v>
      </c>
      <c r="G83" s="84">
        <v>-2.2995532636420726</v>
      </c>
      <c r="H83" s="58">
        <v>-3.7503672418565661</v>
      </c>
      <c r="I83" s="84">
        <v>0.60380112511414941</v>
      </c>
      <c r="J83" s="58">
        <v>-1.8851346710842671</v>
      </c>
      <c r="K83" s="58">
        <v>-0.82900391825491671</v>
      </c>
      <c r="L83" s="58">
        <v>-5.6666177904997532</v>
      </c>
    </row>
    <row r="84" spans="1:12" ht="15" customHeight="1" x14ac:dyDescent="0.35">
      <c r="A84" s="109" t="s">
        <v>45</v>
      </c>
      <c r="B84" s="119"/>
      <c r="C84" s="110"/>
      <c r="D84" s="110"/>
      <c r="E84" s="84">
        <v>4.4883371225058513</v>
      </c>
      <c r="F84" s="58">
        <v>-1.5728385179382034</v>
      </c>
      <c r="G84" s="84">
        <v>-2.299788638823653</v>
      </c>
      <c r="H84" s="58">
        <v>-8.9567953753848535</v>
      </c>
      <c r="I84" s="84">
        <v>-12.731404787579162</v>
      </c>
      <c r="J84" s="58">
        <v>-23.331501879214038</v>
      </c>
      <c r="K84" s="58">
        <v>-9.4915339198183872</v>
      </c>
      <c r="L84" s="58">
        <v>-16.666177904997483</v>
      </c>
    </row>
    <row r="85" spans="1:12" ht="15" customHeight="1" x14ac:dyDescent="0.35">
      <c r="A85" s="109" t="s">
        <v>46</v>
      </c>
      <c r="B85" s="119"/>
      <c r="C85" s="117"/>
      <c r="D85" s="117"/>
      <c r="E85" s="91" t="s">
        <v>54</v>
      </c>
      <c r="F85" s="58" t="s">
        <v>54</v>
      </c>
      <c r="G85" s="84" t="s">
        <v>54</v>
      </c>
      <c r="H85" s="58" t="s">
        <v>54</v>
      </c>
      <c r="I85" s="84">
        <v>-40.978505995946094</v>
      </c>
      <c r="J85" s="58">
        <v>-58.993446155161259</v>
      </c>
      <c r="K85" s="58">
        <v>-20.305796245440742</v>
      </c>
      <c r="L85" s="58">
        <v>-29.102465267186179</v>
      </c>
    </row>
    <row r="86" spans="1:12" ht="15" customHeight="1" x14ac:dyDescent="0.35">
      <c r="A86" s="109" t="s">
        <v>47</v>
      </c>
      <c r="B86" s="119"/>
      <c r="C86" s="117"/>
      <c r="D86" s="117"/>
      <c r="E86" s="91" t="s">
        <v>54</v>
      </c>
      <c r="F86" s="58" t="s">
        <v>54</v>
      </c>
      <c r="G86" s="84" t="s">
        <v>54</v>
      </c>
      <c r="H86" s="58" t="s">
        <v>54</v>
      </c>
      <c r="I86" s="84">
        <v>-8.9336743049706353</v>
      </c>
      <c r="J86" s="58">
        <v>-13.586237067099482</v>
      </c>
      <c r="K86" s="58">
        <v>-1.3388116200198645</v>
      </c>
      <c r="L86" s="58">
        <v>-9.6299309910725981</v>
      </c>
    </row>
    <row r="87" spans="1:12" ht="15" customHeight="1" x14ac:dyDescent="0.35">
      <c r="A87" s="109" t="s">
        <v>48</v>
      </c>
      <c r="B87" s="119"/>
      <c r="C87" s="110"/>
      <c r="D87" s="110"/>
      <c r="E87" s="92" t="s">
        <v>54</v>
      </c>
      <c r="F87" s="21" t="s">
        <v>54</v>
      </c>
      <c r="G87" s="81">
        <v>23.689635215587781</v>
      </c>
      <c r="H87" s="21">
        <v>29.220024106464614</v>
      </c>
      <c r="I87" s="81">
        <v>27.789434967936895</v>
      </c>
      <c r="J87" s="21">
        <v>27.244217352590766</v>
      </c>
      <c r="K87" s="21">
        <v>34.099618515036703</v>
      </c>
      <c r="L87" s="21">
        <v>37.859357053212292</v>
      </c>
    </row>
    <row r="88" spans="1:12" ht="15" customHeight="1" x14ac:dyDescent="0.35">
      <c r="A88" s="109" t="s">
        <v>49</v>
      </c>
      <c r="B88" s="119"/>
      <c r="C88" s="110"/>
      <c r="D88" s="110"/>
      <c r="E88" s="93" t="s">
        <v>54</v>
      </c>
      <c r="F88" s="21" t="s">
        <v>54</v>
      </c>
      <c r="G88" s="81">
        <v>578.87100000000009</v>
      </c>
      <c r="H88" s="21">
        <v>572.01400000000012</v>
      </c>
      <c r="I88" s="81">
        <v>498.263486</v>
      </c>
      <c r="J88" s="21">
        <v>537.08699999999999</v>
      </c>
      <c r="K88" s="21">
        <v>526.81700000000001</v>
      </c>
      <c r="L88" s="21">
        <v>499.23400000000004</v>
      </c>
    </row>
    <row r="89" spans="1:12" ht="15" customHeight="1" x14ac:dyDescent="0.35">
      <c r="A89" s="109" t="s">
        <v>50</v>
      </c>
      <c r="B89" s="119"/>
      <c r="C89" s="62"/>
      <c r="D89" s="62"/>
      <c r="E89" s="94" t="s">
        <v>54</v>
      </c>
      <c r="F89" s="58" t="s">
        <v>54</v>
      </c>
      <c r="G89" s="84">
        <v>2.4473927080113018</v>
      </c>
      <c r="H89" s="58">
        <v>1.7958901414844519</v>
      </c>
      <c r="I89" s="84">
        <v>1.8752278077371209</v>
      </c>
      <c r="J89" s="58">
        <v>1.9171043697603165</v>
      </c>
      <c r="K89" s="58">
        <v>1.3552540808148437</v>
      </c>
      <c r="L89" s="58">
        <v>1.2012013559766759</v>
      </c>
    </row>
    <row r="90" spans="1:12" ht="15" customHeight="1" x14ac:dyDescent="0.35">
      <c r="A90" s="111" t="s">
        <v>51</v>
      </c>
      <c r="B90" s="120"/>
      <c r="C90" s="66"/>
      <c r="D90" s="66"/>
      <c r="E90" s="95" t="s">
        <v>54</v>
      </c>
      <c r="F90" s="21" t="s">
        <v>54</v>
      </c>
      <c r="G90" s="96" t="s">
        <v>54</v>
      </c>
      <c r="H90" s="21" t="s">
        <v>54</v>
      </c>
      <c r="I90" s="81">
        <v>595</v>
      </c>
      <c r="J90" s="21">
        <v>627</v>
      </c>
      <c r="K90" s="21">
        <v>635</v>
      </c>
      <c r="L90" s="21">
        <v>683</v>
      </c>
    </row>
    <row r="91" spans="1:12" ht="16.5" x14ac:dyDescent="0.35">
      <c r="A91" s="113" t="s">
        <v>99</v>
      </c>
      <c r="B91" s="64"/>
      <c r="C91" s="64"/>
      <c r="D91" s="64"/>
      <c r="E91" s="64"/>
      <c r="F91" s="64"/>
      <c r="G91" s="64"/>
      <c r="H91" s="64"/>
      <c r="I91" s="64"/>
      <c r="J91" s="64"/>
      <c r="K91" s="64"/>
      <c r="L91" s="64"/>
    </row>
    <row r="92" spans="1:12" ht="16.5" x14ac:dyDescent="0.35">
      <c r="A92" s="113" t="s">
        <v>172</v>
      </c>
      <c r="B92" s="129"/>
      <c r="C92" s="129"/>
      <c r="D92" s="129"/>
      <c r="E92" s="129"/>
      <c r="F92" s="129"/>
      <c r="G92" s="129"/>
      <c r="H92" s="129"/>
      <c r="I92" s="129"/>
      <c r="J92" s="129"/>
      <c r="K92" s="129"/>
      <c r="L92" s="129"/>
    </row>
    <row r="93" spans="1:12" ht="16.5" x14ac:dyDescent="0.35">
      <c r="A93" s="113"/>
      <c r="B93" s="129"/>
      <c r="C93" s="129"/>
      <c r="D93" s="129"/>
      <c r="E93" s="129"/>
      <c r="F93" s="129"/>
      <c r="G93" s="129"/>
      <c r="H93" s="129"/>
      <c r="I93" s="129"/>
      <c r="J93" s="129"/>
      <c r="K93" s="129"/>
      <c r="L93" s="129"/>
    </row>
    <row r="94" spans="1:12" ht="16.5" x14ac:dyDescent="0.35">
      <c r="A94" s="130"/>
      <c r="B94" s="130"/>
      <c r="C94" s="130"/>
      <c r="D94" s="130"/>
      <c r="E94" s="130"/>
      <c r="F94" s="130"/>
      <c r="G94" s="130"/>
      <c r="H94" s="130"/>
      <c r="I94" s="130"/>
      <c r="J94" s="130"/>
      <c r="K94" s="130"/>
      <c r="L94" s="130"/>
    </row>
    <row r="95" spans="1:12" ht="16.5" x14ac:dyDescent="0.35">
      <c r="A95" s="130"/>
      <c r="B95" s="130"/>
      <c r="C95" s="130"/>
      <c r="D95" s="130"/>
      <c r="E95" s="130"/>
      <c r="F95" s="130"/>
      <c r="G95" s="130"/>
      <c r="H95" s="130"/>
      <c r="I95" s="130"/>
      <c r="J95" s="130"/>
      <c r="K95" s="130"/>
      <c r="L95" s="130"/>
    </row>
    <row r="96" spans="1:12" x14ac:dyDescent="0.25">
      <c r="A96" s="131"/>
      <c r="B96" s="131"/>
      <c r="C96" s="131"/>
      <c r="D96" s="131"/>
      <c r="E96" s="131"/>
      <c r="F96" s="131"/>
      <c r="G96" s="131"/>
      <c r="H96" s="131"/>
      <c r="I96" s="131"/>
      <c r="J96" s="131"/>
      <c r="K96" s="131"/>
      <c r="L96" s="131"/>
    </row>
    <row r="97" spans="1:12" x14ac:dyDescent="0.25">
      <c r="A97" s="131"/>
      <c r="B97" s="131"/>
      <c r="C97" s="131"/>
      <c r="D97" s="131"/>
      <c r="E97" s="131"/>
      <c r="F97" s="131"/>
      <c r="G97" s="131"/>
      <c r="H97" s="131"/>
      <c r="I97" s="131"/>
      <c r="J97" s="131"/>
      <c r="K97" s="131"/>
      <c r="L97" s="131"/>
    </row>
    <row r="98" spans="1:12" x14ac:dyDescent="0.25">
      <c r="A98" s="131"/>
      <c r="B98" s="131"/>
      <c r="C98" s="131"/>
      <c r="D98" s="131"/>
      <c r="E98" s="131"/>
      <c r="F98" s="131"/>
      <c r="G98" s="131"/>
      <c r="H98" s="131"/>
      <c r="I98" s="131"/>
      <c r="J98" s="131"/>
      <c r="K98" s="131"/>
      <c r="L98" s="131"/>
    </row>
    <row r="99" spans="1:12" x14ac:dyDescent="0.25">
      <c r="A99" s="131"/>
      <c r="B99" s="131"/>
      <c r="C99" s="131"/>
      <c r="D99" s="131"/>
      <c r="E99" s="131"/>
      <c r="F99" s="131"/>
      <c r="G99" s="131"/>
      <c r="H99" s="131"/>
      <c r="I99" s="131"/>
      <c r="J99" s="131"/>
      <c r="K99" s="131"/>
      <c r="L99" s="131"/>
    </row>
    <row r="100" spans="1:12" x14ac:dyDescent="0.25">
      <c r="A100" s="131"/>
      <c r="B100" s="131"/>
      <c r="C100" s="131"/>
      <c r="D100" s="131"/>
      <c r="E100" s="131"/>
      <c r="F100" s="131"/>
      <c r="G100" s="131"/>
      <c r="H100" s="131"/>
      <c r="I100" s="131"/>
      <c r="J100" s="131"/>
      <c r="K100" s="131"/>
      <c r="L100" s="131"/>
    </row>
    <row r="101" spans="1:12" x14ac:dyDescent="0.25">
      <c r="A101" s="101"/>
      <c r="B101" s="101"/>
      <c r="C101" s="101"/>
      <c r="D101" s="101"/>
      <c r="E101" s="101"/>
      <c r="F101" s="101"/>
      <c r="G101" s="101"/>
      <c r="H101" s="101"/>
      <c r="I101" s="101"/>
      <c r="J101" s="101"/>
      <c r="K101" s="101"/>
      <c r="L101" s="101"/>
    </row>
    <row r="102" spans="1:12" x14ac:dyDescent="0.25">
      <c r="A102" s="101"/>
      <c r="B102" s="101"/>
      <c r="C102" s="101"/>
      <c r="D102" s="101"/>
      <c r="E102" s="101"/>
      <c r="F102" s="101"/>
      <c r="G102" s="101"/>
      <c r="H102" s="101"/>
      <c r="I102" s="101"/>
      <c r="J102" s="101"/>
      <c r="K102" s="101"/>
      <c r="L102" s="101"/>
    </row>
    <row r="103" spans="1:12" x14ac:dyDescent="0.25">
      <c r="A103" s="101"/>
      <c r="B103" s="101"/>
      <c r="C103" s="101"/>
      <c r="D103" s="101"/>
      <c r="E103" s="101"/>
      <c r="F103" s="101"/>
      <c r="G103" s="101"/>
      <c r="H103" s="101"/>
      <c r="I103" s="101"/>
      <c r="J103" s="101"/>
      <c r="K103" s="101"/>
      <c r="L103" s="101"/>
    </row>
    <row r="104" spans="1:12" x14ac:dyDescent="0.25">
      <c r="A104" s="101"/>
      <c r="B104" s="101"/>
      <c r="C104" s="101"/>
      <c r="D104" s="101"/>
      <c r="E104" s="101"/>
      <c r="F104" s="101"/>
      <c r="G104" s="101"/>
      <c r="H104" s="101"/>
      <c r="I104" s="101"/>
      <c r="J104" s="101"/>
      <c r="K104" s="101"/>
      <c r="L104" s="101"/>
    </row>
    <row r="105" spans="1:12" x14ac:dyDescent="0.25">
      <c r="A105" s="101"/>
      <c r="B105" s="101"/>
      <c r="C105" s="101"/>
      <c r="D105" s="101"/>
      <c r="E105" s="101"/>
      <c r="F105" s="101"/>
      <c r="G105" s="101"/>
      <c r="H105" s="101"/>
      <c r="I105" s="101"/>
      <c r="J105" s="101"/>
      <c r="K105" s="101"/>
      <c r="L105" s="10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row r="112" spans="1:12" x14ac:dyDescent="0.25">
      <c r="A112" s="101"/>
      <c r="B112" s="101"/>
      <c r="C112" s="101"/>
      <c r="D112" s="101"/>
      <c r="E112" s="101"/>
      <c r="F112" s="101"/>
      <c r="G112" s="101"/>
      <c r="H112" s="101"/>
      <c r="I112" s="101"/>
      <c r="J112" s="101"/>
      <c r="K112" s="101"/>
      <c r="L112" s="101"/>
    </row>
    <row r="113" spans="1:12" x14ac:dyDescent="0.25">
      <c r="A113" s="101"/>
      <c r="B113" s="101"/>
      <c r="C113" s="101"/>
      <c r="D113" s="101"/>
      <c r="E113" s="101"/>
      <c r="F113" s="101"/>
      <c r="G113" s="101"/>
      <c r="H113" s="101"/>
      <c r="I113" s="101"/>
      <c r="J113" s="101"/>
      <c r="K113" s="101"/>
      <c r="L113" s="101"/>
    </row>
  </sheetData>
  <mergeCells count="2">
    <mergeCell ref="A1:L1"/>
    <mergeCell ref="A73:B73"/>
  </mergeCells>
  <pageMargins left="0.7" right="0.7" top="0.75" bottom="0.75" header="0.3" footer="0.3"/>
  <pageSetup paperSize="9" scale="5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1"/>
  <sheetViews>
    <sheetView showZeros="0" zoomScaleNormal="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2" ht="21.75" x14ac:dyDescent="0.25">
      <c r="A1" s="213" t="s">
        <v>69</v>
      </c>
      <c r="B1" s="213"/>
      <c r="C1" s="213"/>
      <c r="D1" s="213"/>
      <c r="E1" s="213"/>
      <c r="F1" s="213"/>
      <c r="G1" s="213"/>
      <c r="H1" s="213"/>
      <c r="I1" s="213"/>
      <c r="J1" s="213"/>
      <c r="K1" s="213"/>
      <c r="L1" s="213"/>
    </row>
    <row r="2" spans="1:12" ht="16.5" x14ac:dyDescent="0.35">
      <c r="A2" s="106" t="s">
        <v>0</v>
      </c>
      <c r="B2" s="107"/>
      <c r="C2" s="107"/>
      <c r="D2" s="107"/>
      <c r="E2" s="101"/>
      <c r="F2" s="101"/>
      <c r="G2" s="101"/>
      <c r="H2" s="101"/>
      <c r="I2" s="101"/>
      <c r="J2" s="101"/>
      <c r="K2" s="101"/>
      <c r="L2" s="101"/>
    </row>
    <row r="3" spans="1:12" ht="16.5" x14ac:dyDescent="0.35">
      <c r="A3" s="67"/>
      <c r="B3" s="67"/>
      <c r="C3" s="68"/>
      <c r="D3" s="69"/>
      <c r="E3" s="70">
        <v>2016</v>
      </c>
      <c r="F3" s="70">
        <v>2015</v>
      </c>
      <c r="G3" s="70">
        <v>2016</v>
      </c>
      <c r="H3" s="70">
        <v>2015</v>
      </c>
      <c r="I3" s="70">
        <v>2015</v>
      </c>
      <c r="J3" s="70">
        <v>2014</v>
      </c>
      <c r="K3" s="70">
        <v>2013</v>
      </c>
      <c r="L3" s="70">
        <v>2012</v>
      </c>
    </row>
    <row r="4" spans="1:12" ht="16.5" x14ac:dyDescent="0.35">
      <c r="A4" s="71"/>
      <c r="B4" s="71"/>
      <c r="C4" s="68"/>
      <c r="D4" s="69"/>
      <c r="E4" s="70" t="s">
        <v>72</v>
      </c>
      <c r="F4" s="70" t="s">
        <v>72</v>
      </c>
      <c r="G4" s="70" t="s">
        <v>156</v>
      </c>
      <c r="H4" s="70" t="s">
        <v>156</v>
      </c>
      <c r="I4" s="70"/>
      <c r="J4" s="70"/>
      <c r="K4" s="70"/>
      <c r="L4" s="70"/>
    </row>
    <row r="5" spans="1:12" ht="16.5" x14ac:dyDescent="0.35">
      <c r="A5" s="68" t="s">
        <v>1</v>
      </c>
      <c r="B5" s="71"/>
      <c r="C5" s="68"/>
      <c r="D5" s="68" t="s">
        <v>77</v>
      </c>
      <c r="E5" s="72"/>
      <c r="F5" s="72"/>
      <c r="G5" s="72"/>
      <c r="H5" s="72"/>
      <c r="I5" s="72"/>
      <c r="J5" s="72"/>
      <c r="K5" s="72"/>
      <c r="L5" s="72"/>
    </row>
    <row r="6" spans="1:12" ht="3.75" customHeight="1" x14ac:dyDescent="0.35">
      <c r="A6" s="65"/>
      <c r="B6" s="65"/>
      <c r="C6" s="65"/>
      <c r="D6" s="65"/>
      <c r="E6" s="65"/>
      <c r="F6" s="65"/>
      <c r="G6" s="65"/>
      <c r="H6" s="65"/>
      <c r="I6" s="65"/>
      <c r="J6" s="65"/>
      <c r="K6" s="65"/>
      <c r="L6" s="65"/>
    </row>
    <row r="7" spans="1:12" ht="15" customHeight="1" x14ac:dyDescent="0.35">
      <c r="A7" s="109" t="s">
        <v>2</v>
      </c>
      <c r="B7" s="110"/>
      <c r="C7" s="110"/>
      <c r="D7" s="110"/>
      <c r="E7" s="80">
        <v>71.240999999999985</v>
      </c>
      <c r="F7" s="17">
        <v>77.290999999999997</v>
      </c>
      <c r="G7" s="80">
        <v>235.821</v>
      </c>
      <c r="H7" s="17">
        <v>238.703</v>
      </c>
      <c r="I7" s="80">
        <v>317.14299999999997</v>
      </c>
      <c r="J7" s="17">
        <v>315.41199999999998</v>
      </c>
      <c r="K7" s="17">
        <v>296.55700000000002</v>
      </c>
      <c r="L7" s="17">
        <v>287.35599999999999</v>
      </c>
    </row>
    <row r="8" spans="1:12" ht="15" customHeight="1" x14ac:dyDescent="0.35">
      <c r="A8" s="109" t="s">
        <v>3</v>
      </c>
      <c r="B8" s="62"/>
      <c r="C8" s="62"/>
      <c r="D8" s="62"/>
      <c r="E8" s="81">
        <v>-63.628999999999991</v>
      </c>
      <c r="F8" s="21">
        <v>-65.937999999999988</v>
      </c>
      <c r="G8" s="81">
        <v>-204.50899999999999</v>
      </c>
      <c r="H8" s="21">
        <v>-207.96299999999999</v>
      </c>
      <c r="I8" s="81">
        <v>-283.84899999999999</v>
      </c>
      <c r="J8" s="21">
        <v>-274.16700000000003</v>
      </c>
      <c r="K8" s="21">
        <v>-256.49200000000002</v>
      </c>
      <c r="L8" s="21">
        <v>-242.97499999999997</v>
      </c>
    </row>
    <row r="9" spans="1:12" ht="15" customHeight="1" x14ac:dyDescent="0.35">
      <c r="A9" s="109" t="s">
        <v>4</v>
      </c>
      <c r="B9" s="62"/>
      <c r="C9" s="62"/>
      <c r="D9" s="62"/>
      <c r="E9" s="81">
        <v>6.0000000000000026E-2</v>
      </c>
      <c r="F9" s="21">
        <v>0.43399999999999994</v>
      </c>
      <c r="G9" s="81">
        <v>-0.124</v>
      </c>
      <c r="H9" s="21">
        <v>1.0640000000000001</v>
      </c>
      <c r="I9" s="81">
        <v>0.752</v>
      </c>
      <c r="J9" s="21">
        <v>6.2869999999999999</v>
      </c>
      <c r="K9" s="21">
        <v>6.3709999999999996</v>
      </c>
      <c r="L9" s="21">
        <v>1.2809999999999999</v>
      </c>
    </row>
    <row r="10" spans="1:12" ht="15" customHeight="1" x14ac:dyDescent="0.35">
      <c r="A10" s="109" t="s">
        <v>5</v>
      </c>
      <c r="B10" s="62"/>
      <c r="C10" s="62"/>
      <c r="D10" s="62"/>
      <c r="E10" s="81">
        <v>0</v>
      </c>
      <c r="F10" s="21">
        <v>0</v>
      </c>
      <c r="G10" s="81">
        <v>0</v>
      </c>
      <c r="H10" s="21">
        <v>0</v>
      </c>
      <c r="I10" s="81">
        <v>0</v>
      </c>
      <c r="J10" s="21">
        <v>0</v>
      </c>
      <c r="K10" s="21">
        <v>0</v>
      </c>
      <c r="L10" s="21">
        <v>0</v>
      </c>
    </row>
    <row r="11" spans="1:12" ht="15" customHeight="1" x14ac:dyDescent="0.35">
      <c r="A11" s="111" t="s">
        <v>6</v>
      </c>
      <c r="B11" s="66"/>
      <c r="C11" s="66"/>
      <c r="D11" s="66"/>
      <c r="E11" s="82">
        <v>0</v>
      </c>
      <c r="F11" s="25">
        <v>0</v>
      </c>
      <c r="G11" s="82">
        <v>0</v>
      </c>
      <c r="H11" s="25">
        <v>0</v>
      </c>
      <c r="I11" s="82">
        <v>0</v>
      </c>
      <c r="J11" s="25">
        <v>0</v>
      </c>
      <c r="K11" s="25">
        <v>0</v>
      </c>
      <c r="L11" s="25">
        <v>-4.0000000000000036E-3</v>
      </c>
    </row>
    <row r="12" spans="1:12" ht="15" customHeight="1" x14ac:dyDescent="0.25">
      <c r="A12" s="112" t="s">
        <v>7</v>
      </c>
      <c r="B12" s="112"/>
      <c r="C12" s="112"/>
      <c r="D12" s="112"/>
      <c r="E12" s="80">
        <f>SUM(E7:E11)</f>
        <v>7.6719999999999944</v>
      </c>
      <c r="F12" s="190">
        <f>SUM(F7:F11)</f>
        <v>11.787000000000008</v>
      </c>
      <c r="G12" s="80">
        <f>SUM(G7:G11)</f>
        <v>31.188000000000013</v>
      </c>
      <c r="H12" s="17">
        <f>SUM(H7:H11)</f>
        <v>31.804000000000009</v>
      </c>
      <c r="I12" s="80">
        <f>SUM(I7:I11)</f>
        <v>34.045999999999985</v>
      </c>
      <c r="J12" s="18">
        <f>SUM(J7:J11)</f>
        <v>47.531999999999947</v>
      </c>
      <c r="K12" s="18">
        <f>SUM(K7:K11)</f>
        <v>46.436</v>
      </c>
      <c r="L12" s="18">
        <f>SUM(L7:L11)</f>
        <v>45.65800000000003</v>
      </c>
    </row>
    <row r="13" spans="1:12" ht="15" customHeight="1" x14ac:dyDescent="0.35">
      <c r="A13" s="111" t="s">
        <v>62</v>
      </c>
      <c r="B13" s="66"/>
      <c r="C13" s="66"/>
      <c r="D13" s="66"/>
      <c r="E13" s="82">
        <v>-1.4240000000000002</v>
      </c>
      <c r="F13" s="191">
        <v>-1.125</v>
      </c>
      <c r="G13" s="82">
        <v>-6.8320000000000007</v>
      </c>
      <c r="H13" s="25">
        <v>-3.1470000000000002</v>
      </c>
      <c r="I13" s="82">
        <v>-4.6909999999999998</v>
      </c>
      <c r="J13" s="25">
        <v>-3.327</v>
      </c>
      <c r="K13" s="25">
        <v>-2.4289999999999998</v>
      </c>
      <c r="L13" s="25">
        <v>-4.2439999999999998</v>
      </c>
    </row>
    <row r="14" spans="1:12" ht="15" customHeight="1" x14ac:dyDescent="0.25">
      <c r="A14" s="112" t="s">
        <v>8</v>
      </c>
      <c r="B14" s="112"/>
      <c r="C14" s="112"/>
      <c r="D14" s="112"/>
      <c r="E14" s="80">
        <f>SUM(E12:E13)</f>
        <v>6.247999999999994</v>
      </c>
      <c r="F14" s="190">
        <f>SUM(F12:F13)</f>
        <v>10.662000000000008</v>
      </c>
      <c r="G14" s="80">
        <f>SUM(G12:G13)</f>
        <v>24.356000000000012</v>
      </c>
      <c r="H14" s="17">
        <f>SUM(H12:H13)</f>
        <v>28.657000000000011</v>
      </c>
      <c r="I14" s="80">
        <f>SUM(I12:I13)</f>
        <v>29.354999999999986</v>
      </c>
      <c r="J14" s="18">
        <f>SUM(J12:J13)</f>
        <v>44.204999999999949</v>
      </c>
      <c r="K14" s="18">
        <f>SUM(K12:K13)</f>
        <v>44.006999999999998</v>
      </c>
      <c r="L14" s="18">
        <f>SUM(L12:L13)</f>
        <v>41.41400000000003</v>
      </c>
    </row>
    <row r="15" spans="1:12" ht="15" customHeight="1" x14ac:dyDescent="0.35">
      <c r="A15" s="109" t="s">
        <v>9</v>
      </c>
      <c r="B15" s="113"/>
      <c r="C15" s="113"/>
      <c r="D15" s="113"/>
      <c r="E15" s="81">
        <v>0</v>
      </c>
      <c r="F15" s="21">
        <v>0</v>
      </c>
      <c r="G15" s="81">
        <v>0</v>
      </c>
      <c r="H15" s="21">
        <v>0</v>
      </c>
      <c r="I15" s="81">
        <v>0</v>
      </c>
      <c r="J15" s="21">
        <v>0</v>
      </c>
      <c r="K15" s="21">
        <v>0</v>
      </c>
      <c r="L15" s="21">
        <v>0</v>
      </c>
    </row>
    <row r="16" spans="1:12" ht="15" customHeight="1" x14ac:dyDescent="0.35">
      <c r="A16" s="111" t="s">
        <v>10</v>
      </c>
      <c r="B16" s="66"/>
      <c r="C16" s="66"/>
      <c r="D16" s="66"/>
      <c r="E16" s="82">
        <v>0</v>
      </c>
      <c r="F16" s="25">
        <v>0</v>
      </c>
      <c r="G16" s="82">
        <v>0</v>
      </c>
      <c r="H16" s="25">
        <v>0</v>
      </c>
      <c r="I16" s="82">
        <v>0</v>
      </c>
      <c r="J16" s="25">
        <v>0</v>
      </c>
      <c r="K16" s="25">
        <v>0</v>
      </c>
      <c r="L16" s="25">
        <v>0</v>
      </c>
    </row>
    <row r="17" spans="1:12" ht="15" customHeight="1" x14ac:dyDescent="0.25">
      <c r="A17" s="112" t="s">
        <v>11</v>
      </c>
      <c r="B17" s="112"/>
      <c r="C17" s="112"/>
      <c r="D17" s="112"/>
      <c r="E17" s="80">
        <f>SUM(E14:E16)</f>
        <v>6.247999999999994</v>
      </c>
      <c r="F17" s="190">
        <f>SUM(F14:F16)</f>
        <v>10.662000000000008</v>
      </c>
      <c r="G17" s="80">
        <f>SUM(G14:G16)</f>
        <v>24.356000000000012</v>
      </c>
      <c r="H17" s="17">
        <f>SUM(H14:H16)</f>
        <v>28.657000000000011</v>
      </c>
      <c r="I17" s="80">
        <f>SUM(I14:I16)</f>
        <v>29.354999999999986</v>
      </c>
      <c r="J17" s="18">
        <f>SUM(J14:J16)</f>
        <v>44.204999999999949</v>
      </c>
      <c r="K17" s="18">
        <f>SUM(K14:K16)</f>
        <v>44.006999999999998</v>
      </c>
      <c r="L17" s="18">
        <f>SUM(L14:L16)</f>
        <v>41.41400000000003</v>
      </c>
    </row>
    <row r="18" spans="1:12" ht="15" customHeight="1" x14ac:dyDescent="0.35">
      <c r="A18" s="109" t="s">
        <v>12</v>
      </c>
      <c r="B18" s="62"/>
      <c r="C18" s="62"/>
      <c r="D18" s="62"/>
      <c r="E18" s="81">
        <v>1.9999999999999983E-3</v>
      </c>
      <c r="F18" s="21">
        <v>4.9999999999999992E-3</v>
      </c>
      <c r="G18" s="81">
        <v>2.4380000000000002</v>
      </c>
      <c r="H18" s="21">
        <v>1.9E-2</v>
      </c>
      <c r="I18" s="81">
        <v>2.8000000000000001E-2</v>
      </c>
      <c r="J18" s="21">
        <v>0.20800000000000002</v>
      </c>
      <c r="K18" s="21">
        <v>0.46899999999999997</v>
      </c>
      <c r="L18" s="21">
        <v>1.014</v>
      </c>
    </row>
    <row r="19" spans="1:12" ht="15" customHeight="1" x14ac:dyDescent="0.35">
      <c r="A19" s="111" t="s">
        <v>13</v>
      </c>
      <c r="B19" s="66"/>
      <c r="C19" s="66"/>
      <c r="D19" s="66"/>
      <c r="E19" s="82">
        <v>-1.6409999999999998</v>
      </c>
      <c r="F19" s="25">
        <v>-1.9119999999999999</v>
      </c>
      <c r="G19" s="82">
        <v>-5.1429999999999998</v>
      </c>
      <c r="H19" s="25">
        <v>-5.9409999999999998</v>
      </c>
      <c r="I19" s="82">
        <v>-8.0239999999999991</v>
      </c>
      <c r="J19" s="25">
        <v>-10.965999999999999</v>
      </c>
      <c r="K19" s="25">
        <v>-15.292000000000002</v>
      </c>
      <c r="L19" s="25">
        <v>-17.283000000000001</v>
      </c>
    </row>
    <row r="20" spans="1:12" ht="15" customHeight="1" x14ac:dyDescent="0.25">
      <c r="A20" s="112" t="s">
        <v>14</v>
      </c>
      <c r="B20" s="112"/>
      <c r="C20" s="112"/>
      <c r="D20" s="112"/>
      <c r="E20" s="80">
        <f>SUM(E17:E19)</f>
        <v>4.6089999999999938</v>
      </c>
      <c r="F20" s="190">
        <f>SUM(F17:F19)</f>
        <v>8.7550000000000097</v>
      </c>
      <c r="G20" s="80">
        <f>SUM(G17:G19)</f>
        <v>21.65100000000001</v>
      </c>
      <c r="H20" s="17">
        <f>SUM(H17:H19)</f>
        <v>22.73500000000001</v>
      </c>
      <c r="I20" s="80">
        <f>SUM(I17:I19)</f>
        <v>21.358999999999988</v>
      </c>
      <c r="J20" s="18">
        <f>SUM(J17:J19)</f>
        <v>33.446999999999946</v>
      </c>
      <c r="K20" s="18">
        <f>SUM(K17:K19)</f>
        <v>29.183999999999997</v>
      </c>
      <c r="L20" s="18">
        <f>SUM(L17:L19)</f>
        <v>25.145000000000032</v>
      </c>
    </row>
    <row r="21" spans="1:12" ht="15" customHeight="1" x14ac:dyDescent="0.35">
      <c r="A21" s="109" t="s">
        <v>15</v>
      </c>
      <c r="B21" s="62"/>
      <c r="C21" s="62"/>
      <c r="D21" s="62"/>
      <c r="E21" s="81">
        <v>-1.1620000000000006</v>
      </c>
      <c r="F21" s="21">
        <v>-2.0509999999999997</v>
      </c>
      <c r="G21" s="81">
        <v>-5.2050000000000001</v>
      </c>
      <c r="H21" s="21">
        <v>-7.4139999999999997</v>
      </c>
      <c r="I21" s="81">
        <v>-7.3819999999999997</v>
      </c>
      <c r="J21" s="21">
        <v>-8.3879999999999999</v>
      </c>
      <c r="K21" s="21">
        <v>-6.73</v>
      </c>
      <c r="L21" s="21">
        <v>-9.2379999999999995</v>
      </c>
    </row>
    <row r="22" spans="1:12" ht="15" customHeight="1" x14ac:dyDescent="0.35">
      <c r="A22" s="111" t="s">
        <v>16</v>
      </c>
      <c r="B22" s="114"/>
      <c r="C22" s="114"/>
      <c r="D22" s="114"/>
      <c r="E22" s="82">
        <v>0</v>
      </c>
      <c r="F22" s="25">
        <v>0</v>
      </c>
      <c r="G22" s="82">
        <v>0</v>
      </c>
      <c r="H22" s="25">
        <v>0</v>
      </c>
      <c r="I22" s="82">
        <v>0</v>
      </c>
      <c r="J22" s="25">
        <v>0</v>
      </c>
      <c r="K22" s="25">
        <v>0</v>
      </c>
      <c r="L22" s="25">
        <v>0</v>
      </c>
    </row>
    <row r="23" spans="1:12" ht="15" customHeight="1" x14ac:dyDescent="0.35">
      <c r="A23" s="115" t="s">
        <v>103</v>
      </c>
      <c r="B23" s="116"/>
      <c r="C23" s="116"/>
      <c r="D23" s="116"/>
      <c r="E23" s="80">
        <f>SUM(E20:E22)</f>
        <v>3.446999999999993</v>
      </c>
      <c r="F23" s="190">
        <f>SUM(F20:F22)</f>
        <v>6.7040000000000095</v>
      </c>
      <c r="G23" s="80">
        <f>SUM(G20:G22)</f>
        <v>16.446000000000012</v>
      </c>
      <c r="H23" s="17">
        <f>SUM(H20:H22)</f>
        <v>15.32100000000001</v>
      </c>
      <c r="I23" s="80">
        <f>SUM(I20:I22)</f>
        <v>13.976999999999988</v>
      </c>
      <c r="J23" s="18">
        <f>SUM(J20:J22)</f>
        <v>25.058999999999948</v>
      </c>
      <c r="K23" s="18">
        <f>SUM(K20:K22)</f>
        <v>22.453999999999997</v>
      </c>
      <c r="L23" s="18">
        <f>SUM(L20:L22)</f>
        <v>15.907000000000032</v>
      </c>
    </row>
    <row r="24" spans="1:12" ht="15" customHeight="1" x14ac:dyDescent="0.35">
      <c r="A24" s="109" t="s">
        <v>117</v>
      </c>
      <c r="B24" s="62"/>
      <c r="C24" s="62"/>
      <c r="D24" s="62"/>
      <c r="E24" s="81">
        <v>3.4469999999999876</v>
      </c>
      <c r="F24" s="21">
        <v>6.704000000000006</v>
      </c>
      <c r="G24" s="81">
        <v>16.446000000000012</v>
      </c>
      <c r="H24" s="21">
        <v>15.320999999999982</v>
      </c>
      <c r="I24" s="81">
        <v>13.976999999999911</v>
      </c>
      <c r="J24" s="21">
        <v>25.058999999999958</v>
      </c>
      <c r="K24" s="21">
        <v>22.453999999999986</v>
      </c>
      <c r="L24" s="21">
        <v>15.907000000000011</v>
      </c>
    </row>
    <row r="25" spans="1:12" ht="15" customHeight="1" x14ac:dyDescent="0.35">
      <c r="A25" s="109" t="s">
        <v>112</v>
      </c>
      <c r="B25" s="62"/>
      <c r="C25" s="62"/>
      <c r="D25" s="62"/>
      <c r="E25" s="81">
        <v>0</v>
      </c>
      <c r="F25" s="21">
        <v>0</v>
      </c>
      <c r="G25" s="81">
        <v>0</v>
      </c>
      <c r="H25" s="21">
        <v>0</v>
      </c>
      <c r="I25" s="81">
        <v>0</v>
      </c>
      <c r="J25" s="21">
        <v>0</v>
      </c>
      <c r="K25" s="21">
        <v>0</v>
      </c>
      <c r="L25" s="21">
        <v>0</v>
      </c>
    </row>
    <row r="26" spans="1:12" ht="15" customHeight="1" x14ac:dyDescent="0.35">
      <c r="A26" s="146"/>
      <c r="B26" s="146"/>
      <c r="C26" s="146"/>
      <c r="D26" s="146"/>
      <c r="E26" s="147"/>
      <c r="F26" s="148"/>
      <c r="G26" s="147"/>
      <c r="H26" s="148"/>
      <c r="I26" s="147"/>
      <c r="J26" s="148"/>
      <c r="K26" s="148"/>
      <c r="L26" s="148"/>
    </row>
    <row r="27" spans="1:12" ht="15" customHeight="1" x14ac:dyDescent="0.35">
      <c r="A27" s="144" t="s">
        <v>64</v>
      </c>
      <c r="B27" s="62"/>
      <c r="C27" s="62"/>
      <c r="D27" s="62"/>
      <c r="E27" s="81">
        <v>-5.3469999999999995</v>
      </c>
      <c r="F27" s="21">
        <v>-0.12000000000000011</v>
      </c>
      <c r="G27" s="81">
        <v>-10.289</v>
      </c>
      <c r="H27" s="21">
        <v>-3.4359999999999999</v>
      </c>
      <c r="I27" s="81">
        <v>-8.2579999999999991</v>
      </c>
      <c r="J27" s="21">
        <v>-6.2249999999999996</v>
      </c>
      <c r="K27" s="21">
        <v>0</v>
      </c>
      <c r="L27" s="21">
        <v>-2.4</v>
      </c>
    </row>
    <row r="28" spans="1:12" ht="15" customHeight="1" x14ac:dyDescent="0.35">
      <c r="A28" s="145" t="s">
        <v>111</v>
      </c>
      <c r="B28" s="146"/>
      <c r="C28" s="146"/>
      <c r="D28" s="146"/>
      <c r="E28" s="160">
        <f>E14-E27</f>
        <v>11.594999999999994</v>
      </c>
      <c r="F28" s="161">
        <f>F14-F27</f>
        <v>10.782000000000007</v>
      </c>
      <c r="G28" s="160">
        <f>G14-G27</f>
        <v>34.64500000000001</v>
      </c>
      <c r="H28" s="161">
        <f>H14-H27</f>
        <v>32.093000000000011</v>
      </c>
      <c r="I28" s="160">
        <f>I14-I27</f>
        <v>37.612999999999985</v>
      </c>
      <c r="J28" s="161">
        <f>J14-J27</f>
        <v>50.42999999999995</v>
      </c>
      <c r="K28" s="161">
        <f>K14-K27</f>
        <v>44.006999999999998</v>
      </c>
      <c r="L28" s="161">
        <f>L14-L27</f>
        <v>43.814000000000028</v>
      </c>
    </row>
    <row r="29" spans="1:12" ht="16.5" x14ac:dyDescent="0.35">
      <c r="A29" s="109"/>
      <c r="B29" s="62"/>
      <c r="C29" s="62"/>
      <c r="D29" s="62"/>
      <c r="E29" s="22"/>
      <c r="F29" s="22"/>
      <c r="G29" s="22"/>
      <c r="H29" s="22"/>
      <c r="I29" s="22"/>
      <c r="J29" s="22"/>
      <c r="K29" s="22"/>
      <c r="L29" s="22"/>
    </row>
    <row r="30" spans="1:12" ht="16.5" x14ac:dyDescent="0.35">
      <c r="A30" s="67"/>
      <c r="B30" s="67"/>
      <c r="C30" s="68"/>
      <c r="D30" s="69"/>
      <c r="E30" s="70">
        <v>2016</v>
      </c>
      <c r="F30" s="70">
        <v>2015</v>
      </c>
      <c r="G30" s="70">
        <v>2016</v>
      </c>
      <c r="H30" s="70">
        <v>2015</v>
      </c>
      <c r="I30" s="70">
        <v>2015</v>
      </c>
      <c r="J30" s="70">
        <v>2014</v>
      </c>
      <c r="K30" s="70">
        <v>2013</v>
      </c>
      <c r="L30" s="70">
        <v>2012</v>
      </c>
    </row>
    <row r="31" spans="1:12" ht="16.5" x14ac:dyDescent="0.35">
      <c r="A31" s="71"/>
      <c r="B31" s="71"/>
      <c r="C31" s="68"/>
      <c r="D31" s="69"/>
      <c r="E31" s="73" t="s">
        <v>72</v>
      </c>
      <c r="F31" s="73" t="s">
        <v>72</v>
      </c>
      <c r="G31" s="73" t="s">
        <v>156</v>
      </c>
      <c r="H31" s="73" t="s">
        <v>156</v>
      </c>
      <c r="I31" s="73"/>
      <c r="J31" s="73"/>
      <c r="K31" s="73"/>
      <c r="L31" s="73"/>
    </row>
    <row r="32" spans="1:12" ht="16.5" x14ac:dyDescent="0.35">
      <c r="A32" s="68" t="s">
        <v>100</v>
      </c>
      <c r="B32" s="74"/>
      <c r="C32" s="68"/>
      <c r="D32" s="68"/>
      <c r="E32" s="75"/>
      <c r="F32" s="75"/>
      <c r="G32" s="75"/>
      <c r="H32" s="75"/>
      <c r="I32" s="75"/>
      <c r="J32" s="75"/>
      <c r="K32" s="75"/>
      <c r="L32" s="75"/>
    </row>
    <row r="33" spans="1:12" ht="3" customHeight="1" x14ac:dyDescent="0.35">
      <c r="A33" s="109"/>
      <c r="B33" s="65"/>
      <c r="C33" s="65"/>
      <c r="D33" s="65"/>
      <c r="E33" s="63"/>
      <c r="F33" s="63"/>
      <c r="G33" s="63"/>
      <c r="H33" s="63"/>
      <c r="I33" s="63"/>
      <c r="J33" s="63"/>
      <c r="K33" s="63"/>
      <c r="L33" s="63"/>
    </row>
    <row r="34" spans="1:12" ht="15" customHeight="1" x14ac:dyDescent="0.35">
      <c r="A34" s="109" t="s">
        <v>17</v>
      </c>
      <c r="B34" s="117"/>
      <c r="C34" s="117"/>
      <c r="D34" s="117"/>
      <c r="E34" s="81"/>
      <c r="F34" s="21"/>
      <c r="G34" s="81">
        <v>510.69299999999998</v>
      </c>
      <c r="H34" s="21">
        <v>510.69299999999998</v>
      </c>
      <c r="I34" s="81">
        <v>510.69299999999998</v>
      </c>
      <c r="J34" s="21">
        <v>510.69299999999998</v>
      </c>
      <c r="K34" s="21">
        <v>510.69299999999998</v>
      </c>
      <c r="L34" s="21">
        <v>510.69299999999998</v>
      </c>
    </row>
    <row r="35" spans="1:12" ht="15" customHeight="1" x14ac:dyDescent="0.35">
      <c r="A35" s="109" t="s">
        <v>18</v>
      </c>
      <c r="B35" s="110"/>
      <c r="C35" s="110"/>
      <c r="D35" s="110"/>
      <c r="E35" s="81"/>
      <c r="F35" s="21"/>
      <c r="G35" s="81">
        <v>16.591000000000001</v>
      </c>
      <c r="H35" s="21">
        <v>15.91</v>
      </c>
      <c r="I35" s="81">
        <v>15.205</v>
      </c>
      <c r="J35" s="21">
        <v>9.6730000000000018</v>
      </c>
      <c r="K35" s="21">
        <v>4.234</v>
      </c>
      <c r="L35" s="21">
        <v>0</v>
      </c>
    </row>
    <row r="36" spans="1:12" ht="15" customHeight="1" x14ac:dyDescent="0.35">
      <c r="A36" s="109" t="s">
        <v>110</v>
      </c>
      <c r="B36" s="110"/>
      <c r="C36" s="110"/>
      <c r="D36" s="110"/>
      <c r="E36" s="81"/>
      <c r="F36" s="21"/>
      <c r="G36" s="81">
        <v>6.0340000000000007</v>
      </c>
      <c r="H36" s="21">
        <v>5.6530000000000005</v>
      </c>
      <c r="I36" s="81">
        <v>5.3069999999999995</v>
      </c>
      <c r="J36" s="21">
        <v>6.4779999999999998</v>
      </c>
      <c r="K36" s="21">
        <v>6.7740000000000009</v>
      </c>
      <c r="L36" s="21">
        <v>7.7409999999999997</v>
      </c>
    </row>
    <row r="37" spans="1:12" ht="15" customHeight="1" x14ac:dyDescent="0.35">
      <c r="A37" s="109" t="s">
        <v>19</v>
      </c>
      <c r="B37" s="110"/>
      <c r="C37" s="110"/>
      <c r="D37" s="110"/>
      <c r="E37" s="81"/>
      <c r="F37" s="21"/>
      <c r="G37" s="81">
        <v>0</v>
      </c>
      <c r="H37" s="21">
        <v>0</v>
      </c>
      <c r="I37" s="81">
        <v>0</v>
      </c>
      <c r="J37" s="21">
        <v>0</v>
      </c>
      <c r="K37" s="21">
        <v>0</v>
      </c>
      <c r="L37" s="21">
        <v>0</v>
      </c>
    </row>
    <row r="38" spans="1:12" ht="15" customHeight="1" x14ac:dyDescent="0.35">
      <c r="A38" s="111" t="s">
        <v>20</v>
      </c>
      <c r="B38" s="66"/>
      <c r="C38" s="66"/>
      <c r="D38" s="66"/>
      <c r="E38" s="82"/>
      <c r="F38" s="25"/>
      <c r="G38" s="82">
        <v>6.2460000000000004</v>
      </c>
      <c r="H38" s="25">
        <v>5.8159999999999998</v>
      </c>
      <c r="I38" s="82">
        <v>5.6040000000000001</v>
      </c>
      <c r="J38" s="25">
        <v>6.1669999999999998</v>
      </c>
      <c r="K38" s="25">
        <v>5.0350000000000001</v>
      </c>
      <c r="L38" s="25">
        <v>0</v>
      </c>
    </row>
    <row r="39" spans="1:12" ht="15" customHeight="1" x14ac:dyDescent="0.35">
      <c r="A39" s="106" t="s">
        <v>21</v>
      </c>
      <c r="B39" s="112"/>
      <c r="C39" s="112"/>
      <c r="D39" s="112"/>
      <c r="E39" s="86"/>
      <c r="F39" s="190"/>
      <c r="G39" s="86">
        <f>SUM(G34:G38)</f>
        <v>539.56399999999996</v>
      </c>
      <c r="H39" s="190">
        <f>SUM(H34:H38)</f>
        <v>538.072</v>
      </c>
      <c r="I39" s="86">
        <f>SUM(I34:I38)</f>
        <v>536.80900000000008</v>
      </c>
      <c r="J39" s="18">
        <f>SUM(J34:J38)</f>
        <v>533.01099999999997</v>
      </c>
      <c r="K39" s="18">
        <f>SUM(K34:K38)</f>
        <v>526.73599999999999</v>
      </c>
      <c r="L39" s="18">
        <f>SUM(L34:L38)</f>
        <v>518.43399999999997</v>
      </c>
    </row>
    <row r="40" spans="1:12" ht="15" customHeight="1" x14ac:dyDescent="0.35">
      <c r="A40" s="109" t="s">
        <v>22</v>
      </c>
      <c r="B40" s="62"/>
      <c r="C40" s="62"/>
      <c r="D40" s="62"/>
      <c r="E40" s="81"/>
      <c r="F40" s="21"/>
      <c r="G40" s="81">
        <v>6.625</v>
      </c>
      <c r="H40" s="21">
        <v>5.2600000000000007</v>
      </c>
      <c r="I40" s="81">
        <v>6.4719999999999995</v>
      </c>
      <c r="J40" s="21">
        <v>4.8839999999999995</v>
      </c>
      <c r="K40" s="21">
        <v>4.8099999999999996</v>
      </c>
      <c r="L40" s="21">
        <v>6.5069999999999997</v>
      </c>
    </row>
    <row r="41" spans="1:12" ht="15" customHeight="1" x14ac:dyDescent="0.35">
      <c r="A41" s="109" t="s">
        <v>23</v>
      </c>
      <c r="B41" s="62"/>
      <c r="C41" s="62"/>
      <c r="D41" s="62"/>
      <c r="E41" s="81"/>
      <c r="F41" s="21"/>
      <c r="G41" s="81">
        <v>0</v>
      </c>
      <c r="H41" s="21">
        <v>0</v>
      </c>
      <c r="I41" s="81">
        <v>0</v>
      </c>
      <c r="J41" s="21">
        <v>0</v>
      </c>
      <c r="K41" s="21">
        <v>0</v>
      </c>
      <c r="L41" s="21">
        <v>0</v>
      </c>
    </row>
    <row r="42" spans="1:12" ht="15" customHeight="1" x14ac:dyDescent="0.35">
      <c r="A42" s="109" t="s">
        <v>24</v>
      </c>
      <c r="B42" s="62"/>
      <c r="C42" s="62"/>
      <c r="D42" s="62"/>
      <c r="E42" s="81"/>
      <c r="F42" s="21"/>
      <c r="G42" s="81">
        <v>46.805</v>
      </c>
      <c r="H42" s="21">
        <v>48.908999999999999</v>
      </c>
      <c r="I42" s="81">
        <v>79.867999999999995</v>
      </c>
      <c r="J42" s="21">
        <v>67.323000000000008</v>
      </c>
      <c r="K42" s="21">
        <v>78.552999999999997</v>
      </c>
      <c r="L42" s="21">
        <v>65.628999999999991</v>
      </c>
    </row>
    <row r="43" spans="1:12" ht="15" customHeight="1" x14ac:dyDescent="0.35">
      <c r="A43" s="109" t="s">
        <v>25</v>
      </c>
      <c r="B43" s="62"/>
      <c r="C43" s="62"/>
      <c r="D43" s="62"/>
      <c r="E43" s="81"/>
      <c r="F43" s="21"/>
      <c r="G43" s="81">
        <v>8.859</v>
      </c>
      <c r="H43" s="21">
        <v>1.151</v>
      </c>
      <c r="I43" s="81">
        <v>5.1310000000000002</v>
      </c>
      <c r="J43" s="21">
        <v>8.8030000000000008</v>
      </c>
      <c r="K43" s="21">
        <v>5.3719999999999999</v>
      </c>
      <c r="L43" s="21">
        <v>14.103999999999999</v>
      </c>
    </row>
    <row r="44" spans="1:12" ht="15" customHeight="1" x14ac:dyDescent="0.35">
      <c r="A44" s="111" t="s">
        <v>26</v>
      </c>
      <c r="B44" s="66"/>
      <c r="C44" s="66"/>
      <c r="D44" s="66"/>
      <c r="E44" s="82"/>
      <c r="F44" s="25"/>
      <c r="G44" s="82">
        <v>0</v>
      </c>
      <c r="H44" s="25">
        <v>0</v>
      </c>
      <c r="I44" s="82">
        <v>0</v>
      </c>
      <c r="J44" s="25">
        <v>0</v>
      </c>
      <c r="K44" s="25">
        <v>0</v>
      </c>
      <c r="L44" s="25">
        <v>0</v>
      </c>
    </row>
    <row r="45" spans="1:12" ht="15" customHeight="1" x14ac:dyDescent="0.35">
      <c r="A45" s="118" t="s">
        <v>27</v>
      </c>
      <c r="B45" s="77"/>
      <c r="C45" s="77"/>
      <c r="D45" s="77"/>
      <c r="E45" s="87"/>
      <c r="F45" s="198"/>
      <c r="G45" s="87">
        <f>SUM(G40:G44)</f>
        <v>62.289000000000001</v>
      </c>
      <c r="H45" s="36">
        <f>SUM(H40:H44)</f>
        <v>55.32</v>
      </c>
      <c r="I45" s="87">
        <f>SUM(I40:I44)</f>
        <v>91.470999999999989</v>
      </c>
      <c r="J45" s="37">
        <f>SUM(J40:J44)</f>
        <v>81.010000000000005</v>
      </c>
      <c r="K45" s="37">
        <f>SUM(K40:K44)</f>
        <v>88.734999999999999</v>
      </c>
      <c r="L45" s="37">
        <f>SUM(L40:L44)</f>
        <v>86.24</v>
      </c>
    </row>
    <row r="46" spans="1:12" ht="15" customHeight="1" x14ac:dyDescent="0.35">
      <c r="A46" s="106" t="s">
        <v>101</v>
      </c>
      <c r="B46" s="78"/>
      <c r="C46" s="78"/>
      <c r="D46" s="78"/>
      <c r="E46" s="86"/>
      <c r="F46" s="190"/>
      <c r="G46" s="86">
        <f>G39+G45</f>
        <v>601.85299999999995</v>
      </c>
      <c r="H46" s="190">
        <f>H39+H45</f>
        <v>593.39200000000005</v>
      </c>
      <c r="I46" s="86">
        <f>I39+I45</f>
        <v>628.28000000000009</v>
      </c>
      <c r="J46" s="18">
        <f>J39+J45</f>
        <v>614.02099999999996</v>
      </c>
      <c r="K46" s="18">
        <f>K39+K45</f>
        <v>615.471</v>
      </c>
      <c r="L46" s="18">
        <f>L39+L45</f>
        <v>604.67399999999998</v>
      </c>
    </row>
    <row r="47" spans="1:12" ht="15" customHeight="1" x14ac:dyDescent="0.35">
      <c r="A47" s="109" t="s">
        <v>118</v>
      </c>
      <c r="B47" s="62"/>
      <c r="C47" s="62"/>
      <c r="D47" s="62"/>
      <c r="E47" s="81"/>
      <c r="F47" s="21"/>
      <c r="G47" s="81">
        <v>346.65300000000013</v>
      </c>
      <c r="H47" s="21">
        <v>316.29200000000003</v>
      </c>
      <c r="I47" s="81">
        <v>316.24700000000001</v>
      </c>
      <c r="J47" s="21">
        <v>302.50900000000013</v>
      </c>
      <c r="K47" s="21">
        <v>276.13799999999998</v>
      </c>
      <c r="L47" s="21">
        <v>254.59199999999998</v>
      </c>
    </row>
    <row r="48" spans="1:12" ht="15" customHeight="1" x14ac:dyDescent="0.35">
      <c r="A48" s="109" t="s">
        <v>113</v>
      </c>
      <c r="B48" s="62"/>
      <c r="C48" s="62"/>
      <c r="D48" s="62"/>
      <c r="E48" s="81"/>
      <c r="F48" s="21"/>
      <c r="G48" s="81">
        <v>0</v>
      </c>
      <c r="H48" s="21">
        <v>0</v>
      </c>
      <c r="I48" s="81">
        <v>0</v>
      </c>
      <c r="J48" s="21">
        <v>0</v>
      </c>
      <c r="K48" s="21">
        <v>0</v>
      </c>
      <c r="L48" s="21">
        <v>0</v>
      </c>
    </row>
    <row r="49" spans="1:12" ht="15" customHeight="1" x14ac:dyDescent="0.35">
      <c r="A49" s="109" t="s">
        <v>28</v>
      </c>
      <c r="B49" s="62"/>
      <c r="C49" s="62"/>
      <c r="D49" s="62"/>
      <c r="E49" s="81"/>
      <c r="F49" s="21"/>
      <c r="G49" s="81">
        <v>0</v>
      </c>
      <c r="H49" s="21">
        <v>0</v>
      </c>
      <c r="I49" s="81">
        <v>0</v>
      </c>
      <c r="J49" s="21">
        <v>0</v>
      </c>
      <c r="K49" s="21">
        <v>0</v>
      </c>
      <c r="L49" s="21">
        <v>0</v>
      </c>
    </row>
    <row r="50" spans="1:12" ht="15" customHeight="1" x14ac:dyDescent="0.35">
      <c r="A50" s="109" t="s">
        <v>29</v>
      </c>
      <c r="B50" s="62"/>
      <c r="C50" s="62"/>
      <c r="D50" s="62"/>
      <c r="E50" s="81"/>
      <c r="F50" s="21"/>
      <c r="G50" s="81">
        <v>7.21</v>
      </c>
      <c r="H50" s="21">
        <v>8.266</v>
      </c>
      <c r="I50" s="81">
        <v>8.2289999999999992</v>
      </c>
      <c r="J50" s="21">
        <v>7.3879999999999999</v>
      </c>
      <c r="K50" s="21">
        <v>3.585</v>
      </c>
      <c r="L50" s="21">
        <v>0.97899999999999998</v>
      </c>
    </row>
    <row r="51" spans="1:12" ht="15" customHeight="1" x14ac:dyDescent="0.35">
      <c r="A51" s="109" t="s">
        <v>30</v>
      </c>
      <c r="B51" s="62"/>
      <c r="C51" s="62"/>
      <c r="D51" s="62"/>
      <c r="E51" s="81"/>
      <c r="F51" s="21"/>
      <c r="G51" s="81">
        <v>152.11699999999999</v>
      </c>
      <c r="H51" s="21">
        <v>168.893</v>
      </c>
      <c r="I51" s="81">
        <v>164.25900000000001</v>
      </c>
      <c r="J51" s="21">
        <v>185.04300000000001</v>
      </c>
      <c r="K51" s="21">
        <v>208.79000000000002</v>
      </c>
      <c r="L51" s="21">
        <v>233.702</v>
      </c>
    </row>
    <row r="52" spans="1:12" ht="15" customHeight="1" x14ac:dyDescent="0.35">
      <c r="A52" s="109" t="s">
        <v>31</v>
      </c>
      <c r="B52" s="62"/>
      <c r="C52" s="62"/>
      <c r="D52" s="62"/>
      <c r="E52" s="81"/>
      <c r="F52" s="21"/>
      <c r="G52" s="81">
        <v>89.893000000000001</v>
      </c>
      <c r="H52" s="21">
        <v>84.057999999999993</v>
      </c>
      <c r="I52" s="81">
        <v>125.12699999999998</v>
      </c>
      <c r="J52" s="21">
        <v>103.19799999999999</v>
      </c>
      <c r="K52" s="21">
        <v>107.48599999999999</v>
      </c>
      <c r="L52" s="21">
        <v>98.552999999999997</v>
      </c>
    </row>
    <row r="53" spans="1:12" ht="15" customHeight="1" x14ac:dyDescent="0.35">
      <c r="A53" s="109" t="s">
        <v>32</v>
      </c>
      <c r="B53" s="62"/>
      <c r="C53" s="62"/>
      <c r="D53" s="62"/>
      <c r="E53" s="81"/>
      <c r="F53" s="21"/>
      <c r="G53" s="81">
        <v>5.98</v>
      </c>
      <c r="H53" s="21">
        <v>15.882999999999999</v>
      </c>
      <c r="I53" s="81">
        <v>14.417999999999999</v>
      </c>
      <c r="J53" s="21">
        <v>15.882999999999999</v>
      </c>
      <c r="K53" s="21">
        <v>19.472000000000001</v>
      </c>
      <c r="L53" s="21">
        <v>16.847999999999999</v>
      </c>
    </row>
    <row r="54" spans="1:12" ht="15" customHeight="1" x14ac:dyDescent="0.35">
      <c r="A54" s="111" t="s">
        <v>116</v>
      </c>
      <c r="B54" s="66"/>
      <c r="C54" s="66"/>
      <c r="D54" s="66"/>
      <c r="E54" s="82"/>
      <c r="F54" s="25"/>
      <c r="G54" s="82">
        <v>0</v>
      </c>
      <c r="H54" s="25">
        <v>0</v>
      </c>
      <c r="I54" s="82">
        <v>0</v>
      </c>
      <c r="J54" s="25">
        <v>0</v>
      </c>
      <c r="K54" s="25">
        <v>0</v>
      </c>
      <c r="L54" s="25">
        <v>0</v>
      </c>
    </row>
    <row r="55" spans="1:12" ht="15" customHeight="1" x14ac:dyDescent="0.35">
      <c r="A55" s="106" t="s">
        <v>102</v>
      </c>
      <c r="B55" s="78"/>
      <c r="C55" s="78"/>
      <c r="D55" s="78"/>
      <c r="E55" s="86"/>
      <c r="F55" s="16"/>
      <c r="G55" s="86">
        <f>SUM(G47:G54)</f>
        <v>601.85300000000018</v>
      </c>
      <c r="H55" s="16">
        <f>SUM(H47:H54)</f>
        <v>593.39200000000005</v>
      </c>
      <c r="I55" s="86">
        <f>SUM(I47:I54)</f>
        <v>628.28</v>
      </c>
      <c r="J55" s="18">
        <f>SUM(J47:J54)</f>
        <v>614.02100000000019</v>
      </c>
      <c r="K55" s="18">
        <f>SUM(K47:K54)</f>
        <v>615.471</v>
      </c>
      <c r="L55" s="18">
        <f>SUM(L47:L54)</f>
        <v>604.67399999999998</v>
      </c>
    </row>
    <row r="56" spans="1:12" ht="16.5" x14ac:dyDescent="0.35">
      <c r="A56" s="109"/>
      <c r="B56" s="78"/>
      <c r="C56" s="78"/>
      <c r="D56" s="78"/>
      <c r="E56" s="22"/>
      <c r="F56" s="22"/>
      <c r="G56" s="22"/>
      <c r="H56" s="22"/>
      <c r="I56" s="22"/>
      <c r="J56" s="22"/>
      <c r="K56" s="22"/>
      <c r="L56" s="22"/>
    </row>
    <row r="57" spans="1:12" ht="16.5" x14ac:dyDescent="0.35">
      <c r="A57" s="76"/>
      <c r="B57" s="67"/>
      <c r="C57" s="69"/>
      <c r="D57" s="69"/>
      <c r="E57" s="70">
        <v>2016</v>
      </c>
      <c r="F57" s="70">
        <v>2015</v>
      </c>
      <c r="G57" s="70">
        <v>2016</v>
      </c>
      <c r="H57" s="70">
        <v>2015</v>
      </c>
      <c r="I57" s="70">
        <v>2015</v>
      </c>
      <c r="J57" s="70">
        <v>2014</v>
      </c>
      <c r="K57" s="70">
        <v>2013</v>
      </c>
      <c r="L57" s="70">
        <v>2012</v>
      </c>
    </row>
    <row r="58" spans="1:12" ht="16.5" x14ac:dyDescent="0.35">
      <c r="A58" s="71"/>
      <c r="B58" s="71"/>
      <c r="C58" s="69"/>
      <c r="D58" s="69"/>
      <c r="E58" s="73" t="s">
        <v>72</v>
      </c>
      <c r="F58" s="73" t="s">
        <v>72</v>
      </c>
      <c r="G58" s="73" t="s">
        <v>156</v>
      </c>
      <c r="H58" s="73" t="s">
        <v>156</v>
      </c>
      <c r="I58" s="73"/>
      <c r="J58" s="73"/>
      <c r="K58" s="73"/>
      <c r="L58" s="73"/>
    </row>
    <row r="59" spans="1:12" ht="16.5" x14ac:dyDescent="0.35">
      <c r="A59" s="68" t="s">
        <v>115</v>
      </c>
      <c r="B59" s="74"/>
      <c r="C59" s="68"/>
      <c r="D59" s="68"/>
      <c r="E59" s="75"/>
      <c r="F59" s="75"/>
      <c r="G59" s="75"/>
      <c r="H59" s="75"/>
      <c r="I59" s="75"/>
      <c r="J59" s="75"/>
      <c r="K59" s="75"/>
      <c r="L59" s="75"/>
    </row>
    <row r="60" spans="1:12" ht="3" customHeight="1" x14ac:dyDescent="0.35">
      <c r="A60" s="109"/>
      <c r="B60" s="65"/>
      <c r="C60" s="65"/>
      <c r="D60" s="65"/>
      <c r="E60" s="63"/>
      <c r="F60" s="63"/>
      <c r="G60" s="63"/>
      <c r="H60" s="63"/>
      <c r="I60" s="63"/>
      <c r="J60" s="63"/>
      <c r="K60" s="63"/>
      <c r="L60" s="63"/>
    </row>
    <row r="61" spans="1:12" ht="34.9" customHeight="1" x14ac:dyDescent="0.35">
      <c r="A61" s="119" t="s">
        <v>33</v>
      </c>
      <c r="B61" s="119"/>
      <c r="C61" s="119"/>
      <c r="D61" s="119"/>
      <c r="E61" s="81">
        <v>2.2039999999999935</v>
      </c>
      <c r="F61" s="21">
        <v>6.0250000000000092</v>
      </c>
      <c r="G61" s="81">
        <v>25.363000000000021</v>
      </c>
      <c r="H61" s="21">
        <v>14.840000000000019</v>
      </c>
      <c r="I61" s="81">
        <v>15.86799999999992</v>
      </c>
      <c r="J61" s="21">
        <v>29.296999999999944</v>
      </c>
      <c r="K61" s="21">
        <v>25.267000000000007</v>
      </c>
      <c r="L61" s="21">
        <v>25.662999999999982</v>
      </c>
    </row>
    <row r="62" spans="1:12" ht="15" customHeight="1" x14ac:dyDescent="0.35">
      <c r="A62" s="120" t="s">
        <v>34</v>
      </c>
      <c r="B62" s="120"/>
      <c r="C62" s="121"/>
      <c r="D62" s="121"/>
      <c r="E62" s="82">
        <v>-1.2059999999999997</v>
      </c>
      <c r="F62" s="25">
        <v>-3.9630000000000001</v>
      </c>
      <c r="G62" s="82">
        <v>-2.8559999999999999</v>
      </c>
      <c r="H62" s="25">
        <v>0.98000000000000009</v>
      </c>
      <c r="I62" s="82">
        <v>10.699000000000002</v>
      </c>
      <c r="J62" s="25">
        <v>10.039</v>
      </c>
      <c r="K62" s="25">
        <v>-3.0379999999999994</v>
      </c>
      <c r="L62" s="25">
        <v>0.4380000000000005</v>
      </c>
    </row>
    <row r="63" spans="1:12" ht="15" customHeight="1" x14ac:dyDescent="0.35">
      <c r="A63" s="174" t="s">
        <v>35</v>
      </c>
      <c r="B63" s="122"/>
      <c r="C63" s="123"/>
      <c r="D63" s="123"/>
      <c r="E63" s="88">
        <f>SUM(E61:E62)</f>
        <v>0.99799999999999378</v>
      </c>
      <c r="F63" s="190">
        <f>SUM(F61:F62)</f>
        <v>2.0620000000000092</v>
      </c>
      <c r="G63" s="80">
        <f>SUM(G61:G62)</f>
        <v>22.507000000000019</v>
      </c>
      <c r="H63" s="17">
        <f>SUM(H61:H62)</f>
        <v>15.82000000000002</v>
      </c>
      <c r="I63" s="80">
        <f>SUM(I61:I62)</f>
        <v>26.566999999999922</v>
      </c>
      <c r="J63" s="18">
        <f>SUM(J61:J62)</f>
        <v>39.335999999999942</v>
      </c>
      <c r="K63" s="18">
        <f>SUM(K61:K62)</f>
        <v>22.229000000000006</v>
      </c>
      <c r="L63" s="18">
        <f>SUM(L61:L62)</f>
        <v>26.100999999999981</v>
      </c>
    </row>
    <row r="64" spans="1:12" ht="15" customHeight="1" x14ac:dyDescent="0.35">
      <c r="A64" s="119" t="s">
        <v>108</v>
      </c>
      <c r="B64" s="119"/>
      <c r="C64" s="62"/>
      <c r="D64" s="62"/>
      <c r="E64" s="81">
        <v>-3.9790000000000001</v>
      </c>
      <c r="F64" s="21">
        <v>-1.6619999999999997</v>
      </c>
      <c r="G64" s="81">
        <v>-8.5329999999999995</v>
      </c>
      <c r="H64" s="21">
        <v>-8.8439999999999994</v>
      </c>
      <c r="I64" s="81">
        <v>-9.2149999999999999</v>
      </c>
      <c r="J64" s="21">
        <v>-7.298</v>
      </c>
      <c r="K64" s="21">
        <v>-7.2419999999999991</v>
      </c>
      <c r="L64" s="21">
        <v>-3.4769999999999999</v>
      </c>
    </row>
    <row r="65" spans="1:13" ht="15" customHeight="1" x14ac:dyDescent="0.35">
      <c r="A65" s="120" t="s">
        <v>109</v>
      </c>
      <c r="B65" s="120"/>
      <c r="C65" s="66"/>
      <c r="D65" s="66"/>
      <c r="E65" s="82">
        <v>9.999999999999995E-3</v>
      </c>
      <c r="F65" s="25">
        <v>0.26900000000000002</v>
      </c>
      <c r="G65" s="82">
        <v>8.8999999999999996E-2</v>
      </c>
      <c r="H65" s="25">
        <v>0.872</v>
      </c>
      <c r="I65" s="82">
        <v>0.90700000000000003</v>
      </c>
      <c r="J65" s="25">
        <v>0.20699999999999999</v>
      </c>
      <c r="K65" s="25">
        <v>3.379</v>
      </c>
      <c r="L65" s="25">
        <v>26.488</v>
      </c>
    </row>
    <row r="66" spans="1:13" ht="15" customHeight="1" x14ac:dyDescent="0.35">
      <c r="A66" s="124" t="s">
        <v>114</v>
      </c>
      <c r="B66" s="124"/>
      <c r="C66" s="125"/>
      <c r="D66" s="125"/>
      <c r="E66" s="88">
        <f>SUM(E63:E65)</f>
        <v>-2.9710000000000063</v>
      </c>
      <c r="F66" s="190">
        <f>SUM(F63:F65)</f>
        <v>0.66900000000000948</v>
      </c>
      <c r="G66" s="80">
        <f>SUM(G63:G65)</f>
        <v>14.06300000000002</v>
      </c>
      <c r="H66" s="17">
        <f>SUM(H63:H65)</f>
        <v>7.8480000000000203</v>
      </c>
      <c r="I66" s="80">
        <f>SUM(I63:I65)</f>
        <v>18.258999999999922</v>
      </c>
      <c r="J66" s="18">
        <f>SUM(J63:J65)</f>
        <v>32.244999999999941</v>
      </c>
      <c r="K66" s="18">
        <f>SUM(K63:K65)</f>
        <v>18.366000000000007</v>
      </c>
      <c r="L66" s="18">
        <f>SUM(L63:L65)</f>
        <v>49.111999999999981</v>
      </c>
    </row>
    <row r="67" spans="1:13" ht="15" customHeight="1" x14ac:dyDescent="0.35">
      <c r="A67" s="120" t="s">
        <v>36</v>
      </c>
      <c r="B67" s="120"/>
      <c r="C67" s="126"/>
      <c r="D67" s="126"/>
      <c r="E67" s="82">
        <v>0</v>
      </c>
      <c r="F67" s="25">
        <v>0</v>
      </c>
      <c r="G67" s="82">
        <v>0</v>
      </c>
      <c r="H67" s="25">
        <v>0</v>
      </c>
      <c r="I67" s="82">
        <v>0</v>
      </c>
      <c r="J67" s="25">
        <v>0</v>
      </c>
      <c r="K67" s="25">
        <v>0</v>
      </c>
      <c r="L67" s="25">
        <v>27.382000000000001</v>
      </c>
    </row>
    <row r="68" spans="1:13" ht="15" customHeight="1" x14ac:dyDescent="0.35">
      <c r="A68" s="174" t="s">
        <v>37</v>
      </c>
      <c r="B68" s="122"/>
      <c r="C68" s="78"/>
      <c r="D68" s="78"/>
      <c r="E68" s="88">
        <f>SUM(E66:E67)</f>
        <v>-2.9710000000000063</v>
      </c>
      <c r="F68" s="190">
        <f>SUM(F66:F67)</f>
        <v>0.66900000000000948</v>
      </c>
      <c r="G68" s="80">
        <f>SUM(G66:G67)</f>
        <v>14.06300000000002</v>
      </c>
      <c r="H68" s="17">
        <f>SUM(H66:H67)</f>
        <v>7.8480000000000203</v>
      </c>
      <c r="I68" s="80">
        <f>SUM(I66:I67)</f>
        <v>18.258999999999922</v>
      </c>
      <c r="J68" s="18">
        <f>SUM(J66:J67)</f>
        <v>32.244999999999941</v>
      </c>
      <c r="K68" s="18">
        <f>SUM(K66:K67)</f>
        <v>18.366000000000007</v>
      </c>
      <c r="L68" s="18">
        <f>SUM(L66:L67)</f>
        <v>76.493999999999986</v>
      </c>
    </row>
    <row r="69" spans="1:13" ht="15" customHeight="1" x14ac:dyDescent="0.35">
      <c r="A69" s="119" t="s">
        <v>38</v>
      </c>
      <c r="B69" s="119"/>
      <c r="C69" s="62"/>
      <c r="D69" s="62"/>
      <c r="E69" s="81">
        <v>-5.4609999999999994</v>
      </c>
      <c r="F69" s="21">
        <v>-0.89399999999999991</v>
      </c>
      <c r="G69" s="81">
        <v>-13.316000000000001</v>
      </c>
      <c r="H69" s="21">
        <v>-16.231999999999999</v>
      </c>
      <c r="I69" s="81">
        <v>-21.356999999999999</v>
      </c>
      <c r="J69" s="21">
        <v>-25.227</v>
      </c>
      <c r="K69" s="21">
        <v>-27.291</v>
      </c>
      <c r="L69" s="21">
        <v>71.066000000000003</v>
      </c>
    </row>
    <row r="70" spans="1:13" ht="15" customHeight="1" x14ac:dyDescent="0.35">
      <c r="A70" s="119" t="s">
        <v>39</v>
      </c>
      <c r="B70" s="119"/>
      <c r="C70" s="62"/>
      <c r="D70" s="62"/>
      <c r="E70" s="81">
        <v>0</v>
      </c>
      <c r="F70" s="21">
        <v>0</v>
      </c>
      <c r="G70" s="81">
        <v>0</v>
      </c>
      <c r="H70" s="21">
        <v>0</v>
      </c>
      <c r="I70" s="81">
        <v>0</v>
      </c>
      <c r="J70" s="21">
        <v>0</v>
      </c>
      <c r="K70" s="21">
        <v>0</v>
      </c>
      <c r="L70" s="21">
        <v>0</v>
      </c>
    </row>
    <row r="71" spans="1:13" ht="15" customHeight="1" x14ac:dyDescent="0.35">
      <c r="A71" s="119" t="s">
        <v>40</v>
      </c>
      <c r="B71" s="119"/>
      <c r="C71" s="62"/>
      <c r="D71" s="62"/>
      <c r="E71" s="81">
        <v>0</v>
      </c>
      <c r="F71" s="21">
        <v>0</v>
      </c>
      <c r="G71" s="81">
        <v>-1.395</v>
      </c>
      <c r="H71" s="21">
        <v>-1.3819999999999999</v>
      </c>
      <c r="I71" s="81">
        <v>-1.3819999999999999</v>
      </c>
      <c r="J71" s="21">
        <v>0</v>
      </c>
      <c r="K71" s="21">
        <v>0</v>
      </c>
      <c r="L71" s="21">
        <v>-153</v>
      </c>
    </row>
    <row r="72" spans="1:13" ht="15" customHeight="1" x14ac:dyDescent="0.35">
      <c r="A72" s="120" t="s">
        <v>41</v>
      </c>
      <c r="B72" s="120"/>
      <c r="C72" s="66"/>
      <c r="D72" s="66"/>
      <c r="E72" s="82">
        <v>13.248999999999999</v>
      </c>
      <c r="F72" s="25">
        <v>0</v>
      </c>
      <c r="G72" s="82">
        <v>4.6130000000000004</v>
      </c>
      <c r="H72" s="25">
        <v>1.9430000000000001</v>
      </c>
      <c r="I72" s="82">
        <v>0.47700000000000009</v>
      </c>
      <c r="J72" s="25">
        <v>-3.5889999999999995</v>
      </c>
      <c r="K72" s="25">
        <v>0.70900000000000007</v>
      </c>
      <c r="L72" s="25">
        <v>1.196</v>
      </c>
    </row>
    <row r="73" spans="1:13" ht="15" customHeight="1" x14ac:dyDescent="0.35">
      <c r="A73" s="215" t="s">
        <v>42</v>
      </c>
      <c r="B73" s="216"/>
      <c r="C73" s="128"/>
      <c r="D73" s="128"/>
      <c r="E73" s="89">
        <f>SUM(E69:E72)</f>
        <v>7.7879999999999994</v>
      </c>
      <c r="F73" s="198">
        <f>SUM(F69:F72)</f>
        <v>-0.89399999999999991</v>
      </c>
      <c r="G73" s="89">
        <f>SUM(G69:G72)</f>
        <v>-10.097999999999999</v>
      </c>
      <c r="H73" s="36">
        <f>SUM(H69:H72)</f>
        <v>-15.671000000000001</v>
      </c>
      <c r="I73" s="89">
        <f>SUM(I69:I72)</f>
        <v>-22.262</v>
      </c>
      <c r="J73" s="165">
        <f>SUM(J69:J72)</f>
        <v>-28.815999999999999</v>
      </c>
      <c r="K73" s="165">
        <f>SUM(K69:K72)</f>
        <v>-26.582000000000001</v>
      </c>
      <c r="L73" s="165">
        <f>SUM(L69:L72)</f>
        <v>-80.738</v>
      </c>
    </row>
    <row r="74" spans="1:13" ht="15" customHeight="1" x14ac:dyDescent="0.35">
      <c r="A74" s="122" t="s">
        <v>43</v>
      </c>
      <c r="B74" s="122"/>
      <c r="C74" s="78"/>
      <c r="D74" s="78"/>
      <c r="E74" s="88">
        <f>SUM(E73+E68)</f>
        <v>4.8169999999999931</v>
      </c>
      <c r="F74" s="190">
        <f>SUM(F73+F68)</f>
        <v>-0.22499999999999043</v>
      </c>
      <c r="G74" s="80">
        <f>SUM(G73+G68)</f>
        <v>3.9650000000000212</v>
      </c>
      <c r="H74" s="17">
        <f>SUM(H73+H68)</f>
        <v>-7.8229999999999809</v>
      </c>
      <c r="I74" s="80">
        <f>SUM(I73+I68)</f>
        <v>-4.0030000000000783</v>
      </c>
      <c r="J74" s="18">
        <f>SUM(J73+J68)</f>
        <v>3.4289999999999417</v>
      </c>
      <c r="K74" s="18">
        <f>SUM(K73+K68)</f>
        <v>-8.215999999999994</v>
      </c>
      <c r="L74" s="18">
        <f>SUM(L73+L68)</f>
        <v>-4.244000000000014</v>
      </c>
    </row>
    <row r="75" spans="1:13" ht="15" customHeight="1" x14ac:dyDescent="0.35">
      <c r="A75" s="120" t="s">
        <v>85</v>
      </c>
      <c r="B75" s="120"/>
      <c r="C75" s="66"/>
      <c r="D75" s="66"/>
      <c r="E75" s="82">
        <v>0</v>
      </c>
      <c r="F75" s="25">
        <v>0</v>
      </c>
      <c r="G75" s="82">
        <v>0</v>
      </c>
      <c r="H75" s="25">
        <v>0</v>
      </c>
      <c r="I75" s="82">
        <v>0</v>
      </c>
      <c r="J75" s="25">
        <v>0</v>
      </c>
      <c r="K75" s="25">
        <v>0</v>
      </c>
      <c r="L75" s="25">
        <v>0</v>
      </c>
      <c r="M75" s="169"/>
    </row>
    <row r="76" spans="1:13" ht="15" customHeight="1" x14ac:dyDescent="0.35">
      <c r="A76" s="174" t="s">
        <v>86</v>
      </c>
      <c r="B76" s="125"/>
      <c r="C76" s="78"/>
      <c r="D76" s="78"/>
      <c r="E76" s="88">
        <f>SUM(E74:E75)</f>
        <v>4.8169999999999931</v>
      </c>
      <c r="F76" s="190">
        <f>SUM(F74:F75)</f>
        <v>-0.22499999999999043</v>
      </c>
      <c r="G76" s="80">
        <f>SUM(G74:G75)</f>
        <v>3.9650000000000212</v>
      </c>
      <c r="H76" s="17">
        <f>SUM(H74:H75)</f>
        <v>-7.8229999999999809</v>
      </c>
      <c r="I76" s="80">
        <f>SUM(I74:I75)</f>
        <v>-4.0030000000000783</v>
      </c>
      <c r="J76" s="18">
        <f>SUM(J74:J75)</f>
        <v>3.4289999999999417</v>
      </c>
      <c r="K76" s="18">
        <f>SUM(K74:K75)</f>
        <v>-8.215999999999994</v>
      </c>
      <c r="L76" s="18">
        <f>SUM(L74:L75)</f>
        <v>-4.244000000000014</v>
      </c>
    </row>
    <row r="77" spans="1:13" ht="16.5" x14ac:dyDescent="0.35">
      <c r="A77" s="109"/>
      <c r="B77" s="78"/>
      <c r="C77" s="78"/>
      <c r="D77" s="78"/>
      <c r="E77" s="79"/>
      <c r="F77" s="79"/>
      <c r="G77" s="79"/>
      <c r="H77" s="79"/>
      <c r="I77" s="79"/>
      <c r="J77" s="79"/>
      <c r="K77" s="79"/>
      <c r="L77" s="79"/>
    </row>
    <row r="78" spans="1:13" ht="16.5" x14ac:dyDescent="0.35">
      <c r="A78" s="76"/>
      <c r="B78" s="67"/>
      <c r="C78" s="69"/>
      <c r="D78" s="69"/>
      <c r="E78" s="70">
        <v>2016</v>
      </c>
      <c r="F78" s="70">
        <v>2015</v>
      </c>
      <c r="G78" s="70">
        <v>2016</v>
      </c>
      <c r="H78" s="70">
        <v>2015</v>
      </c>
      <c r="I78" s="70">
        <v>2015</v>
      </c>
      <c r="J78" s="70">
        <v>2014</v>
      </c>
      <c r="K78" s="70">
        <v>2013</v>
      </c>
      <c r="L78" s="70">
        <v>2012</v>
      </c>
    </row>
    <row r="79" spans="1:13" ht="16.5" x14ac:dyDescent="0.35">
      <c r="A79" s="71"/>
      <c r="B79" s="71"/>
      <c r="C79" s="69"/>
      <c r="D79" s="69"/>
      <c r="E79" s="70" t="s">
        <v>72</v>
      </c>
      <c r="F79" s="70" t="s">
        <v>72</v>
      </c>
      <c r="G79" s="73" t="s">
        <v>156</v>
      </c>
      <c r="H79" s="73" t="s">
        <v>156</v>
      </c>
      <c r="I79" s="70"/>
      <c r="J79" s="70"/>
      <c r="K79" s="70"/>
      <c r="L79" s="70"/>
    </row>
    <row r="80" spans="1:13" ht="16.5" x14ac:dyDescent="0.35">
      <c r="A80" s="68" t="s">
        <v>78</v>
      </c>
      <c r="B80" s="74"/>
      <c r="C80" s="68"/>
      <c r="D80" s="68"/>
      <c r="E80" s="72"/>
      <c r="F80" s="72"/>
      <c r="G80" s="72"/>
      <c r="H80" s="72"/>
      <c r="I80" s="72"/>
      <c r="J80" s="72"/>
      <c r="K80" s="72"/>
      <c r="L80" s="72"/>
    </row>
    <row r="81" spans="1:12" ht="1.5" customHeight="1" x14ac:dyDescent="0.35">
      <c r="A81" s="109" t="s">
        <v>46</v>
      </c>
      <c r="B81" s="65"/>
      <c r="C81" s="65"/>
      <c r="D81" s="65"/>
      <c r="E81" s="65"/>
      <c r="F81" s="65"/>
      <c r="G81" s="65"/>
      <c r="H81" s="65"/>
      <c r="I81" s="65"/>
      <c r="J81" s="65"/>
      <c r="K81" s="65"/>
      <c r="L81" s="65"/>
    </row>
    <row r="82" spans="1:12" ht="15" customHeight="1" x14ac:dyDescent="0.35">
      <c r="A82" s="144" t="s">
        <v>44</v>
      </c>
      <c r="B82" s="119"/>
      <c r="C82" s="110"/>
      <c r="D82" s="110"/>
      <c r="E82" s="84">
        <v>8.7702306256228741</v>
      </c>
      <c r="F82" s="58">
        <v>13.794620330957047</v>
      </c>
      <c r="G82" s="84">
        <v>10.328172639417192</v>
      </c>
      <c r="H82" s="58">
        <v>12.005295283259954</v>
      </c>
      <c r="I82" s="84">
        <v>9.2560769116770558</v>
      </c>
      <c r="J82" s="58">
        <v>14.01500259977426</v>
      </c>
      <c r="K82" s="58">
        <v>14.839305765839288</v>
      </c>
      <c r="L82" s="58">
        <v>14.412088141538721</v>
      </c>
    </row>
    <row r="83" spans="1:12" ht="15" customHeight="1" x14ac:dyDescent="0.35">
      <c r="A83" s="109" t="s">
        <v>83</v>
      </c>
      <c r="B83" s="119"/>
      <c r="C83" s="110"/>
      <c r="D83" s="110"/>
      <c r="E83" s="84">
        <v>16.275740093485485</v>
      </c>
      <c r="F83" s="58">
        <v>13.949877734794489</v>
      </c>
      <c r="G83" s="84">
        <v>14.691227668443432</v>
      </c>
      <c r="H83" s="58">
        <v>13.444740954240213</v>
      </c>
      <c r="I83" s="84">
        <v>11.859949612635305</v>
      </c>
      <c r="J83" s="58">
        <v>15.988611720543283</v>
      </c>
      <c r="K83" s="58">
        <v>14.839305765839288</v>
      </c>
      <c r="L83" s="58">
        <v>15.247289076963769</v>
      </c>
    </row>
    <row r="84" spans="1:12" ht="15" customHeight="1" x14ac:dyDescent="0.35">
      <c r="A84" s="109" t="s">
        <v>45</v>
      </c>
      <c r="B84" s="119"/>
      <c r="C84" s="110"/>
      <c r="D84" s="110"/>
      <c r="E84" s="84">
        <v>6.4695891410844766</v>
      </c>
      <c r="F84" s="58">
        <v>11.327321421640304</v>
      </c>
      <c r="G84" s="84">
        <v>9.1811161855814429</v>
      </c>
      <c r="H84" s="58">
        <v>9.5243880470710458</v>
      </c>
      <c r="I84" s="84">
        <v>6.7348167861185528</v>
      </c>
      <c r="J84" s="58">
        <v>10.604225584315111</v>
      </c>
      <c r="K84" s="58">
        <v>9.8409412018600317</v>
      </c>
      <c r="L84" s="58">
        <v>8.7504698005261847</v>
      </c>
    </row>
    <row r="85" spans="1:12" ht="15" customHeight="1" x14ac:dyDescent="0.35">
      <c r="A85" s="109" t="s">
        <v>46</v>
      </c>
      <c r="B85" s="119"/>
      <c r="C85" s="117"/>
      <c r="D85" s="117"/>
      <c r="E85" s="91" t="s">
        <v>54</v>
      </c>
      <c r="F85" s="58" t="s">
        <v>54</v>
      </c>
      <c r="G85" s="84" t="s">
        <v>54</v>
      </c>
      <c r="H85" s="58" t="s">
        <v>54</v>
      </c>
      <c r="I85" s="84">
        <v>4.5177743730969642</v>
      </c>
      <c r="J85" s="58">
        <v>8.6612390628483276</v>
      </c>
      <c r="K85" s="58">
        <v>8.4615529553633877</v>
      </c>
      <c r="L85" s="58">
        <v>4.9228550516749765</v>
      </c>
    </row>
    <row r="86" spans="1:12" ht="15" customHeight="1" x14ac:dyDescent="0.35">
      <c r="A86" s="109" t="s">
        <v>47</v>
      </c>
      <c r="B86" s="119"/>
      <c r="C86" s="117"/>
      <c r="D86" s="117"/>
      <c r="E86" s="91" t="s">
        <v>54</v>
      </c>
      <c r="F86" s="58" t="s">
        <v>54</v>
      </c>
      <c r="G86" s="84" t="s">
        <v>54</v>
      </c>
      <c r="H86" s="58" t="s">
        <v>54</v>
      </c>
      <c r="I86" s="84">
        <v>6.0705040400471733</v>
      </c>
      <c r="J86" s="58">
        <v>9.1339667653833452</v>
      </c>
      <c r="K86" s="58">
        <v>9.1399495695740605</v>
      </c>
      <c r="L86" s="58">
        <v>8.1389694309070979</v>
      </c>
    </row>
    <row r="87" spans="1:12" ht="15" customHeight="1" x14ac:dyDescent="0.35">
      <c r="A87" s="109" t="s">
        <v>48</v>
      </c>
      <c r="B87" s="119"/>
      <c r="C87" s="110"/>
      <c r="D87" s="110"/>
      <c r="E87" s="92" t="s">
        <v>54</v>
      </c>
      <c r="F87" s="21" t="s">
        <v>54</v>
      </c>
      <c r="G87" s="81">
        <v>57.597619352233885</v>
      </c>
      <c r="H87" s="21">
        <v>53.30237010273143</v>
      </c>
      <c r="I87" s="81">
        <v>50.335360030559592</v>
      </c>
      <c r="J87" s="21">
        <v>49.266881751601318</v>
      </c>
      <c r="K87" s="21">
        <v>44.866126917433959</v>
      </c>
      <c r="L87" s="21">
        <v>42.104009763938919</v>
      </c>
    </row>
    <row r="88" spans="1:12" ht="15" customHeight="1" x14ac:dyDescent="0.35">
      <c r="A88" s="109" t="s">
        <v>49</v>
      </c>
      <c r="B88" s="119"/>
      <c r="C88" s="110"/>
      <c r="D88" s="110"/>
      <c r="E88" s="93" t="s">
        <v>54</v>
      </c>
      <c r="F88" s="21" t="s">
        <v>54</v>
      </c>
      <c r="G88" s="81">
        <v>143.25799999999998</v>
      </c>
      <c r="H88" s="21">
        <v>167.74199999999999</v>
      </c>
      <c r="I88" s="81">
        <v>159.12800000000001</v>
      </c>
      <c r="J88" s="21">
        <v>176.24</v>
      </c>
      <c r="K88" s="21">
        <v>203.41800000000001</v>
      </c>
      <c r="L88" s="21">
        <v>219.59800000000001</v>
      </c>
    </row>
    <row r="89" spans="1:12" ht="15" customHeight="1" x14ac:dyDescent="0.35">
      <c r="A89" s="109" t="s">
        <v>50</v>
      </c>
      <c r="B89" s="119"/>
      <c r="C89" s="62"/>
      <c r="D89" s="62"/>
      <c r="E89" s="94" t="s">
        <v>54</v>
      </c>
      <c r="F89" s="58" t="s">
        <v>54</v>
      </c>
      <c r="G89" s="84">
        <v>0.43881633795178443</v>
      </c>
      <c r="H89" s="58">
        <v>0.53397809618959691</v>
      </c>
      <c r="I89" s="84">
        <v>0.51940097455469947</v>
      </c>
      <c r="J89" s="58">
        <v>0.61169419752800747</v>
      </c>
      <c r="K89" s="58">
        <v>0.75610745351961717</v>
      </c>
      <c r="L89" s="58">
        <v>0.91794714680744094</v>
      </c>
    </row>
    <row r="90" spans="1:12" ht="15" customHeight="1" x14ac:dyDescent="0.35">
      <c r="A90" s="111" t="s">
        <v>51</v>
      </c>
      <c r="B90" s="120"/>
      <c r="C90" s="66"/>
      <c r="D90" s="66"/>
      <c r="E90" s="95" t="s">
        <v>54</v>
      </c>
      <c r="F90" s="21" t="s">
        <v>54</v>
      </c>
      <c r="G90" s="96" t="s">
        <v>54</v>
      </c>
      <c r="H90" s="21" t="s">
        <v>54</v>
      </c>
      <c r="I90" s="96">
        <v>168</v>
      </c>
      <c r="J90" s="21">
        <v>176</v>
      </c>
      <c r="K90" s="21">
        <v>186</v>
      </c>
      <c r="L90" s="21">
        <v>184</v>
      </c>
    </row>
    <row r="91" spans="1:12" ht="16.5" x14ac:dyDescent="0.35">
      <c r="A91" s="113">
        <v>0</v>
      </c>
      <c r="B91" s="64"/>
      <c r="C91" s="64"/>
      <c r="D91" s="64"/>
      <c r="E91" s="64"/>
      <c r="F91" s="64"/>
      <c r="G91" s="64"/>
      <c r="H91" s="64"/>
      <c r="I91" s="64"/>
      <c r="J91" s="64"/>
      <c r="K91" s="64"/>
      <c r="L91" s="64"/>
    </row>
    <row r="92" spans="1:12" ht="16.5" x14ac:dyDescent="0.35">
      <c r="A92" s="113">
        <v>0</v>
      </c>
      <c r="B92" s="129"/>
      <c r="C92" s="129"/>
      <c r="D92" s="129"/>
      <c r="E92" s="129"/>
      <c r="F92" s="129"/>
      <c r="G92" s="129"/>
      <c r="H92" s="129"/>
      <c r="I92" s="129"/>
      <c r="J92" s="129"/>
      <c r="K92" s="129"/>
      <c r="L92" s="129"/>
    </row>
    <row r="93" spans="1:12" ht="16.5" x14ac:dyDescent="0.35">
      <c r="A93" s="113"/>
      <c r="B93" s="129"/>
      <c r="C93" s="129"/>
      <c r="D93" s="129"/>
      <c r="E93" s="129"/>
      <c r="F93" s="129"/>
      <c r="G93" s="129"/>
      <c r="H93" s="129"/>
      <c r="I93" s="129"/>
      <c r="J93" s="129"/>
      <c r="K93" s="129"/>
      <c r="L93" s="129"/>
    </row>
    <row r="94" spans="1:12" x14ac:dyDescent="0.25">
      <c r="A94" s="131"/>
      <c r="B94" s="131"/>
      <c r="C94" s="131"/>
      <c r="D94" s="131"/>
      <c r="E94" s="131"/>
      <c r="F94" s="131"/>
      <c r="G94" s="131"/>
      <c r="H94" s="131"/>
      <c r="I94" s="131"/>
      <c r="J94" s="131"/>
      <c r="K94" s="131"/>
      <c r="L94" s="131"/>
    </row>
    <row r="95" spans="1:12" x14ac:dyDescent="0.25">
      <c r="A95" s="131"/>
      <c r="B95" s="131"/>
      <c r="C95" s="131"/>
      <c r="D95" s="131"/>
      <c r="E95" s="131"/>
      <c r="F95" s="131"/>
      <c r="G95" s="131"/>
      <c r="H95" s="131"/>
      <c r="I95" s="131"/>
      <c r="J95" s="131"/>
      <c r="K95" s="131"/>
      <c r="L95" s="131"/>
    </row>
    <row r="96" spans="1:12" x14ac:dyDescent="0.25">
      <c r="A96" s="131"/>
      <c r="B96" s="131"/>
      <c r="C96" s="131"/>
      <c r="D96" s="131"/>
      <c r="E96" s="131"/>
      <c r="F96" s="131"/>
      <c r="G96" s="131"/>
      <c r="H96" s="131"/>
      <c r="I96" s="131"/>
      <c r="J96" s="131"/>
      <c r="K96" s="131"/>
      <c r="L96" s="131"/>
    </row>
    <row r="97" spans="1:12" x14ac:dyDescent="0.25">
      <c r="A97" s="131"/>
      <c r="B97" s="131"/>
      <c r="C97" s="131"/>
      <c r="D97" s="131"/>
      <c r="E97" s="131"/>
      <c r="F97" s="131"/>
      <c r="G97" s="131"/>
      <c r="H97" s="131"/>
      <c r="I97" s="131"/>
      <c r="J97" s="131"/>
      <c r="K97" s="131"/>
      <c r="L97" s="131"/>
    </row>
    <row r="98" spans="1:12" x14ac:dyDescent="0.25">
      <c r="A98" s="131"/>
      <c r="B98" s="131"/>
      <c r="C98" s="131"/>
      <c r="D98" s="131"/>
      <c r="E98" s="131"/>
      <c r="F98" s="131"/>
      <c r="G98" s="131"/>
      <c r="H98" s="131"/>
      <c r="I98" s="131"/>
      <c r="J98" s="131"/>
      <c r="K98" s="131"/>
      <c r="L98" s="131"/>
    </row>
    <row r="99" spans="1:12" x14ac:dyDescent="0.25">
      <c r="A99" s="101"/>
      <c r="B99" s="101"/>
      <c r="C99" s="101"/>
      <c r="D99" s="101"/>
      <c r="E99" s="101"/>
      <c r="F99" s="101"/>
      <c r="G99" s="101"/>
      <c r="H99" s="101"/>
      <c r="I99" s="101"/>
      <c r="J99" s="101"/>
      <c r="K99" s="101"/>
      <c r="L99" s="101"/>
    </row>
    <row r="100" spans="1:12" x14ac:dyDescent="0.25">
      <c r="A100" s="101"/>
      <c r="B100" s="101"/>
      <c r="C100" s="101"/>
      <c r="D100" s="101"/>
      <c r="E100" s="101"/>
      <c r="F100" s="101"/>
      <c r="G100" s="101"/>
      <c r="H100" s="101"/>
      <c r="I100" s="101"/>
      <c r="J100" s="101"/>
      <c r="K100" s="101"/>
      <c r="L100" s="101"/>
    </row>
    <row r="101" spans="1:12" x14ac:dyDescent="0.25">
      <c r="A101" s="101"/>
      <c r="B101" s="101"/>
      <c r="C101" s="101"/>
      <c r="D101" s="101"/>
      <c r="E101" s="101"/>
      <c r="F101" s="101"/>
      <c r="G101" s="101"/>
      <c r="H101" s="101"/>
      <c r="I101" s="101"/>
      <c r="J101" s="101"/>
      <c r="K101" s="101"/>
      <c r="L101" s="101"/>
    </row>
    <row r="102" spans="1:12" x14ac:dyDescent="0.25">
      <c r="A102" s="101"/>
      <c r="B102" s="101"/>
      <c r="C102" s="101"/>
      <c r="D102" s="101"/>
      <c r="E102" s="101"/>
      <c r="F102" s="101"/>
      <c r="G102" s="101"/>
      <c r="H102" s="101"/>
      <c r="I102" s="101"/>
      <c r="J102" s="101"/>
      <c r="K102" s="101"/>
      <c r="L102" s="101"/>
    </row>
    <row r="103" spans="1:12" x14ac:dyDescent="0.25">
      <c r="A103" s="101"/>
      <c r="B103" s="101"/>
      <c r="C103" s="101"/>
      <c r="D103" s="101"/>
      <c r="E103" s="101"/>
      <c r="F103" s="101"/>
      <c r="G103" s="101"/>
      <c r="H103" s="101"/>
      <c r="I103" s="101"/>
      <c r="J103" s="101"/>
      <c r="K103" s="101"/>
      <c r="L103" s="101"/>
    </row>
    <row r="104" spans="1:12" x14ac:dyDescent="0.25">
      <c r="A104" s="101"/>
      <c r="B104" s="101"/>
      <c r="C104" s="101"/>
      <c r="D104" s="101"/>
      <c r="E104" s="101"/>
      <c r="F104" s="101"/>
      <c r="G104" s="101"/>
      <c r="H104" s="101"/>
      <c r="I104" s="101"/>
      <c r="J104" s="101"/>
      <c r="K104" s="101"/>
      <c r="L104" s="101"/>
    </row>
    <row r="105" spans="1:12" x14ac:dyDescent="0.25">
      <c r="A105" s="101"/>
      <c r="B105" s="101"/>
      <c r="C105" s="101"/>
      <c r="D105" s="101"/>
      <c r="E105" s="101"/>
      <c r="F105" s="101"/>
      <c r="G105" s="101"/>
      <c r="H105" s="101"/>
      <c r="I105" s="101"/>
      <c r="J105" s="101"/>
      <c r="K105" s="101"/>
      <c r="L105" s="10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sheetData>
  <mergeCells count="2">
    <mergeCell ref="A1:L1"/>
    <mergeCell ref="A73:B73"/>
  </mergeCells>
  <pageMargins left="0.7" right="0.7" top="0.75" bottom="0.75" header="0.3" footer="0.3"/>
  <pageSetup paperSize="9" scale="5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3"/>
  <sheetViews>
    <sheetView showZeros="0" zoomScaleNormal="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2" ht="21.75" x14ac:dyDescent="0.25">
      <c r="A1" s="213" t="s">
        <v>82</v>
      </c>
      <c r="B1" s="213"/>
      <c r="C1" s="213"/>
      <c r="D1" s="213"/>
      <c r="E1" s="213"/>
      <c r="F1" s="213"/>
      <c r="G1" s="213"/>
      <c r="H1" s="213"/>
      <c r="I1" s="213"/>
      <c r="J1" s="213"/>
      <c r="K1" s="213"/>
      <c r="L1" s="213"/>
    </row>
    <row r="2" spans="1:12" ht="16.5" x14ac:dyDescent="0.35">
      <c r="A2" s="106" t="s">
        <v>59</v>
      </c>
      <c r="B2" s="107"/>
      <c r="C2" s="107"/>
      <c r="D2" s="107"/>
      <c r="E2" s="101"/>
      <c r="F2" s="101"/>
      <c r="G2" s="101"/>
      <c r="H2" s="101"/>
      <c r="I2" s="101"/>
      <c r="J2" s="101"/>
      <c r="K2" s="101"/>
      <c r="L2" s="101"/>
    </row>
    <row r="3" spans="1:12" ht="16.5" x14ac:dyDescent="0.35">
      <c r="A3" s="67"/>
      <c r="B3" s="67"/>
      <c r="C3" s="68"/>
      <c r="D3" s="69"/>
      <c r="E3" s="70">
        <v>2016</v>
      </c>
      <c r="F3" s="70">
        <v>2015</v>
      </c>
      <c r="G3" s="70">
        <v>2016</v>
      </c>
      <c r="H3" s="70">
        <v>2015</v>
      </c>
      <c r="I3" s="70">
        <v>2015</v>
      </c>
      <c r="J3" s="70">
        <v>2014</v>
      </c>
      <c r="K3" s="70">
        <v>2013</v>
      </c>
      <c r="L3" s="164" t="s">
        <v>84</v>
      </c>
    </row>
    <row r="4" spans="1:12" ht="16.5" x14ac:dyDescent="0.35">
      <c r="A4" s="71"/>
      <c r="B4" s="71"/>
      <c r="C4" s="68"/>
      <c r="D4" s="69"/>
      <c r="E4" s="70" t="s">
        <v>72</v>
      </c>
      <c r="F4" s="70" t="s">
        <v>72</v>
      </c>
      <c r="G4" s="70" t="s">
        <v>156</v>
      </c>
      <c r="H4" s="70" t="s">
        <v>156</v>
      </c>
      <c r="I4" s="70"/>
      <c r="J4" s="70"/>
      <c r="K4" s="70"/>
      <c r="L4" s="70"/>
    </row>
    <row r="5" spans="1:12" ht="16.5" x14ac:dyDescent="0.35">
      <c r="A5" s="68" t="s">
        <v>1</v>
      </c>
      <c r="B5" s="71"/>
      <c r="C5" s="68"/>
      <c r="D5" s="68" t="s">
        <v>77</v>
      </c>
      <c r="E5" s="72"/>
      <c r="F5" s="72"/>
      <c r="G5" s="72"/>
      <c r="H5" s="72"/>
      <c r="I5" s="72"/>
      <c r="J5" s="72" t="s">
        <v>53</v>
      </c>
      <c r="K5" s="72" t="s">
        <v>53</v>
      </c>
      <c r="L5" s="72" t="s">
        <v>56</v>
      </c>
    </row>
    <row r="6" spans="1:12" ht="3.75" customHeight="1" x14ac:dyDescent="0.35">
      <c r="A6" s="65"/>
      <c r="B6" s="65"/>
      <c r="C6" s="65"/>
      <c r="D6" s="65"/>
      <c r="E6" s="65"/>
      <c r="F6" s="65"/>
      <c r="G6" s="65"/>
      <c r="H6" s="65"/>
      <c r="I6" s="65"/>
      <c r="J6" s="65"/>
      <c r="K6" s="65"/>
      <c r="L6" s="65"/>
    </row>
    <row r="7" spans="1:12" ht="15" customHeight="1" x14ac:dyDescent="0.35">
      <c r="A7" s="109" t="s">
        <v>2</v>
      </c>
      <c r="B7" s="110"/>
      <c r="C7" s="110"/>
      <c r="D7" s="110"/>
      <c r="E7" s="83">
        <v>10.4976231</v>
      </c>
      <c r="F7" s="57">
        <v>8.6609220999999987</v>
      </c>
      <c r="G7" s="83">
        <v>29.333574200000001</v>
      </c>
      <c r="H7" s="57">
        <v>24.005922099999999</v>
      </c>
      <c r="I7" s="83">
        <v>31.747800000000002</v>
      </c>
      <c r="J7" s="57">
        <v>26.751000000000001</v>
      </c>
      <c r="K7" s="57">
        <v>19.719000000000001</v>
      </c>
      <c r="L7" s="57">
        <v>18.241999999999997</v>
      </c>
    </row>
    <row r="8" spans="1:12" ht="15" customHeight="1" x14ac:dyDescent="0.35">
      <c r="A8" s="109" t="s">
        <v>3</v>
      </c>
      <c r="B8" s="62"/>
      <c r="C8" s="62"/>
      <c r="D8" s="62"/>
      <c r="E8" s="84">
        <v>-7.2465776999999996</v>
      </c>
      <c r="F8" s="58">
        <v>-4.8491860999999989</v>
      </c>
      <c r="G8" s="84">
        <v>-19.867326599999998</v>
      </c>
      <c r="H8" s="58">
        <v>-13.516186099999999</v>
      </c>
      <c r="I8" s="84">
        <v>-21.593077699999998</v>
      </c>
      <c r="J8" s="58">
        <v>-20.080999999999996</v>
      </c>
      <c r="K8" s="58">
        <v>-14.322000000000001</v>
      </c>
      <c r="L8" s="58">
        <v>-13.433999999999999</v>
      </c>
    </row>
    <row r="9" spans="1:12" ht="15" customHeight="1" x14ac:dyDescent="0.35">
      <c r="A9" s="109" t="s">
        <v>4</v>
      </c>
      <c r="B9" s="62"/>
      <c r="C9" s="62"/>
      <c r="D9" s="62"/>
      <c r="E9" s="84">
        <v>1.3395299999999999E-2</v>
      </c>
      <c r="F9" s="58">
        <v>-0.66512640000000001</v>
      </c>
      <c r="G9" s="84">
        <v>4.9026400000000005E-2</v>
      </c>
      <c r="H9" s="58">
        <v>-2.1271263999999999</v>
      </c>
      <c r="I9" s="84">
        <v>0.12866330000000001</v>
      </c>
      <c r="J9" s="58">
        <v>0.193</v>
      </c>
      <c r="K9" s="58">
        <v>-7.3000000000000009E-2</v>
      </c>
      <c r="L9" s="58">
        <v>-2.6999999999999996E-2</v>
      </c>
    </row>
    <row r="10" spans="1:12" ht="15" customHeight="1" x14ac:dyDescent="0.35">
      <c r="A10" s="109" t="s">
        <v>5</v>
      </c>
      <c r="B10" s="62"/>
      <c r="C10" s="62"/>
      <c r="D10" s="62"/>
      <c r="E10" s="84">
        <v>0</v>
      </c>
      <c r="F10" s="58">
        <v>0</v>
      </c>
      <c r="G10" s="84">
        <v>0</v>
      </c>
      <c r="H10" s="58">
        <v>0</v>
      </c>
      <c r="I10" s="84">
        <v>0</v>
      </c>
      <c r="J10" s="58">
        <v>0</v>
      </c>
      <c r="K10" s="58">
        <v>0</v>
      </c>
      <c r="L10" s="58">
        <v>0</v>
      </c>
    </row>
    <row r="11" spans="1:12" ht="15" customHeight="1" x14ac:dyDescent="0.35">
      <c r="A11" s="111" t="s">
        <v>6</v>
      </c>
      <c r="B11" s="66"/>
      <c r="C11" s="66"/>
      <c r="D11" s="66"/>
      <c r="E11" s="85">
        <v>0</v>
      </c>
      <c r="F11" s="59">
        <v>0</v>
      </c>
      <c r="G11" s="85">
        <v>0</v>
      </c>
      <c r="H11" s="59">
        <v>0</v>
      </c>
      <c r="I11" s="85">
        <v>0</v>
      </c>
      <c r="J11" s="59">
        <v>0</v>
      </c>
      <c r="K11" s="59">
        <v>0</v>
      </c>
      <c r="L11" s="59">
        <v>0</v>
      </c>
    </row>
    <row r="12" spans="1:12" ht="15" customHeight="1" x14ac:dyDescent="0.25">
      <c r="A12" s="112" t="s">
        <v>7</v>
      </c>
      <c r="B12" s="112"/>
      <c r="C12" s="112"/>
      <c r="D12" s="112"/>
      <c r="E12" s="83">
        <f>SUM(E7:E11)</f>
        <v>3.2644407000000006</v>
      </c>
      <c r="F12" s="194">
        <f>SUM(F7:F11)</f>
        <v>3.1466095999999997</v>
      </c>
      <c r="G12" s="83">
        <f>SUM(G7:G11)</f>
        <v>9.5152740000000033</v>
      </c>
      <c r="H12" s="57">
        <f>SUM(H7:H11)</f>
        <v>8.3626096000000008</v>
      </c>
      <c r="I12" s="83">
        <f>SUM(I7:I11)</f>
        <v>10.283385600000003</v>
      </c>
      <c r="J12" s="61">
        <f>SUM(J7:J11)</f>
        <v>6.8630000000000049</v>
      </c>
      <c r="K12" s="61">
        <f>SUM(K7:K11)</f>
        <v>5.3239999999999998</v>
      </c>
      <c r="L12" s="61">
        <f>SUM(L7:L11)</f>
        <v>4.7809999999999979</v>
      </c>
    </row>
    <row r="13" spans="1:12" ht="15" customHeight="1" x14ac:dyDescent="0.35">
      <c r="A13" s="111" t="s">
        <v>62</v>
      </c>
      <c r="B13" s="66"/>
      <c r="C13" s="66"/>
      <c r="D13" s="66"/>
      <c r="E13" s="85">
        <v>-1.7589899999999999E-2</v>
      </c>
      <c r="F13" s="193">
        <v>-2.5026500000000004E-2</v>
      </c>
      <c r="G13" s="85">
        <v>-6.2159999999999993E-2</v>
      </c>
      <c r="H13" s="59">
        <v>-7.3026499999999994E-2</v>
      </c>
      <c r="I13" s="85">
        <v>-9.8344999999999988E-2</v>
      </c>
      <c r="J13" s="59">
        <v>-0.10300000000000001</v>
      </c>
      <c r="K13" s="59">
        <v>-0.104</v>
      </c>
      <c r="L13" s="59">
        <v>-9.9000000000000005E-2</v>
      </c>
    </row>
    <row r="14" spans="1:12" ht="15" customHeight="1" x14ac:dyDescent="0.25">
      <c r="A14" s="112" t="s">
        <v>8</v>
      </c>
      <c r="B14" s="112"/>
      <c r="C14" s="112"/>
      <c r="D14" s="112"/>
      <c r="E14" s="83">
        <f>SUM(E12:E13)</f>
        <v>3.2468508000000007</v>
      </c>
      <c r="F14" s="194">
        <f>SUM(F12:F13)</f>
        <v>3.1215830999999996</v>
      </c>
      <c r="G14" s="83">
        <f>SUM(G12:G13)</f>
        <v>9.4531140000000029</v>
      </c>
      <c r="H14" s="57">
        <f>SUM(H12:H13)</f>
        <v>8.2895831000000015</v>
      </c>
      <c r="I14" s="83">
        <f>SUM(I12:I13)</f>
        <v>10.185040600000002</v>
      </c>
      <c r="J14" s="61">
        <f>SUM(J12:J13)</f>
        <v>6.7600000000000051</v>
      </c>
      <c r="K14" s="61">
        <f>SUM(K12:K13)</f>
        <v>5.22</v>
      </c>
      <c r="L14" s="61">
        <f>SUM(L12:L13)</f>
        <v>4.6819999999999977</v>
      </c>
    </row>
    <row r="15" spans="1:12" ht="15" customHeight="1" x14ac:dyDescent="0.35">
      <c r="A15" s="109" t="s">
        <v>9</v>
      </c>
      <c r="B15" s="113"/>
      <c r="C15" s="113"/>
      <c r="D15" s="113"/>
      <c r="E15" s="84">
        <v>0</v>
      </c>
      <c r="F15" s="58">
        <v>0</v>
      </c>
      <c r="G15" s="84">
        <v>0</v>
      </c>
      <c r="H15" s="58">
        <v>0</v>
      </c>
      <c r="I15" s="84">
        <v>0</v>
      </c>
      <c r="J15" s="58">
        <v>0</v>
      </c>
      <c r="K15" s="58">
        <v>0</v>
      </c>
      <c r="L15" s="58">
        <v>0</v>
      </c>
    </row>
    <row r="16" spans="1:12" ht="15" customHeight="1" x14ac:dyDescent="0.35">
      <c r="A16" s="111" t="s">
        <v>10</v>
      </c>
      <c r="B16" s="66"/>
      <c r="C16" s="66"/>
      <c r="D16" s="66"/>
      <c r="E16" s="85">
        <v>0</v>
      </c>
      <c r="F16" s="59">
        <v>0</v>
      </c>
      <c r="G16" s="85">
        <v>0</v>
      </c>
      <c r="H16" s="59">
        <v>0</v>
      </c>
      <c r="I16" s="85">
        <v>0</v>
      </c>
      <c r="J16" s="59">
        <v>0</v>
      </c>
      <c r="K16" s="59">
        <v>0</v>
      </c>
      <c r="L16" s="59">
        <v>0</v>
      </c>
    </row>
    <row r="17" spans="1:12" ht="15" customHeight="1" x14ac:dyDescent="0.25">
      <c r="A17" s="112" t="s">
        <v>11</v>
      </c>
      <c r="B17" s="112"/>
      <c r="C17" s="112"/>
      <c r="D17" s="112"/>
      <c r="E17" s="83">
        <f>SUM(E14:E16)</f>
        <v>3.2468508000000007</v>
      </c>
      <c r="F17" s="194">
        <f>SUM(F14:F16)</f>
        <v>3.1215830999999996</v>
      </c>
      <c r="G17" s="83">
        <f>SUM(G14:G16)</f>
        <v>9.4531140000000029</v>
      </c>
      <c r="H17" s="57">
        <f>SUM(H14:H16)</f>
        <v>8.2895831000000015</v>
      </c>
      <c r="I17" s="83">
        <f>SUM(I14:I16)</f>
        <v>10.185040600000002</v>
      </c>
      <c r="J17" s="61">
        <f>SUM(J14:J16)</f>
        <v>6.7600000000000051</v>
      </c>
      <c r="K17" s="61">
        <f>SUM(K14:K16)</f>
        <v>5.22</v>
      </c>
      <c r="L17" s="61">
        <f>SUM(L14:L16)</f>
        <v>4.6819999999999977</v>
      </c>
    </row>
    <row r="18" spans="1:12" ht="15" customHeight="1" x14ac:dyDescent="0.35">
      <c r="A18" s="109" t="s">
        <v>12</v>
      </c>
      <c r="B18" s="62"/>
      <c r="C18" s="62"/>
      <c r="D18" s="62"/>
      <c r="E18" s="84">
        <v>6.5629700000000013E-2</v>
      </c>
      <c r="F18" s="58">
        <v>9.7210000000000005E-4</v>
      </c>
      <c r="G18" s="84">
        <v>0.20027500000000004</v>
      </c>
      <c r="H18" s="58">
        <v>1.9721000000000001E-3</v>
      </c>
      <c r="I18" s="84">
        <v>2.3121999999999999E-3</v>
      </c>
      <c r="J18" s="58">
        <v>0.107</v>
      </c>
      <c r="K18" s="58">
        <v>6.5000000000000002E-2</v>
      </c>
      <c r="L18" s="58">
        <v>6.6000000000000003E-2</v>
      </c>
    </row>
    <row r="19" spans="1:12" ht="15" customHeight="1" x14ac:dyDescent="0.35">
      <c r="A19" s="111" t="s">
        <v>13</v>
      </c>
      <c r="B19" s="66"/>
      <c r="C19" s="66"/>
      <c r="D19" s="66"/>
      <c r="E19" s="85">
        <v>-0.26564050000000011</v>
      </c>
      <c r="F19" s="59">
        <v>9.6660000000000079E-2</v>
      </c>
      <c r="G19" s="85">
        <v>-0.82127090000000003</v>
      </c>
      <c r="H19" s="59">
        <v>-1.63734</v>
      </c>
      <c r="I19" s="85">
        <v>-2.1934225999999999</v>
      </c>
      <c r="J19" s="59">
        <v>-1.2970000000000002</v>
      </c>
      <c r="K19" s="59">
        <v>-1.3850000000000002</v>
      </c>
      <c r="L19" s="59">
        <v>-6.2E-2</v>
      </c>
    </row>
    <row r="20" spans="1:12" ht="15" customHeight="1" x14ac:dyDescent="0.25">
      <c r="A20" s="112" t="s">
        <v>14</v>
      </c>
      <c r="B20" s="112"/>
      <c r="C20" s="112"/>
      <c r="D20" s="112"/>
      <c r="E20" s="83">
        <f>SUM(E17:E19)</f>
        <v>3.0468400000000009</v>
      </c>
      <c r="F20" s="194">
        <f>SUM(F17:F19)</f>
        <v>3.2192151999999994</v>
      </c>
      <c r="G20" s="83">
        <f>SUM(G17:G19)</f>
        <v>8.8321181000000024</v>
      </c>
      <c r="H20" s="57">
        <f>SUM(H17:H19)</f>
        <v>6.6542152000000012</v>
      </c>
      <c r="I20" s="83">
        <f>SUM(I17:I19)</f>
        <v>7.993930200000003</v>
      </c>
      <c r="J20" s="61">
        <f>SUM(J17:J19)</f>
        <v>5.5700000000000056</v>
      </c>
      <c r="K20" s="61">
        <f>SUM(K17:K19)</f>
        <v>3.9</v>
      </c>
      <c r="L20" s="61">
        <f>SUM(L17:L19)</f>
        <v>4.6859999999999973</v>
      </c>
    </row>
    <row r="21" spans="1:12" ht="15" customHeight="1" x14ac:dyDescent="0.35">
      <c r="A21" s="109" t="s">
        <v>15</v>
      </c>
      <c r="B21" s="62"/>
      <c r="C21" s="62"/>
      <c r="D21" s="62"/>
      <c r="E21" s="84">
        <v>-0.64519119999999996</v>
      </c>
      <c r="F21" s="58">
        <v>-0.62586160000000002</v>
      </c>
      <c r="G21" s="84">
        <v>-1.8787236</v>
      </c>
      <c r="H21" s="58">
        <v>-1.6388616</v>
      </c>
      <c r="I21" s="84">
        <v>-2.0396980999999998</v>
      </c>
      <c r="J21" s="58">
        <v>-1.583</v>
      </c>
      <c r="K21" s="58">
        <v>-1.2030000000000001</v>
      </c>
      <c r="L21" s="58">
        <v>-1.0449999999999999</v>
      </c>
    </row>
    <row r="22" spans="1:12" ht="15" customHeight="1" x14ac:dyDescent="0.35">
      <c r="A22" s="111" t="s">
        <v>16</v>
      </c>
      <c r="B22" s="114"/>
      <c r="C22" s="114"/>
      <c r="D22" s="114"/>
      <c r="E22" s="85">
        <v>0</v>
      </c>
      <c r="F22" s="59">
        <v>0</v>
      </c>
      <c r="G22" s="85">
        <v>0</v>
      </c>
      <c r="H22" s="59">
        <v>0</v>
      </c>
      <c r="I22" s="85">
        <v>0</v>
      </c>
      <c r="J22" s="59">
        <v>0</v>
      </c>
      <c r="K22" s="59">
        <v>0</v>
      </c>
      <c r="L22" s="59">
        <v>0</v>
      </c>
    </row>
    <row r="23" spans="1:12" ht="15" customHeight="1" x14ac:dyDescent="0.35">
      <c r="A23" s="115" t="s">
        <v>103</v>
      </c>
      <c r="B23" s="116"/>
      <c r="C23" s="116"/>
      <c r="D23" s="116"/>
      <c r="E23" s="83">
        <f>SUM(E20:E22)</f>
        <v>2.4016488000000011</v>
      </c>
      <c r="F23" s="194">
        <f>SUM(F20:F22)</f>
        <v>2.5933535999999995</v>
      </c>
      <c r="G23" s="83">
        <f>SUM(G20:G22)</f>
        <v>6.9533945000000026</v>
      </c>
      <c r="H23" s="57">
        <f>SUM(H20:H22)</f>
        <v>5.015353600000001</v>
      </c>
      <c r="I23" s="83">
        <f>SUM(I20:I22)</f>
        <v>5.9542321000000031</v>
      </c>
      <c r="J23" s="61">
        <f>SUM(J20:J22)</f>
        <v>3.9870000000000054</v>
      </c>
      <c r="K23" s="61">
        <f>SUM(K20:K22)</f>
        <v>2.6970000000000001</v>
      </c>
      <c r="L23" s="61">
        <f>SUM(L20:L22)</f>
        <v>3.6409999999999973</v>
      </c>
    </row>
    <row r="24" spans="1:12" ht="15" customHeight="1" x14ac:dyDescent="0.35">
      <c r="A24" s="109" t="s">
        <v>117</v>
      </c>
      <c r="B24" s="62"/>
      <c r="C24" s="62"/>
      <c r="D24" s="62"/>
      <c r="E24" s="84">
        <v>2.4016487999999994</v>
      </c>
      <c r="F24" s="58">
        <v>2.5933535999999995</v>
      </c>
      <c r="G24" s="84">
        <v>6.9533944999999999</v>
      </c>
      <c r="H24" s="58">
        <v>5.0153535999999992</v>
      </c>
      <c r="I24" s="84">
        <v>5.9542320999999987</v>
      </c>
      <c r="J24" s="58">
        <v>3.9869999999999997</v>
      </c>
      <c r="K24" s="58">
        <v>2.6969999999999983</v>
      </c>
      <c r="L24" s="58">
        <v>3.6409999999999991</v>
      </c>
    </row>
    <row r="25" spans="1:12" ht="15" customHeight="1" x14ac:dyDescent="0.35">
      <c r="A25" s="109" t="s">
        <v>112</v>
      </c>
      <c r="B25" s="62"/>
      <c r="C25" s="62"/>
      <c r="D25" s="62"/>
      <c r="E25" s="84">
        <v>0</v>
      </c>
      <c r="F25" s="58">
        <v>0</v>
      </c>
      <c r="G25" s="84">
        <v>0</v>
      </c>
      <c r="H25" s="58">
        <v>0</v>
      </c>
      <c r="I25" s="84">
        <v>0</v>
      </c>
      <c r="J25" s="58">
        <v>0</v>
      </c>
      <c r="K25" s="58">
        <v>0</v>
      </c>
      <c r="L25" s="58">
        <v>0</v>
      </c>
    </row>
    <row r="26" spans="1:12" ht="15" customHeight="1" x14ac:dyDescent="0.35">
      <c r="A26" s="146"/>
      <c r="B26" s="146"/>
      <c r="C26" s="146"/>
      <c r="D26" s="146"/>
      <c r="E26" s="180"/>
      <c r="F26" s="181"/>
      <c r="G26" s="180"/>
      <c r="H26" s="181"/>
      <c r="I26" s="180"/>
      <c r="J26" s="181"/>
      <c r="K26" s="181"/>
      <c r="L26" s="181"/>
    </row>
    <row r="27" spans="1:12" ht="15" customHeight="1" x14ac:dyDescent="0.35">
      <c r="A27" s="144" t="s">
        <v>64</v>
      </c>
      <c r="B27" s="62"/>
      <c r="C27" s="62"/>
      <c r="D27" s="62"/>
      <c r="E27" s="84">
        <v>0</v>
      </c>
      <c r="F27" s="58">
        <v>0</v>
      </c>
      <c r="G27" s="84">
        <v>0</v>
      </c>
      <c r="H27" s="58">
        <v>0</v>
      </c>
      <c r="I27" s="84">
        <v>0</v>
      </c>
      <c r="J27" s="58">
        <v>-1.405</v>
      </c>
      <c r="K27" s="58">
        <v>0</v>
      </c>
      <c r="L27" s="58">
        <v>0</v>
      </c>
    </row>
    <row r="28" spans="1:12" ht="15" customHeight="1" x14ac:dyDescent="0.35">
      <c r="A28" s="145" t="s">
        <v>111</v>
      </c>
      <c r="B28" s="146"/>
      <c r="C28" s="146"/>
      <c r="D28" s="146"/>
      <c r="E28" s="178">
        <f>E14-E27</f>
        <v>3.2468508000000007</v>
      </c>
      <c r="F28" s="179">
        <f>F14-F27</f>
        <v>3.1215830999999996</v>
      </c>
      <c r="G28" s="178">
        <f>G14-G27</f>
        <v>9.4531140000000029</v>
      </c>
      <c r="H28" s="179">
        <f>H14-H27</f>
        <v>8.2895831000000015</v>
      </c>
      <c r="I28" s="178">
        <f>I14-I27</f>
        <v>10.185040600000002</v>
      </c>
      <c r="J28" s="179">
        <f>J14-J27</f>
        <v>8.1650000000000045</v>
      </c>
      <c r="K28" s="179">
        <f>K14-K27</f>
        <v>5.22</v>
      </c>
      <c r="L28" s="179">
        <f>L14-L27</f>
        <v>4.6819999999999977</v>
      </c>
    </row>
    <row r="29" spans="1:12" ht="16.5" x14ac:dyDescent="0.35">
      <c r="A29" s="109"/>
      <c r="B29" s="62"/>
      <c r="C29" s="62"/>
      <c r="D29" s="62"/>
      <c r="E29" s="22"/>
      <c r="F29" s="22"/>
      <c r="G29" s="22"/>
      <c r="H29" s="22"/>
      <c r="I29" s="22"/>
      <c r="J29" s="22"/>
      <c r="K29" s="22"/>
      <c r="L29" s="22"/>
    </row>
    <row r="30" spans="1:12" ht="16.5" x14ac:dyDescent="0.35">
      <c r="A30" s="67"/>
      <c r="B30" s="67"/>
      <c r="C30" s="68"/>
      <c r="D30" s="69"/>
      <c r="E30" s="70">
        <v>2016</v>
      </c>
      <c r="F30" s="70">
        <v>2015</v>
      </c>
      <c r="G30" s="70">
        <v>2016</v>
      </c>
      <c r="H30" s="70">
        <v>2015</v>
      </c>
      <c r="I30" s="70">
        <v>2015</v>
      </c>
      <c r="J30" s="70">
        <v>2014</v>
      </c>
      <c r="K30" s="70">
        <v>2013</v>
      </c>
      <c r="L30" s="70" t="str">
        <f>L3</f>
        <v>2012/2013</v>
      </c>
    </row>
    <row r="31" spans="1:12" ht="16.5" x14ac:dyDescent="0.35">
      <c r="A31" s="71"/>
      <c r="B31" s="71"/>
      <c r="C31" s="68"/>
      <c r="D31" s="69"/>
      <c r="E31" s="73" t="s">
        <v>72</v>
      </c>
      <c r="F31" s="73" t="s">
        <v>72</v>
      </c>
      <c r="G31" s="73" t="s">
        <v>156</v>
      </c>
      <c r="H31" s="73" t="s">
        <v>156</v>
      </c>
      <c r="I31" s="73"/>
      <c r="J31" s="73"/>
      <c r="K31" s="73"/>
      <c r="L31" s="73"/>
    </row>
    <row r="32" spans="1:12" ht="16.5" x14ac:dyDescent="0.35">
      <c r="A32" s="68" t="s">
        <v>100</v>
      </c>
      <c r="B32" s="74"/>
      <c r="C32" s="68"/>
      <c r="D32" s="68"/>
      <c r="E32" s="75"/>
      <c r="F32" s="75"/>
      <c r="G32" s="75"/>
      <c r="H32" s="75"/>
      <c r="I32" s="75"/>
      <c r="J32" s="75"/>
      <c r="K32" s="75"/>
      <c r="L32" s="75"/>
    </row>
    <row r="33" spans="1:12" ht="3" customHeight="1" x14ac:dyDescent="0.35">
      <c r="A33" s="109"/>
      <c r="B33" s="65"/>
      <c r="C33" s="65"/>
      <c r="D33" s="65"/>
      <c r="E33" s="63"/>
      <c r="F33" s="63"/>
      <c r="G33" s="63"/>
      <c r="H33" s="63"/>
      <c r="I33" s="63"/>
      <c r="J33" s="63"/>
      <c r="K33" s="63"/>
      <c r="L33" s="63"/>
    </row>
    <row r="34" spans="1:12" ht="15" customHeight="1" x14ac:dyDescent="0.35">
      <c r="A34" s="109" t="s">
        <v>17</v>
      </c>
      <c r="B34" s="117"/>
      <c r="C34" s="117"/>
      <c r="D34" s="117"/>
      <c r="E34" s="81"/>
      <c r="F34" s="21"/>
      <c r="G34" s="84">
        <v>95.34618309999999</v>
      </c>
      <c r="H34" s="58">
        <v>95.346000000000004</v>
      </c>
      <c r="I34" s="84">
        <v>95.346000000000004</v>
      </c>
      <c r="J34" s="58">
        <v>94.427000000000007</v>
      </c>
      <c r="K34" s="58">
        <v>0</v>
      </c>
      <c r="L34" s="58">
        <v>0</v>
      </c>
    </row>
    <row r="35" spans="1:12" ht="15" customHeight="1" x14ac:dyDescent="0.35">
      <c r="A35" s="109" t="s">
        <v>18</v>
      </c>
      <c r="B35" s="110"/>
      <c r="C35" s="110"/>
      <c r="D35" s="110"/>
      <c r="E35" s="81"/>
      <c r="F35" s="21"/>
      <c r="G35" s="84">
        <v>5.0216200000000003E-2</v>
      </c>
      <c r="H35" s="58">
        <v>4.4329099999999996E-2</v>
      </c>
      <c r="I35" s="84">
        <v>2.9918299999999998E-2</v>
      </c>
      <c r="J35" s="58">
        <v>8.2000000000000003E-2</v>
      </c>
      <c r="K35" s="58">
        <v>0</v>
      </c>
      <c r="L35" s="58">
        <v>7.4999999999999997E-2</v>
      </c>
    </row>
    <row r="36" spans="1:12" ht="15" customHeight="1" x14ac:dyDescent="0.35">
      <c r="A36" s="109" t="s">
        <v>110</v>
      </c>
      <c r="B36" s="110"/>
      <c r="C36" s="110"/>
      <c r="D36" s="110"/>
      <c r="E36" s="81"/>
      <c r="F36" s="21"/>
      <c r="G36" s="84">
        <v>0.13320980000000002</v>
      </c>
      <c r="H36" s="58">
        <v>0.1224533</v>
      </c>
      <c r="I36" s="84">
        <v>0.11894550000000001</v>
      </c>
      <c r="J36" s="58">
        <v>0.13500000000000001</v>
      </c>
      <c r="K36" s="58">
        <v>0</v>
      </c>
      <c r="L36" s="58">
        <v>0.129</v>
      </c>
    </row>
    <row r="37" spans="1:12" ht="15" customHeight="1" x14ac:dyDescent="0.35">
      <c r="A37" s="109" t="s">
        <v>19</v>
      </c>
      <c r="B37" s="110"/>
      <c r="C37" s="110"/>
      <c r="D37" s="110"/>
      <c r="E37" s="81"/>
      <c r="F37" s="21"/>
      <c r="G37" s="84">
        <v>0</v>
      </c>
      <c r="H37" s="58">
        <v>0</v>
      </c>
      <c r="I37" s="84">
        <v>0</v>
      </c>
      <c r="J37" s="58">
        <v>0</v>
      </c>
      <c r="K37" s="58">
        <v>0</v>
      </c>
      <c r="L37" s="58">
        <v>0</v>
      </c>
    </row>
    <row r="38" spans="1:12" ht="15" customHeight="1" x14ac:dyDescent="0.35">
      <c r="A38" s="111" t="s">
        <v>20</v>
      </c>
      <c r="B38" s="66"/>
      <c r="C38" s="66"/>
      <c r="D38" s="66"/>
      <c r="E38" s="82"/>
      <c r="F38" s="25"/>
      <c r="G38" s="85">
        <v>1.4999999999999999E-4</v>
      </c>
      <c r="H38" s="59">
        <v>1.4999999999999999E-4</v>
      </c>
      <c r="I38" s="85">
        <v>1.4999999999999999E-4</v>
      </c>
      <c r="J38" s="59">
        <v>0</v>
      </c>
      <c r="K38" s="59">
        <v>0</v>
      </c>
      <c r="L38" s="59">
        <v>0</v>
      </c>
    </row>
    <row r="39" spans="1:12" ht="15" customHeight="1" x14ac:dyDescent="0.35">
      <c r="A39" s="106" t="s">
        <v>21</v>
      </c>
      <c r="B39" s="112"/>
      <c r="C39" s="112"/>
      <c r="D39" s="112"/>
      <c r="E39" s="86"/>
      <c r="F39" s="194"/>
      <c r="G39" s="83">
        <f>SUM(G34:G38)</f>
        <v>95.529759099999993</v>
      </c>
      <c r="H39" s="57">
        <f>SUM(H34:H38)</f>
        <v>95.512932400000011</v>
      </c>
      <c r="I39" s="83">
        <f>SUM(I34:I38)</f>
        <v>95.495013800000009</v>
      </c>
      <c r="J39" s="57">
        <f>SUM(J34:J38)</f>
        <v>94.644000000000005</v>
      </c>
      <c r="K39" s="61" t="s">
        <v>54</v>
      </c>
      <c r="L39" s="61">
        <f>SUM(L34:L38)</f>
        <v>0.20400000000000001</v>
      </c>
    </row>
    <row r="40" spans="1:12" ht="15" customHeight="1" x14ac:dyDescent="0.35">
      <c r="A40" s="109" t="s">
        <v>22</v>
      </c>
      <c r="B40" s="62"/>
      <c r="C40" s="62"/>
      <c r="D40" s="62"/>
      <c r="E40" s="81"/>
      <c r="F40" s="21"/>
      <c r="G40" s="84">
        <v>1.4295085999999999</v>
      </c>
      <c r="H40" s="58">
        <v>1.1553348000000001</v>
      </c>
      <c r="I40" s="84">
        <v>1.4217417000000001</v>
      </c>
      <c r="J40" s="58">
        <v>1.3480000000000001</v>
      </c>
      <c r="K40" s="58">
        <v>0</v>
      </c>
      <c r="L40" s="58">
        <v>0.94399999999999995</v>
      </c>
    </row>
    <row r="41" spans="1:12" ht="15" customHeight="1" x14ac:dyDescent="0.35">
      <c r="A41" s="109" t="s">
        <v>23</v>
      </c>
      <c r="B41" s="62"/>
      <c r="C41" s="62"/>
      <c r="D41" s="62"/>
      <c r="E41" s="81"/>
      <c r="F41" s="21"/>
      <c r="G41" s="84">
        <v>0.11170619999999999</v>
      </c>
      <c r="H41" s="58">
        <v>4.3829800000000002E-2</v>
      </c>
      <c r="I41" s="84">
        <v>3.3013100000000004E-2</v>
      </c>
      <c r="J41" s="58">
        <v>8.5000000000000006E-2</v>
      </c>
      <c r="K41" s="58">
        <v>0</v>
      </c>
      <c r="L41" s="58">
        <v>0</v>
      </c>
    </row>
    <row r="42" spans="1:12" ht="15" customHeight="1" x14ac:dyDescent="0.35">
      <c r="A42" s="109" t="s">
        <v>24</v>
      </c>
      <c r="B42" s="62"/>
      <c r="C42" s="62"/>
      <c r="D42" s="62"/>
      <c r="E42" s="81"/>
      <c r="F42" s="21"/>
      <c r="G42" s="84">
        <v>4.0071982999999998</v>
      </c>
      <c r="H42" s="58">
        <v>3.4079128999999999</v>
      </c>
      <c r="I42" s="84">
        <v>3.1443063999999996</v>
      </c>
      <c r="J42" s="58">
        <v>2.855</v>
      </c>
      <c r="K42" s="58">
        <v>0</v>
      </c>
      <c r="L42" s="58">
        <v>2.415</v>
      </c>
    </row>
    <row r="43" spans="1:12" ht="15" customHeight="1" x14ac:dyDescent="0.35">
      <c r="A43" s="109" t="s">
        <v>25</v>
      </c>
      <c r="B43" s="62"/>
      <c r="C43" s="62"/>
      <c r="D43" s="62"/>
      <c r="E43" s="81"/>
      <c r="F43" s="21"/>
      <c r="G43" s="84">
        <v>11.050539000000001</v>
      </c>
      <c r="H43" s="58">
        <v>6.8838561</v>
      </c>
      <c r="I43" s="84">
        <v>6.9232079999999998</v>
      </c>
      <c r="J43" s="58">
        <v>7.3639999999999999</v>
      </c>
      <c r="K43" s="58">
        <v>0</v>
      </c>
      <c r="L43" s="58">
        <v>2.7429999999999999</v>
      </c>
    </row>
    <row r="44" spans="1:12" ht="15" customHeight="1" x14ac:dyDescent="0.35">
      <c r="A44" s="111" t="s">
        <v>26</v>
      </c>
      <c r="B44" s="66"/>
      <c r="C44" s="66"/>
      <c r="D44" s="66"/>
      <c r="E44" s="82"/>
      <c r="F44" s="25"/>
      <c r="G44" s="85">
        <v>0</v>
      </c>
      <c r="H44" s="59">
        <v>0</v>
      </c>
      <c r="I44" s="85">
        <v>0</v>
      </c>
      <c r="J44" s="59">
        <v>0</v>
      </c>
      <c r="K44" s="59">
        <v>0</v>
      </c>
      <c r="L44" s="59">
        <v>0</v>
      </c>
    </row>
    <row r="45" spans="1:12" ht="15" customHeight="1" x14ac:dyDescent="0.35">
      <c r="A45" s="118" t="s">
        <v>27</v>
      </c>
      <c r="B45" s="77"/>
      <c r="C45" s="77"/>
      <c r="D45" s="77"/>
      <c r="E45" s="87"/>
      <c r="F45" s="199"/>
      <c r="G45" s="90">
        <f>SUM(G40:G44)</f>
        <v>16.598952099999998</v>
      </c>
      <c r="H45" s="186">
        <f>SUM(H40:H44)</f>
        <v>11.4909336</v>
      </c>
      <c r="I45" s="90">
        <f>SUM(I40:I44)</f>
        <v>11.5222692</v>
      </c>
      <c r="J45" s="186">
        <f>SUM(J40:J44)</f>
        <v>11.652000000000001</v>
      </c>
      <c r="K45" s="136" t="s">
        <v>54</v>
      </c>
      <c r="L45" s="136">
        <f>SUM(L40:L44)</f>
        <v>6.1020000000000003</v>
      </c>
    </row>
    <row r="46" spans="1:12" ht="15" customHeight="1" x14ac:dyDescent="0.35">
      <c r="A46" s="106" t="s">
        <v>101</v>
      </c>
      <c r="B46" s="78"/>
      <c r="C46" s="78"/>
      <c r="D46" s="78"/>
      <c r="E46" s="86"/>
      <c r="F46" s="194"/>
      <c r="G46" s="83">
        <f>G39+G45</f>
        <v>112.1287112</v>
      </c>
      <c r="H46" s="57">
        <f>H39+H45</f>
        <v>107.00386600000002</v>
      </c>
      <c r="I46" s="83">
        <f>I39+I45</f>
        <v>107.01728300000001</v>
      </c>
      <c r="J46" s="57">
        <f>J39+J45</f>
        <v>106.29600000000001</v>
      </c>
      <c r="K46" s="61" t="s">
        <v>54</v>
      </c>
      <c r="L46" s="61">
        <f>L39+L45</f>
        <v>6.306</v>
      </c>
    </row>
    <row r="47" spans="1:12" ht="15" customHeight="1" x14ac:dyDescent="0.35">
      <c r="A47" s="109" t="s">
        <v>118</v>
      </c>
      <c r="B47" s="62"/>
      <c r="C47" s="62"/>
      <c r="D47" s="62"/>
      <c r="E47" s="81"/>
      <c r="F47" s="21"/>
      <c r="G47" s="84">
        <v>82.932513900000004</v>
      </c>
      <c r="H47" s="58">
        <v>75.040353600000003</v>
      </c>
      <c r="I47" s="84">
        <v>75.979232100000004</v>
      </c>
      <c r="J47" s="58">
        <v>72.706999999999994</v>
      </c>
      <c r="K47" s="58">
        <v>0</v>
      </c>
      <c r="L47" s="58">
        <v>3.8650000000000002</v>
      </c>
    </row>
    <row r="48" spans="1:12" ht="15" customHeight="1" x14ac:dyDescent="0.35">
      <c r="A48" s="109" t="s">
        <v>113</v>
      </c>
      <c r="B48" s="62"/>
      <c r="C48" s="62"/>
      <c r="D48" s="62"/>
      <c r="E48" s="81"/>
      <c r="F48" s="21"/>
      <c r="G48" s="84">
        <v>0</v>
      </c>
      <c r="H48" s="58">
        <v>0</v>
      </c>
      <c r="I48" s="84">
        <v>0</v>
      </c>
      <c r="J48" s="58">
        <v>0</v>
      </c>
      <c r="K48" s="58">
        <v>0</v>
      </c>
      <c r="L48" s="58">
        <v>0</v>
      </c>
    </row>
    <row r="49" spans="1:12" ht="15" customHeight="1" x14ac:dyDescent="0.35">
      <c r="A49" s="109" t="s">
        <v>28</v>
      </c>
      <c r="B49" s="62"/>
      <c r="C49" s="62"/>
      <c r="D49" s="62"/>
      <c r="E49" s="81"/>
      <c r="F49" s="21"/>
      <c r="G49" s="84">
        <v>0</v>
      </c>
      <c r="H49" s="58">
        <v>0</v>
      </c>
      <c r="I49" s="84">
        <v>0</v>
      </c>
      <c r="J49" s="58">
        <v>0</v>
      </c>
      <c r="K49" s="58">
        <v>0</v>
      </c>
      <c r="L49" s="58">
        <v>0</v>
      </c>
    </row>
    <row r="50" spans="1:12" ht="15" customHeight="1" x14ac:dyDescent="0.35">
      <c r="A50" s="109" t="s">
        <v>29</v>
      </c>
      <c r="B50" s="62"/>
      <c r="C50" s="62"/>
      <c r="D50" s="62"/>
      <c r="E50" s="81"/>
      <c r="F50" s="21"/>
      <c r="G50" s="84">
        <v>7.9156799999999999E-2</v>
      </c>
      <c r="H50" s="58">
        <v>0.10629680000000001</v>
      </c>
      <c r="I50" s="84">
        <v>9.9511799999999997E-2</v>
      </c>
      <c r="J50" s="58">
        <v>0.127</v>
      </c>
      <c r="K50" s="58">
        <v>0</v>
      </c>
      <c r="L50" s="58">
        <v>0</v>
      </c>
    </row>
    <row r="51" spans="1:12" ht="15" customHeight="1" x14ac:dyDescent="0.35">
      <c r="A51" s="109" t="s">
        <v>30</v>
      </c>
      <c r="B51" s="62"/>
      <c r="C51" s="62"/>
      <c r="D51" s="62"/>
      <c r="E51" s="81"/>
      <c r="F51" s="21"/>
      <c r="G51" s="84">
        <v>24.406626299999996</v>
      </c>
      <c r="H51" s="58">
        <v>27.653250500000002</v>
      </c>
      <c r="I51" s="84">
        <v>26.824909399999999</v>
      </c>
      <c r="J51" s="58">
        <v>27.367000000000001</v>
      </c>
      <c r="K51" s="58">
        <v>0</v>
      </c>
      <c r="L51" s="58">
        <v>0</v>
      </c>
    </row>
    <row r="52" spans="1:12" ht="15" customHeight="1" x14ac:dyDescent="0.35">
      <c r="A52" s="109" t="s">
        <v>31</v>
      </c>
      <c r="B52" s="62"/>
      <c r="C52" s="62"/>
      <c r="D52" s="62"/>
      <c r="E52" s="81"/>
      <c r="F52" s="21"/>
      <c r="G52" s="84">
        <v>4.5593811000000004</v>
      </c>
      <c r="H52" s="58">
        <v>4.2041773999999998</v>
      </c>
      <c r="I52" s="84">
        <v>4.1141224000000003</v>
      </c>
      <c r="J52" s="58">
        <v>6.0949999999999998</v>
      </c>
      <c r="K52" s="58">
        <v>0</v>
      </c>
      <c r="L52" s="58">
        <v>2.4409999999999998</v>
      </c>
    </row>
    <row r="53" spans="1:12" ht="15" customHeight="1" x14ac:dyDescent="0.35">
      <c r="A53" s="109" t="s">
        <v>32</v>
      </c>
      <c r="B53" s="62"/>
      <c r="C53" s="62"/>
      <c r="D53" s="62"/>
      <c r="E53" s="81"/>
      <c r="F53" s="21"/>
      <c r="G53" s="84">
        <v>0.150033</v>
      </c>
      <c r="H53" s="58">
        <v>0</v>
      </c>
      <c r="I53" s="84">
        <v>0</v>
      </c>
      <c r="J53" s="58">
        <v>0</v>
      </c>
      <c r="K53" s="58">
        <v>0</v>
      </c>
      <c r="L53" s="58">
        <v>0</v>
      </c>
    </row>
    <row r="54" spans="1:12" ht="15" customHeight="1" x14ac:dyDescent="0.35">
      <c r="A54" s="111" t="s">
        <v>116</v>
      </c>
      <c r="B54" s="66"/>
      <c r="C54" s="66"/>
      <c r="D54" s="66"/>
      <c r="E54" s="82"/>
      <c r="F54" s="25"/>
      <c r="G54" s="85">
        <v>0</v>
      </c>
      <c r="H54" s="59">
        <v>0</v>
      </c>
      <c r="I54" s="85">
        <v>0</v>
      </c>
      <c r="J54" s="59">
        <v>0</v>
      </c>
      <c r="K54" s="59">
        <v>0</v>
      </c>
      <c r="L54" s="59">
        <v>0</v>
      </c>
    </row>
    <row r="55" spans="1:12" ht="15" customHeight="1" x14ac:dyDescent="0.35">
      <c r="A55" s="106" t="s">
        <v>102</v>
      </c>
      <c r="B55" s="78"/>
      <c r="C55" s="78"/>
      <c r="D55" s="78"/>
      <c r="E55" s="86"/>
      <c r="F55" s="16"/>
      <c r="G55" s="83">
        <f>SUM(G47:G54)</f>
        <v>112.1277111</v>
      </c>
      <c r="H55" s="57">
        <f>SUM(H47:H54)</f>
        <v>107.0040783</v>
      </c>
      <c r="I55" s="83">
        <f>SUM(I47:I54)</f>
        <v>107.0177757</v>
      </c>
      <c r="J55" s="57">
        <f>SUM(J47:J54)</f>
        <v>106.29599999999999</v>
      </c>
      <c r="K55" s="61" t="s">
        <v>54</v>
      </c>
      <c r="L55" s="61">
        <f>SUM(L47:L54)</f>
        <v>6.306</v>
      </c>
    </row>
    <row r="56" spans="1:12" ht="16.5" x14ac:dyDescent="0.35">
      <c r="A56" s="109"/>
      <c r="B56" s="78"/>
      <c r="C56" s="78"/>
      <c r="D56" s="78"/>
      <c r="E56" s="22"/>
      <c r="F56" s="22"/>
      <c r="G56" s="22"/>
      <c r="H56" s="22"/>
      <c r="I56" s="22"/>
      <c r="J56" s="22"/>
      <c r="K56" s="22"/>
      <c r="L56" s="22"/>
    </row>
    <row r="57" spans="1:12" ht="16.5" x14ac:dyDescent="0.35">
      <c r="A57" s="76"/>
      <c r="B57" s="67"/>
      <c r="C57" s="69"/>
      <c r="D57" s="69"/>
      <c r="E57" s="70">
        <v>2016</v>
      </c>
      <c r="F57" s="70">
        <v>2015</v>
      </c>
      <c r="G57" s="70">
        <v>2016</v>
      </c>
      <c r="H57" s="70">
        <v>2015</v>
      </c>
      <c r="I57" s="70">
        <v>2015</v>
      </c>
      <c r="J57" s="70">
        <v>2014</v>
      </c>
      <c r="K57" s="70">
        <v>2013</v>
      </c>
      <c r="L57" s="70" t="str">
        <f>L30</f>
        <v>2012/2013</v>
      </c>
    </row>
    <row r="58" spans="1:12" ht="16.5" x14ac:dyDescent="0.35">
      <c r="A58" s="71"/>
      <c r="B58" s="71"/>
      <c r="C58" s="69"/>
      <c r="D58" s="69"/>
      <c r="E58" s="73" t="s">
        <v>72</v>
      </c>
      <c r="F58" s="73" t="s">
        <v>72</v>
      </c>
      <c r="G58" s="73" t="s">
        <v>156</v>
      </c>
      <c r="H58" s="73" t="s">
        <v>156</v>
      </c>
      <c r="I58" s="73"/>
      <c r="J58" s="73"/>
      <c r="K58" s="73"/>
      <c r="L58" s="73"/>
    </row>
    <row r="59" spans="1:12" ht="16.5" x14ac:dyDescent="0.35">
      <c r="A59" s="68" t="s">
        <v>115</v>
      </c>
      <c r="B59" s="74"/>
      <c r="C59" s="68"/>
      <c r="D59" s="68"/>
      <c r="E59" s="75"/>
      <c r="F59" s="75"/>
      <c r="G59" s="75"/>
      <c r="H59" s="75"/>
      <c r="I59" s="75"/>
      <c r="J59" s="75"/>
      <c r="K59" s="75"/>
      <c r="L59" s="75"/>
    </row>
    <row r="60" spans="1:12" ht="3" customHeight="1" x14ac:dyDescent="0.35">
      <c r="A60" s="109"/>
      <c r="B60" s="65"/>
      <c r="C60" s="65"/>
      <c r="D60" s="65"/>
      <c r="E60" s="63"/>
      <c r="F60" s="63"/>
      <c r="G60" s="63"/>
      <c r="H60" s="63"/>
      <c r="I60" s="63"/>
      <c r="J60" s="63"/>
      <c r="K60" s="63"/>
      <c r="L60" s="63"/>
    </row>
    <row r="61" spans="1:12" ht="34.9" customHeight="1" x14ac:dyDescent="0.35">
      <c r="A61" s="119" t="s">
        <v>33</v>
      </c>
      <c r="B61" s="119"/>
      <c r="C61" s="119"/>
      <c r="D61" s="119"/>
      <c r="E61" s="84">
        <v>2.6779297999999998</v>
      </c>
      <c r="F61" s="58">
        <v>2.6841942999999993</v>
      </c>
      <c r="G61" s="84">
        <v>7.6911059000000019</v>
      </c>
      <c r="H61" s="58">
        <v>6.8869036999999995</v>
      </c>
      <c r="I61" s="84">
        <v>7.9681845999999998</v>
      </c>
      <c r="J61" s="58"/>
      <c r="K61" s="58"/>
      <c r="L61" s="58">
        <v>3.8669999999999995</v>
      </c>
    </row>
    <row r="62" spans="1:12" ht="15" customHeight="1" x14ac:dyDescent="0.35">
      <c r="A62" s="120" t="s">
        <v>34</v>
      </c>
      <c r="B62" s="120"/>
      <c r="C62" s="121"/>
      <c r="D62" s="121"/>
      <c r="E62" s="85">
        <v>3.621329999999956E-2</v>
      </c>
      <c r="F62" s="59">
        <v>0.22771389999999961</v>
      </c>
      <c r="G62" s="85">
        <v>-1.3934219000000003</v>
      </c>
      <c r="H62" s="59">
        <v>-3.2371071000000002</v>
      </c>
      <c r="I62" s="85">
        <v>-3.0229036000000002</v>
      </c>
      <c r="J62" s="59">
        <v>0</v>
      </c>
      <c r="K62" s="59">
        <v>0</v>
      </c>
      <c r="L62" s="59">
        <v>-1.1190000000000002</v>
      </c>
    </row>
    <row r="63" spans="1:12" ht="15" customHeight="1" x14ac:dyDescent="0.35">
      <c r="A63" s="174" t="s">
        <v>35</v>
      </c>
      <c r="B63" s="122"/>
      <c r="C63" s="123"/>
      <c r="D63" s="123"/>
      <c r="E63" s="137">
        <f>SUM(E61:E62)</f>
        <v>2.7141430999999994</v>
      </c>
      <c r="F63" s="61">
        <f>SUM(F61:F62)</f>
        <v>2.9119081999999987</v>
      </c>
      <c r="G63" s="137">
        <f>SUM(G61:G62)</f>
        <v>6.2976840000000021</v>
      </c>
      <c r="H63" s="61">
        <f>SUM(H61:H62)</f>
        <v>3.6497965999999993</v>
      </c>
      <c r="I63" s="137">
        <f>SUM(I61:I62)</f>
        <v>4.9452809999999996</v>
      </c>
      <c r="J63" s="61" t="s">
        <v>54</v>
      </c>
      <c r="K63" s="61" t="s">
        <v>54</v>
      </c>
      <c r="L63" s="61">
        <f>SUM(L61:L62)</f>
        <v>2.7479999999999993</v>
      </c>
    </row>
    <row r="64" spans="1:12" ht="15" customHeight="1" x14ac:dyDescent="0.35">
      <c r="A64" s="119" t="s">
        <v>108</v>
      </c>
      <c r="B64" s="119"/>
      <c r="C64" s="62"/>
      <c r="D64" s="62"/>
      <c r="E64" s="84">
        <v>-6.5525E-2</v>
      </c>
      <c r="F64" s="58">
        <v>0</v>
      </c>
      <c r="G64" s="84">
        <v>-9.6525E-2</v>
      </c>
      <c r="H64" s="58">
        <v>-3.4001000000000003E-2</v>
      </c>
      <c r="I64" s="84">
        <v>-4.1500999999999996E-2</v>
      </c>
      <c r="J64" s="58">
        <v>0</v>
      </c>
      <c r="K64" s="58">
        <v>0</v>
      </c>
      <c r="L64" s="58">
        <v>-5.7999999999999996E-2</v>
      </c>
    </row>
    <row r="65" spans="1:13" ht="15" customHeight="1" x14ac:dyDescent="0.35">
      <c r="A65" s="120" t="s">
        <v>109</v>
      </c>
      <c r="B65" s="120"/>
      <c r="C65" s="66"/>
      <c r="D65" s="66"/>
      <c r="E65" s="85">
        <v>0</v>
      </c>
      <c r="F65" s="59">
        <v>0</v>
      </c>
      <c r="G65" s="85">
        <v>0</v>
      </c>
      <c r="H65" s="59">
        <v>1.9577600000000001E-2</v>
      </c>
      <c r="I65" s="85">
        <v>1.9577600000000001E-2</v>
      </c>
      <c r="J65" s="59">
        <v>0</v>
      </c>
      <c r="K65" s="59">
        <v>0</v>
      </c>
      <c r="L65" s="59">
        <v>0.25</v>
      </c>
    </row>
    <row r="66" spans="1:13" ht="15" customHeight="1" x14ac:dyDescent="0.35">
      <c r="A66" s="124" t="s">
        <v>114</v>
      </c>
      <c r="B66" s="124"/>
      <c r="C66" s="125"/>
      <c r="D66" s="125"/>
      <c r="E66" s="137">
        <f>SUM(E63:E65)</f>
        <v>2.6486180999999993</v>
      </c>
      <c r="F66" s="61">
        <f>SUM(F63:F65)</f>
        <v>2.9119081999999987</v>
      </c>
      <c r="G66" s="137">
        <f>SUM(G63:G65)</f>
        <v>6.2011590000000023</v>
      </c>
      <c r="H66" s="61">
        <f>SUM(H63:H65)</f>
        <v>3.6353731999999992</v>
      </c>
      <c r="I66" s="137">
        <f>SUM(I63:I65)</f>
        <v>4.9233575999999992</v>
      </c>
      <c r="J66" s="61" t="s">
        <v>54</v>
      </c>
      <c r="K66" s="61" t="s">
        <v>54</v>
      </c>
      <c r="L66" s="61">
        <f>SUM(L63:L65)</f>
        <v>2.9399999999999995</v>
      </c>
    </row>
    <row r="67" spans="1:13" ht="15" customHeight="1" x14ac:dyDescent="0.35">
      <c r="A67" s="120" t="s">
        <v>36</v>
      </c>
      <c r="B67" s="120"/>
      <c r="C67" s="126"/>
      <c r="D67" s="126"/>
      <c r="E67" s="85">
        <v>0</v>
      </c>
      <c r="F67" s="59">
        <v>0</v>
      </c>
      <c r="G67" s="85">
        <v>0</v>
      </c>
      <c r="H67" s="59">
        <v>-0.91900000000000004</v>
      </c>
      <c r="I67" s="85">
        <v>-0.91900000000000004</v>
      </c>
      <c r="J67" s="59">
        <v>0</v>
      </c>
      <c r="K67" s="59">
        <v>0</v>
      </c>
      <c r="L67" s="59">
        <v>0</v>
      </c>
    </row>
    <row r="68" spans="1:13" ht="15" customHeight="1" x14ac:dyDescent="0.35">
      <c r="A68" s="174" t="s">
        <v>37</v>
      </c>
      <c r="B68" s="122"/>
      <c r="C68" s="78"/>
      <c r="D68" s="78"/>
      <c r="E68" s="137">
        <f>SUM(E66:E67)</f>
        <v>2.6486180999999993</v>
      </c>
      <c r="F68" s="61">
        <f>SUM(F66:F67)</f>
        <v>2.9119081999999987</v>
      </c>
      <c r="G68" s="137">
        <f>SUM(G66:G67)</f>
        <v>6.2011590000000023</v>
      </c>
      <c r="H68" s="61">
        <f>SUM(H66:H67)</f>
        <v>2.7163731999999992</v>
      </c>
      <c r="I68" s="137">
        <f>SUM(I66:I67)</f>
        <v>4.0043575999999987</v>
      </c>
      <c r="J68" s="61" t="s">
        <v>54</v>
      </c>
      <c r="K68" s="61" t="s">
        <v>54</v>
      </c>
      <c r="L68" s="61">
        <f>SUM(L66:L67)</f>
        <v>2.9399999999999995</v>
      </c>
    </row>
    <row r="69" spans="1:13" ht="15" customHeight="1" x14ac:dyDescent="0.35">
      <c r="A69" s="119" t="s">
        <v>38</v>
      </c>
      <c r="B69" s="119"/>
      <c r="C69" s="62"/>
      <c r="D69" s="62"/>
      <c r="E69" s="84">
        <v>0</v>
      </c>
      <c r="F69" s="58">
        <v>0</v>
      </c>
      <c r="G69" s="84">
        <v>-2.2238628999999999</v>
      </c>
      <c r="H69" s="58">
        <v>-0.51428129999999994</v>
      </c>
      <c r="I69" s="84">
        <v>-1.7629980000000001</v>
      </c>
      <c r="J69" s="58">
        <v>0</v>
      </c>
      <c r="K69" s="58">
        <v>0</v>
      </c>
      <c r="L69" s="58">
        <v>0</v>
      </c>
    </row>
    <row r="70" spans="1:13" ht="15" customHeight="1" x14ac:dyDescent="0.35">
      <c r="A70" s="119" t="s">
        <v>39</v>
      </c>
      <c r="B70" s="119"/>
      <c r="C70" s="62"/>
      <c r="D70" s="62"/>
      <c r="E70" s="84">
        <v>0</v>
      </c>
      <c r="F70" s="58">
        <v>0</v>
      </c>
      <c r="G70" s="84">
        <v>0</v>
      </c>
      <c r="H70" s="58">
        <v>0.17998210000000001</v>
      </c>
      <c r="I70" s="84">
        <v>0.17998210000000001</v>
      </c>
      <c r="J70" s="58">
        <v>0</v>
      </c>
      <c r="K70" s="58">
        <v>0</v>
      </c>
      <c r="L70" s="58">
        <v>0</v>
      </c>
    </row>
    <row r="71" spans="1:13" ht="15" customHeight="1" x14ac:dyDescent="0.35">
      <c r="A71" s="119" t="s">
        <v>40</v>
      </c>
      <c r="B71" s="119"/>
      <c r="C71" s="62"/>
      <c r="D71" s="62"/>
      <c r="E71" s="84">
        <v>0</v>
      </c>
      <c r="F71" s="58">
        <v>0</v>
      </c>
      <c r="G71" s="84">
        <v>0</v>
      </c>
      <c r="H71" s="58">
        <v>0</v>
      </c>
      <c r="I71" s="84">
        <v>0</v>
      </c>
      <c r="J71" s="58">
        <v>0</v>
      </c>
      <c r="K71" s="58">
        <v>0</v>
      </c>
      <c r="L71" s="58">
        <v>-2.8039999999999998</v>
      </c>
    </row>
    <row r="72" spans="1:13" ht="15" customHeight="1" x14ac:dyDescent="0.35">
      <c r="A72" s="120" t="s">
        <v>41</v>
      </c>
      <c r="B72" s="120"/>
      <c r="C72" s="66"/>
      <c r="D72" s="66"/>
      <c r="E72" s="85">
        <v>0.150033</v>
      </c>
      <c r="F72" s="59">
        <v>0</v>
      </c>
      <c r="G72" s="85">
        <v>0.150033</v>
      </c>
      <c r="H72" s="59">
        <v>-2.8620000000000001</v>
      </c>
      <c r="I72" s="85">
        <v>-2.8620000000000001</v>
      </c>
      <c r="J72" s="59">
        <v>0</v>
      </c>
      <c r="K72" s="59">
        <v>0</v>
      </c>
      <c r="L72" s="59">
        <v>0</v>
      </c>
    </row>
    <row r="73" spans="1:13" ht="15" customHeight="1" x14ac:dyDescent="0.35">
      <c r="A73" s="215" t="s">
        <v>42</v>
      </c>
      <c r="B73" s="216"/>
      <c r="C73" s="128"/>
      <c r="D73" s="128"/>
      <c r="E73" s="201">
        <f>SUM(E69:E72)</f>
        <v>0.150033</v>
      </c>
      <c r="F73" s="166">
        <f>SUM(F69:F72)</f>
        <v>0</v>
      </c>
      <c r="G73" s="201">
        <f>SUM(G69:G72)</f>
        <v>-2.0738298999999998</v>
      </c>
      <c r="H73" s="166">
        <f>SUM(H69:H72)</f>
        <v>-3.1962991999999999</v>
      </c>
      <c r="I73" s="201">
        <f>SUM(I69:I72)</f>
        <v>-4.4450159000000005</v>
      </c>
      <c r="J73" s="166" t="s">
        <v>54</v>
      </c>
      <c r="K73" s="166" t="s">
        <v>54</v>
      </c>
      <c r="L73" s="166">
        <f>SUM(L69:L72)</f>
        <v>-2.8039999999999998</v>
      </c>
    </row>
    <row r="74" spans="1:13" ht="15" customHeight="1" x14ac:dyDescent="0.35">
      <c r="A74" s="122" t="s">
        <v>43</v>
      </c>
      <c r="B74" s="122"/>
      <c r="C74" s="78"/>
      <c r="D74" s="78"/>
      <c r="E74" s="137">
        <f>SUM(E73+E68)</f>
        <v>2.7986510999999994</v>
      </c>
      <c r="F74" s="61">
        <f>SUM(F73+F68)</f>
        <v>2.9119081999999987</v>
      </c>
      <c r="G74" s="137">
        <f>SUM(G73+G68)</f>
        <v>4.1273291000000025</v>
      </c>
      <c r="H74" s="61">
        <f>SUM(H73+H68)</f>
        <v>-0.47992600000000074</v>
      </c>
      <c r="I74" s="137">
        <f>SUM(I73+I68)</f>
        <v>-0.44065830000000172</v>
      </c>
      <c r="J74" s="61" t="s">
        <v>54</v>
      </c>
      <c r="K74" s="61" t="s">
        <v>54</v>
      </c>
      <c r="L74" s="61">
        <f>SUM(L73+L68)</f>
        <v>0.13599999999999968</v>
      </c>
    </row>
    <row r="75" spans="1:13" ht="15" customHeight="1" x14ac:dyDescent="0.35">
      <c r="A75" s="120" t="s">
        <v>85</v>
      </c>
      <c r="B75" s="120"/>
      <c r="C75" s="66"/>
      <c r="D75" s="66"/>
      <c r="E75" s="85">
        <v>0</v>
      </c>
      <c r="F75" s="59">
        <v>0</v>
      </c>
      <c r="G75" s="85">
        <v>0</v>
      </c>
      <c r="H75" s="59">
        <v>0</v>
      </c>
      <c r="I75" s="85">
        <v>0</v>
      </c>
      <c r="J75" s="59">
        <v>0</v>
      </c>
      <c r="K75" s="59">
        <v>0</v>
      </c>
      <c r="L75" s="59">
        <v>0</v>
      </c>
      <c r="M75" s="169"/>
    </row>
    <row r="76" spans="1:13" ht="15" customHeight="1" x14ac:dyDescent="0.35">
      <c r="A76" s="174" t="s">
        <v>86</v>
      </c>
      <c r="B76" s="125"/>
      <c r="C76" s="78"/>
      <c r="D76" s="78"/>
      <c r="E76" s="137">
        <f>SUM(E74:E75)</f>
        <v>2.7986510999999994</v>
      </c>
      <c r="F76" s="61">
        <f>SUM(F74:F75)</f>
        <v>2.9119081999999987</v>
      </c>
      <c r="G76" s="137">
        <f>SUM(G74:G75)</f>
        <v>4.1273291000000025</v>
      </c>
      <c r="H76" s="61">
        <f>SUM(H74:H75)</f>
        <v>-0.47992600000000074</v>
      </c>
      <c r="I76" s="137">
        <f>SUM(I74:I75)</f>
        <v>-0.44065830000000172</v>
      </c>
      <c r="J76" s="61" t="s">
        <v>54</v>
      </c>
      <c r="K76" s="61" t="s">
        <v>54</v>
      </c>
      <c r="L76" s="61">
        <f>SUM(L74:L75)</f>
        <v>0.13599999999999968</v>
      </c>
    </row>
    <row r="77" spans="1:13" ht="16.5" x14ac:dyDescent="0.35">
      <c r="A77" s="109"/>
      <c r="B77" s="78"/>
      <c r="C77" s="78"/>
      <c r="D77" s="78"/>
      <c r="E77" s="79"/>
      <c r="F77" s="79"/>
      <c r="G77" s="79"/>
      <c r="H77" s="79"/>
      <c r="I77" s="79"/>
      <c r="J77" s="79"/>
      <c r="K77" s="79"/>
      <c r="L77" s="79"/>
    </row>
    <row r="78" spans="1:13" ht="16.5" x14ac:dyDescent="0.35">
      <c r="A78" s="76"/>
      <c r="B78" s="67"/>
      <c r="C78" s="69"/>
      <c r="D78" s="69"/>
      <c r="E78" s="70">
        <v>2016</v>
      </c>
      <c r="F78" s="70">
        <v>2015</v>
      </c>
      <c r="G78" s="70">
        <v>2016</v>
      </c>
      <c r="H78" s="70">
        <v>2015</v>
      </c>
      <c r="I78" s="70">
        <v>2015</v>
      </c>
      <c r="J78" s="70">
        <v>2014</v>
      </c>
      <c r="K78" s="70">
        <v>2013</v>
      </c>
      <c r="L78" s="70" t="str">
        <f>L57</f>
        <v>2012/2013</v>
      </c>
    </row>
    <row r="79" spans="1:13" ht="16.5" x14ac:dyDescent="0.35">
      <c r="A79" s="71"/>
      <c r="B79" s="71"/>
      <c r="C79" s="69"/>
      <c r="D79" s="69"/>
      <c r="E79" s="70" t="s">
        <v>72</v>
      </c>
      <c r="F79" s="70" t="s">
        <v>72</v>
      </c>
      <c r="G79" s="73" t="s">
        <v>156</v>
      </c>
      <c r="H79" s="73" t="s">
        <v>156</v>
      </c>
      <c r="I79" s="70"/>
      <c r="J79" s="70"/>
      <c r="K79" s="70"/>
      <c r="L79" s="70"/>
    </row>
    <row r="80" spans="1:13" ht="16.5" x14ac:dyDescent="0.35">
      <c r="A80" s="68" t="s">
        <v>78</v>
      </c>
      <c r="B80" s="74"/>
      <c r="C80" s="68"/>
      <c r="D80" s="68"/>
      <c r="E80" s="72"/>
      <c r="F80" s="72"/>
      <c r="G80" s="72"/>
      <c r="H80" s="72"/>
      <c r="I80" s="72"/>
      <c r="J80" s="72"/>
      <c r="K80" s="72"/>
      <c r="L80" s="72"/>
    </row>
    <row r="81" spans="1:12" ht="1.5" customHeight="1" x14ac:dyDescent="0.35">
      <c r="A81" s="109" t="s">
        <v>46</v>
      </c>
      <c r="B81" s="65"/>
      <c r="C81" s="65"/>
      <c r="D81" s="65"/>
      <c r="E81" s="65"/>
      <c r="F81" s="65"/>
      <c r="G81" s="65"/>
      <c r="H81" s="65"/>
      <c r="I81" s="65"/>
      <c r="J81" s="65"/>
      <c r="K81" s="65"/>
      <c r="L81" s="65"/>
    </row>
    <row r="82" spans="1:12" ht="15" customHeight="1" x14ac:dyDescent="0.35">
      <c r="A82" s="144" t="s">
        <v>44</v>
      </c>
      <c r="B82" s="119"/>
      <c r="C82" s="110"/>
      <c r="D82" s="110"/>
      <c r="E82" s="84">
        <v>30.929390101650721</v>
      </c>
      <c r="F82" s="58">
        <v>36.042156527421014</v>
      </c>
      <c r="G82" s="84">
        <v>32.226260378457383</v>
      </c>
      <c r="H82" s="58">
        <v>34.531408814327527</v>
      </c>
      <c r="I82" s="84">
        <v>32.081090973232797</v>
      </c>
      <c r="J82" s="58">
        <v>25.270083361369661</v>
      </c>
      <c r="K82" s="58">
        <v>26.471930625285246</v>
      </c>
      <c r="L82" s="58">
        <v>25.666045389759894</v>
      </c>
    </row>
    <row r="83" spans="1:12" ht="15" customHeight="1" x14ac:dyDescent="0.35">
      <c r="A83" s="109" t="s">
        <v>83</v>
      </c>
      <c r="B83" s="119"/>
      <c r="C83" s="110"/>
      <c r="D83" s="110"/>
      <c r="E83" s="84">
        <v>30.929390101650721</v>
      </c>
      <c r="F83" s="58">
        <v>36.042156527421014</v>
      </c>
      <c r="G83" s="84">
        <v>32.226260378457383</v>
      </c>
      <c r="H83" s="58">
        <v>34.531408814327527</v>
      </c>
      <c r="I83" s="84">
        <v>32.081090973232797</v>
      </c>
      <c r="J83" s="58">
        <v>30.522223468281553</v>
      </c>
      <c r="K83" s="58">
        <v>26.471930625285246</v>
      </c>
      <c r="L83" s="58">
        <v>25.666045389759894</v>
      </c>
    </row>
    <row r="84" spans="1:12" ht="15" customHeight="1" x14ac:dyDescent="0.35">
      <c r="A84" s="109" t="s">
        <v>45</v>
      </c>
      <c r="B84" s="119"/>
      <c r="C84" s="110"/>
      <c r="D84" s="110"/>
      <c r="E84" s="84">
        <v>29.024094035153535</v>
      </c>
      <c r="F84" s="58">
        <v>37.169427952711864</v>
      </c>
      <c r="G84" s="84">
        <v>30.109246284757209</v>
      </c>
      <c r="H84" s="58">
        <v>27.719056873886966</v>
      </c>
      <c r="I84" s="84">
        <v>25.179477633095853</v>
      </c>
      <c r="J84" s="58">
        <v>20.821651527045709</v>
      </c>
      <c r="K84" s="58">
        <v>19.777879202799326</v>
      </c>
      <c r="L84" s="58">
        <v>25.687972809998904</v>
      </c>
    </row>
    <row r="85" spans="1:12" ht="15" customHeight="1" x14ac:dyDescent="0.35">
      <c r="A85" s="109" t="s">
        <v>46</v>
      </c>
      <c r="B85" s="119"/>
      <c r="C85" s="117"/>
      <c r="D85" s="117"/>
      <c r="E85" s="91" t="s">
        <v>54</v>
      </c>
      <c r="F85" s="58" t="s">
        <v>54</v>
      </c>
      <c r="G85" s="84" t="s">
        <v>54</v>
      </c>
      <c r="H85" s="58" t="s">
        <v>54</v>
      </c>
      <c r="I85" s="84">
        <v>8.0091236638446102</v>
      </c>
      <c r="J85" s="58">
        <v>10.967307136864402</v>
      </c>
      <c r="K85" s="58" t="s">
        <v>54</v>
      </c>
      <c r="L85" s="58">
        <v>105.64340635427246</v>
      </c>
    </row>
    <row r="86" spans="1:12" ht="15" customHeight="1" x14ac:dyDescent="0.35">
      <c r="A86" s="109" t="s">
        <v>47</v>
      </c>
      <c r="B86" s="119"/>
      <c r="C86" s="117"/>
      <c r="D86" s="117"/>
      <c r="E86" s="91" t="s">
        <v>54</v>
      </c>
      <c r="F86" s="58" t="s">
        <v>54</v>
      </c>
      <c r="G86" s="84" t="s">
        <v>54</v>
      </c>
      <c r="H86" s="58" t="s">
        <v>54</v>
      </c>
      <c r="I86" s="84">
        <v>10.042829379921155</v>
      </c>
      <c r="J86" s="58">
        <v>13.723844355177167</v>
      </c>
      <c r="K86" s="58" t="s">
        <v>54</v>
      </c>
      <c r="L86" s="58">
        <v>137.7629479181779</v>
      </c>
    </row>
    <row r="87" spans="1:12" ht="15" customHeight="1" x14ac:dyDescent="0.35">
      <c r="A87" s="109" t="s">
        <v>48</v>
      </c>
      <c r="B87" s="119"/>
      <c r="C87" s="110"/>
      <c r="D87" s="110"/>
      <c r="E87" s="92" t="s">
        <v>54</v>
      </c>
      <c r="F87" s="21" t="s">
        <v>54</v>
      </c>
      <c r="G87" s="81">
        <v>73.962549566393534</v>
      </c>
      <c r="H87" s="21">
        <v>70.128498644336247</v>
      </c>
      <c r="I87" s="81">
        <v>70.996833566220346</v>
      </c>
      <c r="J87" s="21">
        <v>68.400504252276662</v>
      </c>
      <c r="K87" s="21" t="s">
        <v>54</v>
      </c>
      <c r="L87" s="21">
        <v>61.290834126228965</v>
      </c>
    </row>
    <row r="88" spans="1:12" ht="15" customHeight="1" x14ac:dyDescent="0.35">
      <c r="A88" s="109" t="s">
        <v>49</v>
      </c>
      <c r="B88" s="119"/>
      <c r="C88" s="110"/>
      <c r="D88" s="110"/>
      <c r="E88" s="93" t="s">
        <v>54</v>
      </c>
      <c r="F88" s="58" t="s">
        <v>54</v>
      </c>
      <c r="G88" s="84">
        <v>13.244381099999996</v>
      </c>
      <c r="H88" s="58">
        <v>20.725564600000002</v>
      </c>
      <c r="I88" s="84">
        <v>19.868688299999999</v>
      </c>
      <c r="J88" s="58">
        <v>19.918000000000003</v>
      </c>
      <c r="K88" s="58" t="s">
        <v>54</v>
      </c>
      <c r="L88" s="58">
        <v>-2.7429999999999999</v>
      </c>
    </row>
    <row r="89" spans="1:12" ht="15" customHeight="1" x14ac:dyDescent="0.35">
      <c r="A89" s="109" t="s">
        <v>50</v>
      </c>
      <c r="B89" s="119"/>
      <c r="C89" s="62"/>
      <c r="D89" s="62"/>
      <c r="E89" s="94" t="s">
        <v>54</v>
      </c>
      <c r="F89" s="58" t="s">
        <v>54</v>
      </c>
      <c r="G89" s="84">
        <v>0.29429502558465181</v>
      </c>
      <c r="H89" s="58">
        <v>0.36851172966754253</v>
      </c>
      <c r="I89" s="84">
        <v>0.35305581089177657</v>
      </c>
      <c r="J89" s="58">
        <v>0.37640117182664667</v>
      </c>
      <c r="K89" s="176" t="s">
        <v>54</v>
      </c>
      <c r="L89" s="176" t="s">
        <v>87</v>
      </c>
    </row>
    <row r="90" spans="1:12" ht="15" customHeight="1" x14ac:dyDescent="0.35">
      <c r="A90" s="111" t="s">
        <v>51</v>
      </c>
      <c r="B90" s="120"/>
      <c r="C90" s="66"/>
      <c r="D90" s="66"/>
      <c r="E90" s="95" t="s">
        <v>54</v>
      </c>
      <c r="F90" s="21" t="s">
        <v>54</v>
      </c>
      <c r="G90" s="96" t="s">
        <v>54</v>
      </c>
      <c r="H90" s="21" t="s">
        <v>54</v>
      </c>
      <c r="I90" s="96">
        <v>74</v>
      </c>
      <c r="J90" s="21">
        <v>70</v>
      </c>
      <c r="K90" s="21" t="s">
        <v>54</v>
      </c>
      <c r="L90" s="21">
        <v>52</v>
      </c>
    </row>
    <row r="91" spans="1:12" ht="16.5" x14ac:dyDescent="0.35">
      <c r="A91" s="113" t="s">
        <v>88</v>
      </c>
      <c r="B91" s="64"/>
      <c r="C91" s="64"/>
      <c r="D91" s="64"/>
      <c r="E91" s="64"/>
      <c r="F91" s="64"/>
      <c r="G91" s="64"/>
      <c r="H91" s="64"/>
      <c r="I91" s="64"/>
      <c r="J91" s="64"/>
      <c r="K91" s="64"/>
      <c r="L91" s="64"/>
    </row>
    <row r="92" spans="1:12" ht="16.5" x14ac:dyDescent="0.35">
      <c r="A92" s="113" t="s">
        <v>143</v>
      </c>
      <c r="B92" s="129"/>
      <c r="C92" s="129"/>
      <c r="D92" s="129"/>
      <c r="E92" s="129"/>
      <c r="F92" s="129"/>
      <c r="G92" s="129"/>
      <c r="H92" s="129"/>
      <c r="I92" s="129"/>
      <c r="J92" s="129"/>
      <c r="K92" s="129"/>
      <c r="L92" s="129"/>
    </row>
    <row r="93" spans="1:12" ht="16.5" x14ac:dyDescent="0.35">
      <c r="A93" s="113" t="s">
        <v>106</v>
      </c>
      <c r="B93" s="129"/>
      <c r="C93" s="129"/>
      <c r="D93" s="129"/>
      <c r="E93" s="129"/>
      <c r="F93" s="129"/>
      <c r="G93" s="129"/>
      <c r="H93" s="129"/>
      <c r="I93" s="129"/>
      <c r="J93" s="129"/>
      <c r="K93" s="129"/>
      <c r="L93" s="129"/>
    </row>
    <row r="94" spans="1:12" ht="16.5" x14ac:dyDescent="0.35">
      <c r="A94" s="130"/>
      <c r="B94" s="130"/>
      <c r="C94" s="130"/>
      <c r="D94" s="130"/>
      <c r="E94" s="130"/>
      <c r="F94" s="130"/>
      <c r="G94" s="130"/>
      <c r="H94" s="130"/>
      <c r="I94" s="130"/>
      <c r="J94" s="130"/>
      <c r="K94" s="130"/>
      <c r="L94" s="130"/>
    </row>
    <row r="95" spans="1:12" ht="16.5" x14ac:dyDescent="0.35">
      <c r="A95" s="130"/>
      <c r="B95" s="130"/>
      <c r="C95" s="130"/>
      <c r="D95" s="130"/>
      <c r="E95" s="130"/>
      <c r="F95" s="130"/>
      <c r="G95" s="101"/>
      <c r="H95" s="101"/>
      <c r="I95" s="101"/>
      <c r="J95" s="101"/>
      <c r="K95" s="130"/>
      <c r="L95" s="130"/>
    </row>
    <row r="96" spans="1:12" x14ac:dyDescent="0.25">
      <c r="A96" s="131"/>
      <c r="B96" s="131"/>
      <c r="C96" s="131"/>
      <c r="D96" s="131"/>
      <c r="E96" s="131"/>
      <c r="F96" s="131"/>
      <c r="G96" s="131"/>
      <c r="H96" s="131"/>
      <c r="I96" s="131"/>
      <c r="J96" s="131"/>
      <c r="K96" s="131"/>
      <c r="L96" s="131"/>
    </row>
    <row r="97" spans="1:12" x14ac:dyDescent="0.25">
      <c r="A97" s="131"/>
      <c r="B97" s="131"/>
      <c r="C97" s="131"/>
      <c r="D97" s="131"/>
      <c r="E97" s="131"/>
      <c r="F97" s="131"/>
      <c r="G97" s="131"/>
      <c r="H97" s="131"/>
      <c r="I97" s="131"/>
      <c r="J97" s="131"/>
      <c r="K97" s="131"/>
      <c r="L97" s="131"/>
    </row>
    <row r="98" spans="1:12" x14ac:dyDescent="0.25">
      <c r="A98" s="131"/>
      <c r="B98" s="131"/>
      <c r="C98" s="131"/>
      <c r="D98" s="131"/>
      <c r="E98" s="131"/>
      <c r="F98" s="131"/>
      <c r="G98" s="131"/>
      <c r="H98" s="131"/>
      <c r="I98" s="131"/>
      <c r="J98" s="131"/>
      <c r="K98" s="131"/>
      <c r="L98" s="131"/>
    </row>
    <row r="99" spans="1:12" x14ac:dyDescent="0.25">
      <c r="A99" s="131"/>
      <c r="B99" s="131"/>
      <c r="C99" s="131"/>
      <c r="D99" s="131"/>
      <c r="E99" s="131"/>
      <c r="F99" s="131"/>
      <c r="G99" s="131"/>
      <c r="H99" s="131"/>
      <c r="I99" s="131"/>
      <c r="J99" s="131"/>
      <c r="K99" s="131"/>
      <c r="L99" s="131"/>
    </row>
    <row r="100" spans="1:12" x14ac:dyDescent="0.25">
      <c r="A100" s="131"/>
      <c r="B100" s="131"/>
      <c r="C100" s="131"/>
      <c r="D100" s="131"/>
      <c r="E100" s="131"/>
      <c r="F100" s="131"/>
      <c r="G100" s="131"/>
      <c r="H100" s="131"/>
      <c r="I100" s="131"/>
      <c r="J100" s="131"/>
      <c r="K100" s="131"/>
      <c r="L100" s="131"/>
    </row>
    <row r="101" spans="1:12" x14ac:dyDescent="0.25">
      <c r="A101" s="101"/>
      <c r="B101" s="101"/>
      <c r="C101" s="101"/>
      <c r="D101" s="101"/>
      <c r="E101" s="101"/>
      <c r="F101" s="101"/>
      <c r="G101" s="101"/>
      <c r="H101" s="101"/>
      <c r="I101" s="101"/>
      <c r="J101" s="101"/>
      <c r="K101" s="101"/>
      <c r="L101" s="101"/>
    </row>
    <row r="102" spans="1:12" x14ac:dyDescent="0.25">
      <c r="A102" s="101"/>
      <c r="B102" s="101"/>
      <c r="C102" s="101"/>
      <c r="D102" s="101"/>
      <c r="E102" s="101"/>
      <c r="F102" s="101"/>
      <c r="G102" s="101"/>
      <c r="H102" s="101"/>
      <c r="I102" s="101"/>
      <c r="J102" s="101"/>
      <c r="K102" s="101"/>
      <c r="L102" s="101"/>
    </row>
    <row r="103" spans="1:12" x14ac:dyDescent="0.25">
      <c r="A103" s="101"/>
      <c r="B103" s="101"/>
      <c r="C103" s="101"/>
      <c r="D103" s="101"/>
      <c r="E103" s="101"/>
      <c r="F103" s="101"/>
      <c r="G103" s="101"/>
      <c r="H103" s="101"/>
      <c r="I103" s="101"/>
      <c r="J103" s="101"/>
      <c r="K103" s="101"/>
      <c r="L103" s="101"/>
    </row>
    <row r="104" spans="1:12" x14ac:dyDescent="0.25">
      <c r="A104" s="101"/>
      <c r="B104" s="101"/>
      <c r="C104" s="101"/>
      <c r="D104" s="101"/>
      <c r="E104" s="101"/>
      <c r="F104" s="101"/>
      <c r="G104" s="101"/>
      <c r="H104" s="101"/>
      <c r="I104" s="101"/>
      <c r="J104" s="101"/>
      <c r="K104" s="101"/>
      <c r="L104" s="101"/>
    </row>
    <row r="105" spans="1:12" x14ac:dyDescent="0.25">
      <c r="A105" s="101"/>
      <c r="B105" s="101"/>
      <c r="C105" s="101"/>
      <c r="D105" s="101"/>
      <c r="E105" s="101"/>
      <c r="F105" s="101"/>
      <c r="G105" s="101"/>
      <c r="H105" s="101"/>
      <c r="I105" s="101"/>
      <c r="J105" s="101"/>
      <c r="K105" s="101"/>
      <c r="L105" s="10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row r="112" spans="1:12" x14ac:dyDescent="0.25">
      <c r="A112" s="101"/>
      <c r="B112" s="101"/>
      <c r="C112" s="101"/>
      <c r="D112" s="101"/>
      <c r="E112" s="101"/>
      <c r="F112" s="101"/>
      <c r="G112" s="101"/>
      <c r="H112" s="101"/>
      <c r="I112" s="101"/>
      <c r="J112" s="101"/>
      <c r="K112" s="101"/>
      <c r="L112" s="101"/>
    </row>
    <row r="113" spans="1:12" x14ac:dyDescent="0.25">
      <c r="A113" s="101"/>
      <c r="B113" s="101"/>
      <c r="C113" s="101"/>
      <c r="D113" s="101"/>
      <c r="E113" s="101"/>
      <c r="F113" s="101"/>
      <c r="G113" s="101"/>
      <c r="H113" s="101"/>
      <c r="I113" s="101"/>
      <c r="J113" s="101"/>
      <c r="K113" s="101"/>
      <c r="L113" s="101"/>
    </row>
  </sheetData>
  <mergeCells count="2">
    <mergeCell ref="A1:L1"/>
    <mergeCell ref="A73:B73"/>
  </mergeCells>
  <pageMargins left="0.7" right="0.7" top="0.75" bottom="0.75" header="0.3" footer="0.3"/>
  <pageSetup paperSize="9" scale="54" orientation="portrait" r:id="rId1"/>
  <rowBreaks count="1" manualBreakCount="1">
    <brk id="9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0"/>
  <sheetViews>
    <sheetView showZeros="0" zoomScaleNormal="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2" ht="21.75" x14ac:dyDescent="0.25">
      <c r="A1" s="213" t="s">
        <v>63</v>
      </c>
      <c r="B1" s="213"/>
      <c r="C1" s="213"/>
      <c r="D1" s="213"/>
      <c r="E1" s="213"/>
      <c r="F1" s="213"/>
      <c r="G1" s="213"/>
      <c r="H1" s="213"/>
      <c r="I1" s="213"/>
      <c r="J1" s="213"/>
      <c r="K1" s="213"/>
      <c r="L1" s="213"/>
    </row>
    <row r="2" spans="1:12" ht="16.5" x14ac:dyDescent="0.35">
      <c r="A2" s="106" t="s">
        <v>0</v>
      </c>
      <c r="B2" s="107"/>
      <c r="C2" s="107"/>
      <c r="D2" s="107"/>
      <c r="E2" s="101"/>
      <c r="F2" s="101"/>
      <c r="G2" s="101"/>
      <c r="H2" s="101"/>
      <c r="I2" s="101"/>
      <c r="J2" s="101"/>
      <c r="K2" s="101"/>
      <c r="L2" s="101"/>
    </row>
    <row r="3" spans="1:12" ht="16.5" x14ac:dyDescent="0.35">
      <c r="A3" s="67"/>
      <c r="B3" s="67"/>
      <c r="C3" s="68"/>
      <c r="D3" s="69"/>
      <c r="E3" s="70">
        <v>2016</v>
      </c>
      <c r="F3" s="70">
        <v>2015</v>
      </c>
      <c r="G3" s="70">
        <v>2016</v>
      </c>
      <c r="H3" s="70">
        <v>2015</v>
      </c>
      <c r="I3" s="70">
        <v>2015</v>
      </c>
      <c r="J3" s="70">
        <v>2014</v>
      </c>
      <c r="K3" s="70">
        <v>2013</v>
      </c>
      <c r="L3" s="70">
        <v>2012</v>
      </c>
    </row>
    <row r="4" spans="1:12" ht="16.5" x14ac:dyDescent="0.35">
      <c r="A4" s="71"/>
      <c r="B4" s="71"/>
      <c r="C4" s="68"/>
      <c r="D4" s="69"/>
      <c r="E4" s="70" t="s">
        <v>72</v>
      </c>
      <c r="F4" s="70" t="s">
        <v>72</v>
      </c>
      <c r="G4" s="70" t="s">
        <v>156</v>
      </c>
      <c r="H4" s="70" t="s">
        <v>156</v>
      </c>
      <c r="I4" s="70"/>
      <c r="J4" s="70"/>
      <c r="K4" s="70"/>
      <c r="L4" s="70"/>
    </row>
    <row r="5" spans="1:12" ht="16.5" x14ac:dyDescent="0.35">
      <c r="A5" s="68" t="s">
        <v>1</v>
      </c>
      <c r="B5" s="71"/>
      <c r="C5" s="68"/>
      <c r="D5" s="68" t="s">
        <v>77</v>
      </c>
      <c r="E5" s="72"/>
      <c r="F5" s="72"/>
      <c r="G5" s="72"/>
      <c r="H5" s="72"/>
      <c r="I5" s="72"/>
      <c r="J5" s="72"/>
      <c r="K5" s="72"/>
      <c r="L5" s="72"/>
    </row>
    <row r="6" spans="1:12" ht="3.75" customHeight="1" x14ac:dyDescent="0.35">
      <c r="A6" s="65"/>
      <c r="B6" s="65"/>
      <c r="C6" s="65"/>
      <c r="D6" s="65"/>
      <c r="E6" s="65"/>
      <c r="F6" s="65"/>
      <c r="G6" s="65"/>
      <c r="H6" s="65"/>
      <c r="I6" s="65"/>
      <c r="J6" s="65"/>
      <c r="K6" s="65"/>
      <c r="L6" s="65"/>
    </row>
    <row r="7" spans="1:12" ht="15" customHeight="1" x14ac:dyDescent="0.35">
      <c r="A7" s="109" t="s">
        <v>2</v>
      </c>
      <c r="B7" s="110"/>
      <c r="C7" s="110"/>
      <c r="D7" s="110"/>
      <c r="E7" s="80">
        <v>332.77</v>
      </c>
      <c r="F7" s="17">
        <v>340.11</v>
      </c>
      <c r="G7" s="80">
        <v>976.29200000000003</v>
      </c>
      <c r="H7" s="17">
        <v>985.00400000000002</v>
      </c>
      <c r="I7" s="80">
        <v>1263.605</v>
      </c>
      <c r="J7" s="17">
        <v>1020.987</v>
      </c>
      <c r="K7" s="17">
        <v>978.399</v>
      </c>
      <c r="L7" s="17">
        <v>1250.3530000000001</v>
      </c>
    </row>
    <row r="8" spans="1:12" ht="15" customHeight="1" x14ac:dyDescent="0.35">
      <c r="A8" s="109" t="s">
        <v>3</v>
      </c>
      <c r="B8" s="62"/>
      <c r="C8" s="62"/>
      <c r="D8" s="62"/>
      <c r="E8" s="81">
        <v>-274.024</v>
      </c>
      <c r="F8" s="21">
        <v>-283.91500000000008</v>
      </c>
      <c r="G8" s="81">
        <v>-836.42599999999993</v>
      </c>
      <c r="H8" s="21">
        <v>-851.73900000000015</v>
      </c>
      <c r="I8" s="81">
        <v>-1099.3510000000001</v>
      </c>
      <c r="J8" s="21">
        <v>-902.46899999999994</v>
      </c>
      <c r="K8" s="21">
        <v>-868.24099999999999</v>
      </c>
      <c r="L8" s="21">
        <v>-1125.319</v>
      </c>
    </row>
    <row r="9" spans="1:12" ht="15" customHeight="1" x14ac:dyDescent="0.35">
      <c r="A9" s="109" t="s">
        <v>4</v>
      </c>
      <c r="B9" s="62"/>
      <c r="C9" s="62"/>
      <c r="D9" s="62"/>
      <c r="E9" s="81">
        <v>1.357</v>
      </c>
      <c r="F9" s="21">
        <v>6.5000000000000002E-2</v>
      </c>
      <c r="G9" s="81">
        <v>1.663</v>
      </c>
      <c r="H9" s="21">
        <v>6.5000000000000002E-2</v>
      </c>
      <c r="I9" s="81">
        <v>6.5000000000000002E-2</v>
      </c>
      <c r="J9" s="21">
        <v>1.1819999999999999</v>
      </c>
      <c r="K9" s="21">
        <v>1.9910000000000001</v>
      </c>
      <c r="L9" s="21">
        <v>-1.1220000000000001</v>
      </c>
    </row>
    <row r="10" spans="1:12" ht="15" customHeight="1" x14ac:dyDescent="0.35">
      <c r="A10" s="109" t="s">
        <v>5</v>
      </c>
      <c r="B10" s="62"/>
      <c r="C10" s="62"/>
      <c r="D10" s="62"/>
      <c r="E10" s="81">
        <v>0</v>
      </c>
      <c r="F10" s="21">
        <v>0</v>
      </c>
      <c r="G10" s="81">
        <v>0</v>
      </c>
      <c r="H10" s="21">
        <v>0</v>
      </c>
      <c r="I10" s="81">
        <v>0</v>
      </c>
      <c r="J10" s="21">
        <v>0</v>
      </c>
      <c r="K10" s="21">
        <v>0</v>
      </c>
      <c r="L10" s="21">
        <v>0</v>
      </c>
    </row>
    <row r="11" spans="1:12" ht="15" customHeight="1" x14ac:dyDescent="0.35">
      <c r="A11" s="111" t="s">
        <v>6</v>
      </c>
      <c r="B11" s="66"/>
      <c r="C11" s="66"/>
      <c r="D11" s="66"/>
      <c r="E11" s="82">
        <v>0</v>
      </c>
      <c r="F11" s="25">
        <v>0</v>
      </c>
      <c r="G11" s="82">
        <v>0</v>
      </c>
      <c r="H11" s="25">
        <v>0</v>
      </c>
      <c r="I11" s="82">
        <v>0</v>
      </c>
      <c r="J11" s="25">
        <v>0</v>
      </c>
      <c r="K11" s="25">
        <v>0</v>
      </c>
      <c r="L11" s="25">
        <v>0</v>
      </c>
    </row>
    <row r="12" spans="1:12" ht="15" customHeight="1" x14ac:dyDescent="0.25">
      <c r="A12" s="112" t="s">
        <v>7</v>
      </c>
      <c r="B12" s="112"/>
      <c r="C12" s="112"/>
      <c r="D12" s="112"/>
      <c r="E12" s="80">
        <f>SUM(E7:E11)</f>
        <v>60.10299999999998</v>
      </c>
      <c r="F12" s="190">
        <f>SUM(F7:F11)</f>
        <v>56.259999999999934</v>
      </c>
      <c r="G12" s="80">
        <f>SUM(G7:G11)</f>
        <v>141.52900000000011</v>
      </c>
      <c r="H12" s="17">
        <f>SUM(H7:H11)</f>
        <v>133.32999999999987</v>
      </c>
      <c r="I12" s="80">
        <f>SUM(I7:I11)</f>
        <v>164.3189999999999</v>
      </c>
      <c r="J12" s="18">
        <f>SUM(J7:J11)</f>
        <v>119.70000000000003</v>
      </c>
      <c r="K12" s="18">
        <f>SUM(K7:K11)</f>
        <v>112.14900000000002</v>
      </c>
      <c r="L12" s="18">
        <f>SUM(L7:L11)</f>
        <v>123.91200000000011</v>
      </c>
    </row>
    <row r="13" spans="1:12" ht="15" customHeight="1" x14ac:dyDescent="0.35">
      <c r="A13" s="111" t="s">
        <v>62</v>
      </c>
      <c r="B13" s="66"/>
      <c r="C13" s="66"/>
      <c r="D13" s="66"/>
      <c r="E13" s="82">
        <v>-2.9739999999999993</v>
      </c>
      <c r="F13" s="191">
        <v>-3.0059999999999998</v>
      </c>
      <c r="G13" s="82">
        <v>-9.5519999999999996</v>
      </c>
      <c r="H13" s="25">
        <v>-9.3529999999999998</v>
      </c>
      <c r="I13" s="82">
        <v>-12.597</v>
      </c>
      <c r="J13" s="25">
        <v>-13.466000000000001</v>
      </c>
      <c r="K13" s="25">
        <v>-15.276</v>
      </c>
      <c r="L13" s="25">
        <v>-16.257999999999999</v>
      </c>
    </row>
    <row r="14" spans="1:12" ht="15" customHeight="1" x14ac:dyDescent="0.25">
      <c r="A14" s="112" t="s">
        <v>8</v>
      </c>
      <c r="B14" s="112"/>
      <c r="C14" s="112"/>
      <c r="D14" s="112"/>
      <c r="E14" s="80">
        <f>SUM(E12:E13)</f>
        <v>57.128999999999984</v>
      </c>
      <c r="F14" s="190">
        <f>SUM(F12:F13)</f>
        <v>53.253999999999934</v>
      </c>
      <c r="G14" s="80">
        <f>SUM(G12:G13)</f>
        <v>131.97700000000012</v>
      </c>
      <c r="H14" s="17">
        <f>SUM(H12:H13)</f>
        <v>123.97699999999988</v>
      </c>
      <c r="I14" s="80">
        <f>SUM(I12:I13)</f>
        <v>151.72199999999989</v>
      </c>
      <c r="J14" s="18">
        <f>SUM(J12:J13)</f>
        <v>106.23400000000004</v>
      </c>
      <c r="K14" s="18">
        <f>SUM(K12:K13)</f>
        <v>96.873000000000019</v>
      </c>
      <c r="L14" s="18">
        <f>SUM(L12:L13)</f>
        <v>107.65400000000011</v>
      </c>
    </row>
    <row r="15" spans="1:12" ht="15" customHeight="1" x14ac:dyDescent="0.35">
      <c r="A15" s="109" t="s">
        <v>9</v>
      </c>
      <c r="B15" s="113"/>
      <c r="C15" s="113"/>
      <c r="D15" s="113"/>
      <c r="E15" s="81">
        <v>-0.49</v>
      </c>
      <c r="F15" s="21">
        <v>-0.53600000000000003</v>
      </c>
      <c r="G15" s="81">
        <v>-1.456</v>
      </c>
      <c r="H15" s="21">
        <v>-1.4530000000000001</v>
      </c>
      <c r="I15" s="81">
        <v>-1.919</v>
      </c>
      <c r="J15" s="21">
        <v>-1.661</v>
      </c>
      <c r="K15" s="21">
        <v>-4.907</v>
      </c>
      <c r="L15" s="21">
        <v>-7.6920000000000002</v>
      </c>
    </row>
    <row r="16" spans="1:12" ht="15" customHeight="1" x14ac:dyDescent="0.35">
      <c r="A16" s="111" t="s">
        <v>10</v>
      </c>
      <c r="B16" s="66"/>
      <c r="C16" s="66"/>
      <c r="D16" s="66"/>
      <c r="E16" s="82">
        <v>0</v>
      </c>
      <c r="F16" s="25">
        <v>0</v>
      </c>
      <c r="G16" s="82">
        <v>0</v>
      </c>
      <c r="H16" s="25">
        <v>0</v>
      </c>
      <c r="I16" s="82">
        <v>0</v>
      </c>
      <c r="J16" s="25">
        <v>0</v>
      </c>
      <c r="K16" s="25">
        <v>0</v>
      </c>
      <c r="L16" s="25">
        <v>0</v>
      </c>
    </row>
    <row r="17" spans="1:12" ht="15" customHeight="1" x14ac:dyDescent="0.25">
      <c r="A17" s="112" t="s">
        <v>11</v>
      </c>
      <c r="B17" s="112"/>
      <c r="C17" s="112"/>
      <c r="D17" s="112"/>
      <c r="E17" s="80">
        <f>SUM(E14:E16)</f>
        <v>56.638999999999982</v>
      </c>
      <c r="F17" s="190">
        <f>SUM(F14:F16)</f>
        <v>52.717999999999932</v>
      </c>
      <c r="G17" s="80">
        <f>SUM(G14:G16)</f>
        <v>130.52100000000013</v>
      </c>
      <c r="H17" s="17">
        <f>SUM(H14:H16)</f>
        <v>122.52399999999987</v>
      </c>
      <c r="I17" s="80">
        <f>SUM(I14:I16)</f>
        <v>149.80299999999988</v>
      </c>
      <c r="J17" s="18">
        <f>SUM(J14:J16)</f>
        <v>104.57300000000004</v>
      </c>
      <c r="K17" s="18">
        <f>SUM(K14:K16)</f>
        <v>91.966000000000022</v>
      </c>
      <c r="L17" s="18">
        <f>SUM(L14:L16)</f>
        <v>99.962000000000103</v>
      </c>
    </row>
    <row r="18" spans="1:12" ht="15" customHeight="1" x14ac:dyDescent="0.35">
      <c r="A18" s="109" t="s">
        <v>12</v>
      </c>
      <c r="B18" s="62"/>
      <c r="C18" s="62"/>
      <c r="D18" s="62"/>
      <c r="E18" s="81">
        <v>1.3999999999999999E-2</v>
      </c>
      <c r="F18" s="21">
        <v>-3.0000000000000027E-3</v>
      </c>
      <c r="G18" s="81">
        <v>0.10299999999999999</v>
      </c>
      <c r="H18" s="21">
        <v>8.5999999999999993E-2</v>
      </c>
      <c r="I18" s="81">
        <v>0.20100000000000001</v>
      </c>
      <c r="J18" s="21">
        <v>0.61399999999999999</v>
      </c>
      <c r="K18" s="21">
        <v>8.125</v>
      </c>
      <c r="L18" s="21">
        <v>1.762</v>
      </c>
    </row>
    <row r="19" spans="1:12" ht="15" customHeight="1" x14ac:dyDescent="0.35">
      <c r="A19" s="111" t="s">
        <v>13</v>
      </c>
      <c r="B19" s="66"/>
      <c r="C19" s="66"/>
      <c r="D19" s="66"/>
      <c r="E19" s="82">
        <v>-5.7649999999999997</v>
      </c>
      <c r="F19" s="25">
        <v>-6.8719999999999999</v>
      </c>
      <c r="G19" s="82">
        <v>-21.666</v>
      </c>
      <c r="H19" s="25">
        <v>-31.927</v>
      </c>
      <c r="I19" s="82">
        <v>-41.520999999999994</v>
      </c>
      <c r="J19" s="25">
        <v>-58.402000000000001</v>
      </c>
      <c r="K19" s="25">
        <v>-31.757999999999999</v>
      </c>
      <c r="L19" s="25">
        <v>-34.791999999999994</v>
      </c>
    </row>
    <row r="20" spans="1:12" ht="15" customHeight="1" x14ac:dyDescent="0.25">
      <c r="A20" s="112" t="s">
        <v>14</v>
      </c>
      <c r="B20" s="112"/>
      <c r="C20" s="112"/>
      <c r="D20" s="112"/>
      <c r="E20" s="80">
        <f>SUM(E17:E19)</f>
        <v>50.887999999999984</v>
      </c>
      <c r="F20" s="190">
        <f>SUM(F17:F19)</f>
        <v>45.842999999999932</v>
      </c>
      <c r="G20" s="80">
        <f>SUM(G17:G19)</f>
        <v>108.95800000000014</v>
      </c>
      <c r="H20" s="17">
        <f>SUM(H17:H19)</f>
        <v>90.682999999999879</v>
      </c>
      <c r="I20" s="80">
        <f>SUM(I17:I19)</f>
        <v>108.48299999999989</v>
      </c>
      <c r="J20" s="18">
        <f>SUM(J17:J19)</f>
        <v>46.785000000000039</v>
      </c>
      <c r="K20" s="18">
        <f>SUM(K17:K19)</f>
        <v>68.333000000000027</v>
      </c>
      <c r="L20" s="18">
        <f>SUM(L17:L19)</f>
        <v>66.932000000000102</v>
      </c>
    </row>
    <row r="21" spans="1:12" ht="15" customHeight="1" x14ac:dyDescent="0.35">
      <c r="A21" s="109" t="s">
        <v>15</v>
      </c>
      <c r="B21" s="62"/>
      <c r="C21" s="62"/>
      <c r="D21" s="62"/>
      <c r="E21" s="81">
        <v>-19.627000000000002</v>
      </c>
      <c r="F21" s="21">
        <v>-17.028000000000002</v>
      </c>
      <c r="G21" s="81">
        <v>-32.402000000000001</v>
      </c>
      <c r="H21" s="21">
        <v>-26.893000000000001</v>
      </c>
      <c r="I21" s="81">
        <v>-33.439</v>
      </c>
      <c r="J21" s="21">
        <v>-7.0069999999999997</v>
      </c>
      <c r="K21" s="21">
        <v>-15.055999999999997</v>
      </c>
      <c r="L21" s="21">
        <v>-14.268999999999998</v>
      </c>
    </row>
    <row r="22" spans="1:12" ht="15" customHeight="1" x14ac:dyDescent="0.35">
      <c r="A22" s="111" t="s">
        <v>16</v>
      </c>
      <c r="B22" s="114"/>
      <c r="C22" s="114"/>
      <c r="D22" s="114"/>
      <c r="E22" s="82">
        <v>0</v>
      </c>
      <c r="F22" s="25">
        <v>0</v>
      </c>
      <c r="G22" s="82">
        <v>0</v>
      </c>
      <c r="H22" s="25">
        <v>0</v>
      </c>
      <c r="I22" s="82">
        <v>0</v>
      </c>
      <c r="J22" s="25">
        <v>0</v>
      </c>
      <c r="K22" s="25">
        <v>0</v>
      </c>
      <c r="L22" s="25">
        <v>0</v>
      </c>
    </row>
    <row r="23" spans="1:12" ht="15" customHeight="1" x14ac:dyDescent="0.35">
      <c r="A23" s="115" t="s">
        <v>103</v>
      </c>
      <c r="B23" s="116"/>
      <c r="C23" s="116"/>
      <c r="D23" s="116"/>
      <c r="E23" s="80">
        <f>SUM(E20:E22)</f>
        <v>31.260999999999981</v>
      </c>
      <c r="F23" s="190">
        <f>SUM(F20:F22)</f>
        <v>28.81499999999993</v>
      </c>
      <c r="G23" s="80">
        <f>SUM(G20:G22)</f>
        <v>76.556000000000139</v>
      </c>
      <c r="H23" s="17">
        <f>SUM(H20:H22)</f>
        <v>63.789999999999878</v>
      </c>
      <c r="I23" s="80">
        <f>SUM(I20:I22)</f>
        <v>75.043999999999897</v>
      </c>
      <c r="J23" s="18">
        <f>SUM(J20:J22)</f>
        <v>39.778000000000041</v>
      </c>
      <c r="K23" s="18">
        <f>SUM(K20:K22)</f>
        <v>53.277000000000029</v>
      </c>
      <c r="L23" s="18">
        <f>SUM(L20:L22)</f>
        <v>52.663000000000103</v>
      </c>
    </row>
    <row r="24" spans="1:12" ht="15" customHeight="1" x14ac:dyDescent="0.35">
      <c r="A24" s="109" t="s">
        <v>117</v>
      </c>
      <c r="B24" s="62"/>
      <c r="C24" s="62"/>
      <c r="D24" s="62"/>
      <c r="E24" s="81">
        <v>31.260999999999992</v>
      </c>
      <c r="F24" s="21">
        <v>28.814999999999937</v>
      </c>
      <c r="G24" s="81">
        <v>76.555999999999926</v>
      </c>
      <c r="H24" s="21">
        <v>63.79000000000002</v>
      </c>
      <c r="I24" s="81">
        <v>75.044000000000054</v>
      </c>
      <c r="J24" s="21">
        <v>39.778000000000141</v>
      </c>
      <c r="K24" s="21">
        <v>53.277000000000157</v>
      </c>
      <c r="L24" s="21">
        <v>52.663000000000132</v>
      </c>
    </row>
    <row r="25" spans="1:12" ht="15" customHeight="1" x14ac:dyDescent="0.35">
      <c r="A25" s="109" t="s">
        <v>112</v>
      </c>
      <c r="B25" s="62"/>
      <c r="C25" s="62"/>
      <c r="D25" s="62"/>
      <c r="E25" s="81">
        <v>0</v>
      </c>
      <c r="F25" s="21">
        <v>0</v>
      </c>
      <c r="G25" s="81">
        <v>0</v>
      </c>
      <c r="H25" s="21">
        <v>0</v>
      </c>
      <c r="I25" s="81">
        <v>0</v>
      </c>
      <c r="J25" s="21">
        <v>0</v>
      </c>
      <c r="K25" s="21">
        <v>0</v>
      </c>
      <c r="L25" s="21">
        <v>0</v>
      </c>
    </row>
    <row r="26" spans="1:12" ht="15" customHeight="1" x14ac:dyDescent="0.35">
      <c r="A26" s="146"/>
      <c r="B26" s="146"/>
      <c r="C26" s="146"/>
      <c r="D26" s="146"/>
      <c r="E26" s="147"/>
      <c r="F26" s="148"/>
      <c r="G26" s="147"/>
      <c r="H26" s="148"/>
      <c r="I26" s="147"/>
      <c r="J26" s="148"/>
      <c r="K26" s="148"/>
      <c r="L26" s="148"/>
    </row>
    <row r="27" spans="1:12" ht="15" customHeight="1" x14ac:dyDescent="0.35">
      <c r="A27" s="144" t="s">
        <v>64</v>
      </c>
      <c r="B27" s="62"/>
      <c r="C27" s="62"/>
      <c r="D27" s="62"/>
      <c r="E27" s="81">
        <v>-1.284</v>
      </c>
      <c r="F27" s="21">
        <v>-3.5000000000000142E-2</v>
      </c>
      <c r="G27" s="81">
        <v>-1.284</v>
      </c>
      <c r="H27" s="21">
        <v>-2.121</v>
      </c>
      <c r="I27" s="81">
        <v>-2.67</v>
      </c>
      <c r="J27" s="21">
        <v>-1.149</v>
      </c>
      <c r="K27" s="21">
        <v>-5.8159999999999998</v>
      </c>
      <c r="L27" s="21">
        <v>-3.3929999999999998</v>
      </c>
    </row>
    <row r="28" spans="1:12" ht="15" customHeight="1" x14ac:dyDescent="0.35">
      <c r="A28" s="145" t="s">
        <v>111</v>
      </c>
      <c r="B28" s="146"/>
      <c r="C28" s="146"/>
      <c r="D28" s="146"/>
      <c r="E28" s="160">
        <f>E14-E27</f>
        <v>58.412999999999982</v>
      </c>
      <c r="F28" s="161">
        <f>F14-F27</f>
        <v>53.28899999999993</v>
      </c>
      <c r="G28" s="160">
        <f>G14-G27</f>
        <v>133.26100000000011</v>
      </c>
      <c r="H28" s="161">
        <f>H14-H27</f>
        <v>126.09799999999987</v>
      </c>
      <c r="I28" s="160">
        <f>I14-I27</f>
        <v>154.39199999999988</v>
      </c>
      <c r="J28" s="161">
        <f>J14-J27</f>
        <v>107.38300000000004</v>
      </c>
      <c r="K28" s="161">
        <f>K14-K27</f>
        <v>102.68900000000002</v>
      </c>
      <c r="L28" s="161">
        <f>L14-L27</f>
        <v>111.04700000000011</v>
      </c>
    </row>
    <row r="29" spans="1:12" ht="16.5" x14ac:dyDescent="0.35">
      <c r="A29" s="109"/>
      <c r="B29" s="62"/>
      <c r="C29" s="62"/>
      <c r="D29" s="62"/>
      <c r="E29" s="22"/>
      <c r="F29" s="22"/>
      <c r="G29" s="22"/>
      <c r="H29" s="22"/>
      <c r="I29" s="22"/>
      <c r="J29" s="22"/>
      <c r="K29" s="22"/>
      <c r="L29" s="22"/>
    </row>
    <row r="30" spans="1:12" ht="16.5" x14ac:dyDescent="0.35">
      <c r="A30" s="67"/>
      <c r="B30" s="67"/>
      <c r="C30" s="68"/>
      <c r="D30" s="69"/>
      <c r="E30" s="70">
        <v>2016</v>
      </c>
      <c r="F30" s="70">
        <v>2015</v>
      </c>
      <c r="G30" s="70">
        <v>2016</v>
      </c>
      <c r="H30" s="70">
        <v>2015</v>
      </c>
      <c r="I30" s="70">
        <v>2015</v>
      </c>
      <c r="J30" s="70">
        <v>2014</v>
      </c>
      <c r="K30" s="70">
        <v>2013</v>
      </c>
      <c r="L30" s="70">
        <v>2012</v>
      </c>
    </row>
    <row r="31" spans="1:12" ht="16.5" x14ac:dyDescent="0.35">
      <c r="A31" s="71"/>
      <c r="B31" s="71"/>
      <c r="C31" s="68"/>
      <c r="D31" s="69"/>
      <c r="E31" s="73" t="s">
        <v>72</v>
      </c>
      <c r="F31" s="73" t="s">
        <v>72</v>
      </c>
      <c r="G31" s="73" t="s">
        <v>156</v>
      </c>
      <c r="H31" s="73" t="s">
        <v>156</v>
      </c>
      <c r="I31" s="73"/>
      <c r="J31" s="73"/>
      <c r="K31" s="73"/>
      <c r="L31" s="73"/>
    </row>
    <row r="32" spans="1:12" ht="16.5" x14ac:dyDescent="0.35">
      <c r="A32" s="68" t="s">
        <v>100</v>
      </c>
      <c r="B32" s="74"/>
      <c r="C32" s="68"/>
      <c r="D32" s="68"/>
      <c r="E32" s="75"/>
      <c r="F32" s="75"/>
      <c r="G32" s="75"/>
      <c r="H32" s="75"/>
      <c r="I32" s="75"/>
      <c r="J32" s="75"/>
      <c r="K32" s="75"/>
      <c r="L32" s="75"/>
    </row>
    <row r="33" spans="1:12" ht="3" customHeight="1" x14ac:dyDescent="0.35">
      <c r="A33" s="109"/>
      <c r="B33" s="65"/>
      <c r="C33" s="65"/>
      <c r="D33" s="65"/>
      <c r="E33" s="63"/>
      <c r="F33" s="63"/>
      <c r="G33" s="63"/>
      <c r="H33" s="63"/>
      <c r="I33" s="63"/>
      <c r="J33" s="63"/>
      <c r="K33" s="63"/>
      <c r="L33" s="63"/>
    </row>
    <row r="34" spans="1:12" ht="15" customHeight="1" x14ac:dyDescent="0.35">
      <c r="A34" s="109" t="s">
        <v>17</v>
      </c>
      <c r="B34" s="117"/>
      <c r="C34" s="117"/>
      <c r="D34" s="117"/>
      <c r="E34" s="81"/>
      <c r="F34" s="21"/>
      <c r="G34" s="81">
        <v>1184.4659999999999</v>
      </c>
      <c r="H34" s="21">
        <v>1175.3610000000001</v>
      </c>
      <c r="I34" s="81">
        <v>1173.9469999999999</v>
      </c>
      <c r="J34" s="21">
        <v>1152.5889999999999</v>
      </c>
      <c r="K34" s="21">
        <v>1101.1089999999999</v>
      </c>
      <c r="L34" s="21">
        <v>1101.393</v>
      </c>
    </row>
    <row r="35" spans="1:12" ht="15" customHeight="1" x14ac:dyDescent="0.35">
      <c r="A35" s="109" t="s">
        <v>18</v>
      </c>
      <c r="B35" s="110"/>
      <c r="C35" s="110"/>
      <c r="D35" s="110"/>
      <c r="E35" s="81"/>
      <c r="F35" s="21"/>
      <c r="G35" s="81">
        <v>2.8809999999999998</v>
      </c>
      <c r="H35" s="21">
        <v>3.9649999999999999</v>
      </c>
      <c r="I35" s="81">
        <v>3.496</v>
      </c>
      <c r="J35" s="21">
        <v>4.6530000000000005</v>
      </c>
      <c r="K35" s="21">
        <v>1.2040000000000002</v>
      </c>
      <c r="L35" s="21">
        <v>6.5789999999999997</v>
      </c>
    </row>
    <row r="36" spans="1:12" ht="15" customHeight="1" x14ac:dyDescent="0.35">
      <c r="A36" s="109" t="s">
        <v>110</v>
      </c>
      <c r="B36" s="110"/>
      <c r="C36" s="110"/>
      <c r="D36" s="110"/>
      <c r="E36" s="81"/>
      <c r="F36" s="21"/>
      <c r="G36" s="81">
        <v>104.19799999999999</v>
      </c>
      <c r="H36" s="21">
        <v>95.832999999999998</v>
      </c>
      <c r="I36" s="81">
        <v>99.746000000000009</v>
      </c>
      <c r="J36" s="21">
        <v>86.088999999999999</v>
      </c>
      <c r="K36" s="21">
        <v>88.843000000000004</v>
      </c>
      <c r="L36" s="21">
        <v>97.036000000000001</v>
      </c>
    </row>
    <row r="37" spans="1:12" ht="15" customHeight="1" x14ac:dyDescent="0.35">
      <c r="A37" s="109" t="s">
        <v>19</v>
      </c>
      <c r="B37" s="110"/>
      <c r="C37" s="110"/>
      <c r="D37" s="110"/>
      <c r="E37" s="81"/>
      <c r="F37" s="21"/>
      <c r="G37" s="81">
        <v>0</v>
      </c>
      <c r="H37" s="21">
        <v>0</v>
      </c>
      <c r="I37" s="81">
        <v>0</v>
      </c>
      <c r="J37" s="21">
        <v>0</v>
      </c>
      <c r="K37" s="21">
        <v>0</v>
      </c>
      <c r="L37" s="21">
        <v>0</v>
      </c>
    </row>
    <row r="38" spans="1:12" ht="15" customHeight="1" x14ac:dyDescent="0.35">
      <c r="A38" s="111" t="s">
        <v>20</v>
      </c>
      <c r="B38" s="66"/>
      <c r="C38" s="66"/>
      <c r="D38" s="66"/>
      <c r="E38" s="82"/>
      <c r="F38" s="25"/>
      <c r="G38" s="82">
        <v>33.122</v>
      </c>
      <c r="H38" s="25">
        <v>44.281999999999996</v>
      </c>
      <c r="I38" s="82">
        <v>41.175000000000004</v>
      </c>
      <c r="J38" s="25">
        <v>51.226999999999997</v>
      </c>
      <c r="K38" s="25">
        <v>24.583000000000002</v>
      </c>
      <c r="L38" s="25">
        <v>20.7</v>
      </c>
    </row>
    <row r="39" spans="1:12" ht="15" customHeight="1" x14ac:dyDescent="0.35">
      <c r="A39" s="106" t="s">
        <v>21</v>
      </c>
      <c r="B39" s="112"/>
      <c r="C39" s="112"/>
      <c r="D39" s="112"/>
      <c r="E39" s="86"/>
      <c r="F39" s="190"/>
      <c r="G39" s="86">
        <f>SUM(G34:G38)</f>
        <v>1324.6670000000001</v>
      </c>
      <c r="H39" s="190">
        <f>SUM(H34:H38)</f>
        <v>1319.441</v>
      </c>
      <c r="I39" s="86">
        <f>SUM(I34:I38)</f>
        <v>1318.364</v>
      </c>
      <c r="J39" s="18">
        <f>SUM(J34:J38)</f>
        <v>1294.558</v>
      </c>
      <c r="K39" s="18">
        <f>SUM(K34:K38)</f>
        <v>1215.739</v>
      </c>
      <c r="L39" s="18">
        <f>SUM(L34:L38)</f>
        <v>1225.7080000000001</v>
      </c>
    </row>
    <row r="40" spans="1:12" ht="15" customHeight="1" x14ac:dyDescent="0.35">
      <c r="A40" s="109" t="s">
        <v>22</v>
      </c>
      <c r="B40" s="62"/>
      <c r="C40" s="62"/>
      <c r="D40" s="62"/>
      <c r="E40" s="81"/>
      <c r="F40" s="21"/>
      <c r="G40" s="81">
        <v>211.42599999999999</v>
      </c>
      <c r="H40" s="21">
        <v>199.80799999999999</v>
      </c>
      <c r="I40" s="81">
        <v>188.994</v>
      </c>
      <c r="J40" s="21">
        <v>180.822</v>
      </c>
      <c r="K40" s="21">
        <v>155.697</v>
      </c>
      <c r="L40" s="21">
        <v>165.07400000000001</v>
      </c>
    </row>
    <row r="41" spans="1:12" ht="15" customHeight="1" x14ac:dyDescent="0.35">
      <c r="A41" s="109" t="s">
        <v>23</v>
      </c>
      <c r="B41" s="62"/>
      <c r="C41" s="62"/>
      <c r="D41" s="62"/>
      <c r="E41" s="81"/>
      <c r="F41" s="21"/>
      <c r="G41" s="81">
        <v>0</v>
      </c>
      <c r="H41" s="21">
        <v>0</v>
      </c>
      <c r="I41" s="81">
        <v>0</v>
      </c>
      <c r="J41" s="21">
        <v>0</v>
      </c>
      <c r="K41" s="21">
        <v>0</v>
      </c>
      <c r="L41" s="21">
        <v>0</v>
      </c>
    </row>
    <row r="42" spans="1:12" ht="15" customHeight="1" x14ac:dyDescent="0.35">
      <c r="A42" s="109" t="s">
        <v>24</v>
      </c>
      <c r="B42" s="62"/>
      <c r="C42" s="62"/>
      <c r="D42" s="62"/>
      <c r="E42" s="81"/>
      <c r="F42" s="21"/>
      <c r="G42" s="81">
        <v>232.541</v>
      </c>
      <c r="H42" s="21">
        <v>231.73600000000002</v>
      </c>
      <c r="I42" s="81">
        <v>218.27200000000002</v>
      </c>
      <c r="J42" s="21">
        <v>212.77400000000003</v>
      </c>
      <c r="K42" s="21">
        <v>148.03100000000001</v>
      </c>
      <c r="L42" s="21">
        <v>197.33199999999999</v>
      </c>
    </row>
    <row r="43" spans="1:12" ht="15" customHeight="1" x14ac:dyDescent="0.35">
      <c r="A43" s="109" t="s">
        <v>25</v>
      </c>
      <c r="B43" s="62"/>
      <c r="C43" s="62"/>
      <c r="D43" s="62"/>
      <c r="E43" s="81"/>
      <c r="F43" s="21"/>
      <c r="G43" s="81">
        <v>131.376</v>
      </c>
      <c r="H43" s="21">
        <v>116.51</v>
      </c>
      <c r="I43" s="81">
        <v>117.208</v>
      </c>
      <c r="J43" s="21">
        <v>87.173000000000002</v>
      </c>
      <c r="K43" s="21">
        <v>63.081000000000003</v>
      </c>
      <c r="L43" s="21">
        <v>29.135000000000002</v>
      </c>
    </row>
    <row r="44" spans="1:12" ht="15" customHeight="1" x14ac:dyDescent="0.35">
      <c r="A44" s="111" t="s">
        <v>26</v>
      </c>
      <c r="B44" s="66"/>
      <c r="C44" s="66"/>
      <c r="D44" s="66"/>
      <c r="E44" s="82"/>
      <c r="F44" s="25"/>
      <c r="G44" s="82">
        <v>0</v>
      </c>
      <c r="H44" s="25">
        <v>0</v>
      </c>
      <c r="I44" s="82">
        <v>0</v>
      </c>
      <c r="J44" s="25">
        <v>0</v>
      </c>
      <c r="K44" s="25">
        <v>0</v>
      </c>
      <c r="L44" s="25">
        <v>0</v>
      </c>
    </row>
    <row r="45" spans="1:12" ht="15" customHeight="1" x14ac:dyDescent="0.35">
      <c r="A45" s="118" t="s">
        <v>27</v>
      </c>
      <c r="B45" s="77"/>
      <c r="C45" s="77"/>
      <c r="D45" s="77"/>
      <c r="E45" s="87"/>
      <c r="F45" s="198"/>
      <c r="G45" s="87">
        <f>SUM(G40:G44)</f>
        <v>575.34299999999996</v>
      </c>
      <c r="H45" s="36">
        <f>SUM(H40:H44)</f>
        <v>548.05399999999997</v>
      </c>
      <c r="I45" s="87">
        <f>SUM(I40:I44)</f>
        <v>524.47400000000005</v>
      </c>
      <c r="J45" s="37">
        <f>SUM(J40:J44)</f>
        <v>480.76900000000001</v>
      </c>
      <c r="K45" s="37">
        <f>SUM(K40:K44)</f>
        <v>366.80900000000003</v>
      </c>
      <c r="L45" s="37">
        <f>SUM(L40:L44)</f>
        <v>391.541</v>
      </c>
    </row>
    <row r="46" spans="1:12" ht="15" customHeight="1" x14ac:dyDescent="0.35">
      <c r="A46" s="106" t="s">
        <v>101</v>
      </c>
      <c r="B46" s="78"/>
      <c r="C46" s="78"/>
      <c r="D46" s="78"/>
      <c r="E46" s="86"/>
      <c r="F46" s="190"/>
      <c r="G46" s="86">
        <f>G39+G45</f>
        <v>1900.0100000000002</v>
      </c>
      <c r="H46" s="190">
        <f>H39+H45</f>
        <v>1867.4949999999999</v>
      </c>
      <c r="I46" s="86">
        <f>I39+I45</f>
        <v>1842.8380000000002</v>
      </c>
      <c r="J46" s="18">
        <f>J39+J45</f>
        <v>1775.327</v>
      </c>
      <c r="K46" s="18">
        <f>K39+K45</f>
        <v>1582.548</v>
      </c>
      <c r="L46" s="18">
        <f>L39+L45</f>
        <v>1617.249</v>
      </c>
    </row>
    <row r="47" spans="1:12" ht="15" customHeight="1" x14ac:dyDescent="0.35">
      <c r="A47" s="109" t="s">
        <v>118</v>
      </c>
      <c r="B47" s="62"/>
      <c r="C47" s="62"/>
      <c r="D47" s="62"/>
      <c r="E47" s="81"/>
      <c r="F47" s="21"/>
      <c r="G47" s="81">
        <v>1143.1399999999999</v>
      </c>
      <c r="H47" s="21">
        <v>1038.8240000000001</v>
      </c>
      <c r="I47" s="81">
        <v>1058.8689999999999</v>
      </c>
      <c r="J47" s="21">
        <v>1005.8080000000003</v>
      </c>
      <c r="K47" s="21">
        <v>890.04899999999998</v>
      </c>
      <c r="L47" s="21">
        <v>845.26000000000033</v>
      </c>
    </row>
    <row r="48" spans="1:12" ht="15" customHeight="1" x14ac:dyDescent="0.35">
      <c r="A48" s="109" t="s">
        <v>113</v>
      </c>
      <c r="B48" s="62"/>
      <c r="C48" s="62"/>
      <c r="D48" s="62"/>
      <c r="E48" s="81"/>
      <c r="F48" s="21"/>
      <c r="G48" s="81">
        <v>0</v>
      </c>
      <c r="H48" s="21">
        <v>0</v>
      </c>
      <c r="I48" s="81">
        <v>0</v>
      </c>
      <c r="J48" s="21">
        <v>0</v>
      </c>
      <c r="K48" s="21">
        <v>0</v>
      </c>
      <c r="L48" s="21">
        <v>0</v>
      </c>
    </row>
    <row r="49" spans="1:12" ht="15" customHeight="1" x14ac:dyDescent="0.35">
      <c r="A49" s="109" t="s">
        <v>28</v>
      </c>
      <c r="B49" s="62"/>
      <c r="C49" s="62"/>
      <c r="D49" s="62"/>
      <c r="E49" s="81"/>
      <c r="F49" s="21"/>
      <c r="G49" s="81">
        <v>0</v>
      </c>
      <c r="H49" s="21">
        <v>0</v>
      </c>
      <c r="I49" s="81">
        <v>0</v>
      </c>
      <c r="J49" s="21">
        <v>0</v>
      </c>
      <c r="K49" s="21">
        <v>0</v>
      </c>
      <c r="L49" s="21">
        <v>0</v>
      </c>
    </row>
    <row r="50" spans="1:12" ht="15" customHeight="1" x14ac:dyDescent="0.35">
      <c r="A50" s="109" t="s">
        <v>29</v>
      </c>
      <c r="B50" s="62"/>
      <c r="C50" s="62"/>
      <c r="D50" s="62"/>
      <c r="E50" s="81"/>
      <c r="F50" s="21"/>
      <c r="G50" s="81">
        <v>77.674999999999997</v>
      </c>
      <c r="H50" s="21">
        <v>79.131000000000014</v>
      </c>
      <c r="I50" s="81">
        <v>85.874000000000009</v>
      </c>
      <c r="J50" s="21">
        <v>65.344999999999999</v>
      </c>
      <c r="K50" s="21">
        <v>26.001000000000001</v>
      </c>
      <c r="L50" s="21">
        <v>25.626999999999999</v>
      </c>
    </row>
    <row r="51" spans="1:12" ht="15" customHeight="1" x14ac:dyDescent="0.35">
      <c r="A51" s="109" t="s">
        <v>30</v>
      </c>
      <c r="B51" s="62"/>
      <c r="C51" s="62"/>
      <c r="D51" s="62"/>
      <c r="E51" s="81"/>
      <c r="F51" s="21"/>
      <c r="G51" s="81">
        <v>512.59299999999996</v>
      </c>
      <c r="H51" s="21">
        <v>562.64099999999996</v>
      </c>
      <c r="I51" s="81">
        <v>537.71399999999994</v>
      </c>
      <c r="J51" s="21">
        <v>552.10100000000011</v>
      </c>
      <c r="K51" s="21">
        <v>526.98300000000006</v>
      </c>
      <c r="L51" s="21">
        <v>591.56299999999999</v>
      </c>
    </row>
    <row r="52" spans="1:12" ht="15" customHeight="1" x14ac:dyDescent="0.35">
      <c r="A52" s="109" t="s">
        <v>31</v>
      </c>
      <c r="B52" s="62"/>
      <c r="C52" s="62"/>
      <c r="D52" s="62"/>
      <c r="E52" s="81"/>
      <c r="F52" s="21"/>
      <c r="G52" s="81">
        <v>160.024</v>
      </c>
      <c r="H52" s="21">
        <v>184.029</v>
      </c>
      <c r="I52" s="81">
        <v>153.803</v>
      </c>
      <c r="J52" s="21">
        <v>151.68599999999998</v>
      </c>
      <c r="K52" s="21">
        <v>138.63300000000001</v>
      </c>
      <c r="L52" s="21">
        <v>153.19900000000001</v>
      </c>
    </row>
    <row r="53" spans="1:12" ht="15" customHeight="1" x14ac:dyDescent="0.35">
      <c r="A53" s="109" t="s">
        <v>32</v>
      </c>
      <c r="B53" s="62"/>
      <c r="C53" s="62"/>
      <c r="D53" s="62"/>
      <c r="E53" s="81"/>
      <c r="F53" s="21"/>
      <c r="G53" s="81">
        <v>6.5780000000000003</v>
      </c>
      <c r="H53" s="21">
        <v>2.87</v>
      </c>
      <c r="I53" s="81">
        <v>6.5780000000000003</v>
      </c>
      <c r="J53" s="21">
        <v>0.38700000000000001</v>
      </c>
      <c r="K53" s="21">
        <v>0.88200000000000001</v>
      </c>
      <c r="L53" s="21">
        <v>1.6</v>
      </c>
    </row>
    <row r="54" spans="1:12" ht="15" customHeight="1" x14ac:dyDescent="0.35">
      <c r="A54" s="111" t="s">
        <v>116</v>
      </c>
      <c r="B54" s="66"/>
      <c r="C54" s="66"/>
      <c r="D54" s="66"/>
      <c r="E54" s="82"/>
      <c r="F54" s="25"/>
      <c r="G54" s="82">
        <v>0</v>
      </c>
      <c r="H54" s="25">
        <v>0</v>
      </c>
      <c r="I54" s="82">
        <v>0</v>
      </c>
      <c r="J54" s="25">
        <v>0</v>
      </c>
      <c r="K54" s="25">
        <v>0</v>
      </c>
      <c r="L54" s="25">
        <v>0</v>
      </c>
    </row>
    <row r="55" spans="1:12" ht="15" customHeight="1" x14ac:dyDescent="0.35">
      <c r="A55" s="106" t="s">
        <v>102</v>
      </c>
      <c r="B55" s="78"/>
      <c r="C55" s="78"/>
      <c r="D55" s="78"/>
      <c r="E55" s="86"/>
      <c r="F55" s="16"/>
      <c r="G55" s="86">
        <f>SUM(G47:G54)</f>
        <v>1900.0099999999998</v>
      </c>
      <c r="H55" s="16">
        <f>SUM(H47:H54)</f>
        <v>1867.4949999999999</v>
      </c>
      <c r="I55" s="86">
        <f>SUM(I47:I54)</f>
        <v>1842.8379999999997</v>
      </c>
      <c r="J55" s="18">
        <f>SUM(J47:J54)</f>
        <v>1775.3270000000002</v>
      </c>
      <c r="K55" s="18">
        <f>SUM(K47:K54)</f>
        <v>1582.548</v>
      </c>
      <c r="L55" s="18">
        <f>SUM(L47:L54)</f>
        <v>1617.2490000000003</v>
      </c>
    </row>
    <row r="56" spans="1:12" ht="16.5" x14ac:dyDescent="0.35">
      <c r="A56" s="109"/>
      <c r="B56" s="78"/>
      <c r="C56" s="78"/>
      <c r="D56" s="78"/>
      <c r="E56" s="22"/>
      <c r="F56" s="22"/>
      <c r="G56" s="22"/>
      <c r="H56" s="22"/>
      <c r="I56" s="22"/>
      <c r="J56" s="22"/>
      <c r="K56" s="22"/>
      <c r="L56" s="22"/>
    </row>
    <row r="57" spans="1:12" ht="16.5" x14ac:dyDescent="0.35">
      <c r="A57" s="76"/>
      <c r="B57" s="67"/>
      <c r="C57" s="69"/>
      <c r="D57" s="69"/>
      <c r="E57" s="70">
        <v>2016</v>
      </c>
      <c r="F57" s="70">
        <v>2015</v>
      </c>
      <c r="G57" s="70">
        <v>2016</v>
      </c>
      <c r="H57" s="70">
        <v>2015</v>
      </c>
      <c r="I57" s="70">
        <v>2015</v>
      </c>
      <c r="J57" s="70">
        <v>2014</v>
      </c>
      <c r="K57" s="70">
        <v>2013</v>
      </c>
      <c r="L57" s="70">
        <v>2012</v>
      </c>
    </row>
    <row r="58" spans="1:12" ht="16.5" x14ac:dyDescent="0.35">
      <c r="A58" s="71"/>
      <c r="B58" s="71"/>
      <c r="C58" s="69"/>
      <c r="D58" s="69"/>
      <c r="E58" s="73" t="s">
        <v>72</v>
      </c>
      <c r="F58" s="73" t="s">
        <v>72</v>
      </c>
      <c r="G58" s="73" t="s">
        <v>156</v>
      </c>
      <c r="H58" s="73" t="s">
        <v>156</v>
      </c>
      <c r="I58" s="73"/>
      <c r="J58" s="73"/>
      <c r="K58" s="73"/>
      <c r="L58" s="73"/>
    </row>
    <row r="59" spans="1:12" ht="16.5" x14ac:dyDescent="0.35">
      <c r="A59" s="68" t="s">
        <v>115</v>
      </c>
      <c r="B59" s="74"/>
      <c r="C59" s="68"/>
      <c r="D59" s="68"/>
      <c r="E59" s="75"/>
      <c r="F59" s="75"/>
      <c r="G59" s="75"/>
      <c r="H59" s="75"/>
      <c r="I59" s="75"/>
      <c r="J59" s="75"/>
      <c r="K59" s="75"/>
      <c r="L59" s="75"/>
    </row>
    <row r="60" spans="1:12" ht="3" customHeight="1" x14ac:dyDescent="0.35">
      <c r="A60" s="109"/>
      <c r="B60" s="65"/>
      <c r="C60" s="65"/>
      <c r="D60" s="65"/>
      <c r="E60" s="63"/>
      <c r="F60" s="63"/>
      <c r="G60" s="63"/>
      <c r="H60" s="63"/>
      <c r="I60" s="63"/>
      <c r="J60" s="63"/>
      <c r="K60" s="63"/>
      <c r="L60" s="63"/>
    </row>
    <row r="61" spans="1:12" ht="34.9" customHeight="1" x14ac:dyDescent="0.35">
      <c r="A61" s="119" t="s">
        <v>33</v>
      </c>
      <c r="B61" s="119"/>
      <c r="C61" s="119"/>
      <c r="D61" s="119"/>
      <c r="E61" s="81">
        <v>43.114999999999995</v>
      </c>
      <c r="F61" s="21">
        <v>50.02999999999993</v>
      </c>
      <c r="G61" s="81">
        <v>97.610000000000085</v>
      </c>
      <c r="H61" s="21">
        <v>102.47199999999997</v>
      </c>
      <c r="I61" s="81">
        <v>120.25900000000009</v>
      </c>
      <c r="J61" s="21">
        <v>65.381999999999962</v>
      </c>
      <c r="K61" s="21">
        <v>67.376000000000118</v>
      </c>
      <c r="L61" s="21">
        <v>56.812000000000225</v>
      </c>
    </row>
    <row r="62" spans="1:12" ht="15" customHeight="1" x14ac:dyDescent="0.35">
      <c r="A62" s="120" t="s">
        <v>34</v>
      </c>
      <c r="B62" s="120"/>
      <c r="C62" s="121"/>
      <c r="D62" s="121"/>
      <c r="E62" s="82">
        <v>-29.611499999999999</v>
      </c>
      <c r="F62" s="25">
        <v>-13.642500000000002</v>
      </c>
      <c r="G62" s="82">
        <v>-43.706000000000003</v>
      </c>
      <c r="H62" s="25">
        <v>-45.137500000000003</v>
      </c>
      <c r="I62" s="82">
        <v>-24.928000000000001</v>
      </c>
      <c r="J62" s="25">
        <v>5.1940000000000026</v>
      </c>
      <c r="K62" s="25">
        <v>32.471000000000004</v>
      </c>
      <c r="L62" s="25">
        <v>-47.384</v>
      </c>
    </row>
    <row r="63" spans="1:12" ht="15" customHeight="1" x14ac:dyDescent="0.35">
      <c r="A63" s="174" t="s">
        <v>35</v>
      </c>
      <c r="B63" s="122"/>
      <c r="C63" s="123"/>
      <c r="D63" s="123"/>
      <c r="E63" s="88">
        <f>SUM(E61:E62)</f>
        <v>13.503499999999995</v>
      </c>
      <c r="F63" s="190">
        <f>SUM(F61:F62)</f>
        <v>36.387499999999932</v>
      </c>
      <c r="G63" s="80">
        <f>SUM(G61:G62)</f>
        <v>53.904000000000082</v>
      </c>
      <c r="H63" s="17">
        <f>SUM(H61:H62)</f>
        <v>57.334499999999963</v>
      </c>
      <c r="I63" s="80">
        <f>SUM(I61:I62)</f>
        <v>95.331000000000088</v>
      </c>
      <c r="J63" s="18">
        <f>SUM(J61:J62)</f>
        <v>70.575999999999965</v>
      </c>
      <c r="K63" s="18">
        <f>SUM(K61:K62)</f>
        <v>99.847000000000122</v>
      </c>
      <c r="L63" s="18">
        <f>SUM(L61:L62)</f>
        <v>9.4280000000002246</v>
      </c>
    </row>
    <row r="64" spans="1:12" ht="15" customHeight="1" x14ac:dyDescent="0.35">
      <c r="A64" s="119" t="s">
        <v>108</v>
      </c>
      <c r="B64" s="119"/>
      <c r="C64" s="62"/>
      <c r="D64" s="62"/>
      <c r="E64" s="81">
        <v>-5.1759999999999993</v>
      </c>
      <c r="F64" s="21">
        <v>-7.9269999999999996</v>
      </c>
      <c r="G64" s="81">
        <v>-9.7620000000000005</v>
      </c>
      <c r="H64" s="21">
        <v>-19.873999999999999</v>
      </c>
      <c r="I64" s="81">
        <v>-30.175000000000001</v>
      </c>
      <c r="J64" s="21">
        <v>-9.2140000000000004</v>
      </c>
      <c r="K64" s="21">
        <v>-7.5709999999999997</v>
      </c>
      <c r="L64" s="21">
        <v>-7.306</v>
      </c>
    </row>
    <row r="65" spans="1:13" ht="15" customHeight="1" x14ac:dyDescent="0.35">
      <c r="A65" s="120" t="s">
        <v>109</v>
      </c>
      <c r="B65" s="120"/>
      <c r="C65" s="66"/>
      <c r="D65" s="66"/>
      <c r="E65" s="82">
        <v>0.20100000000000001</v>
      </c>
      <c r="F65" s="25">
        <v>1.0999999999999996E-2</v>
      </c>
      <c r="G65" s="82">
        <v>0.111</v>
      </c>
      <c r="H65" s="25">
        <v>0.09</v>
      </c>
      <c r="I65" s="82">
        <v>8.0999999999999989E-2</v>
      </c>
      <c r="J65" s="25">
        <v>0.86899999999999999</v>
      </c>
      <c r="K65" s="25">
        <v>0</v>
      </c>
      <c r="L65" s="25">
        <v>0</v>
      </c>
    </row>
    <row r="66" spans="1:13" ht="15" customHeight="1" x14ac:dyDescent="0.35">
      <c r="A66" s="124" t="s">
        <v>114</v>
      </c>
      <c r="B66" s="124"/>
      <c r="C66" s="125"/>
      <c r="D66" s="125"/>
      <c r="E66" s="88">
        <f>SUM(E63:E65)</f>
        <v>8.5284999999999975</v>
      </c>
      <c r="F66" s="190">
        <f>SUM(F63:F65)</f>
        <v>28.471499999999931</v>
      </c>
      <c r="G66" s="80">
        <f>SUM(G63:G65)</f>
        <v>44.253000000000078</v>
      </c>
      <c r="H66" s="17">
        <f>SUM(H63:H65)</f>
        <v>37.550499999999971</v>
      </c>
      <c r="I66" s="80">
        <f>SUM(I63:I65)</f>
        <v>65.237000000000094</v>
      </c>
      <c r="J66" s="18">
        <f>SUM(J63:J65)</f>
        <v>62.230999999999966</v>
      </c>
      <c r="K66" s="18">
        <f>SUM(K63:K65)</f>
        <v>92.276000000000124</v>
      </c>
      <c r="L66" s="18">
        <f>SUM(L63:L65)</f>
        <v>2.1220000000002246</v>
      </c>
    </row>
    <row r="67" spans="1:13" ht="15" customHeight="1" x14ac:dyDescent="0.35">
      <c r="A67" s="120" t="s">
        <v>36</v>
      </c>
      <c r="B67" s="120"/>
      <c r="C67" s="126"/>
      <c r="D67" s="126"/>
      <c r="E67" s="82">
        <v>0</v>
      </c>
      <c r="F67" s="25">
        <v>0</v>
      </c>
      <c r="G67" s="82">
        <v>0</v>
      </c>
      <c r="H67" s="25">
        <v>0</v>
      </c>
      <c r="I67" s="82">
        <v>0</v>
      </c>
      <c r="J67" s="25">
        <v>0</v>
      </c>
      <c r="K67" s="25">
        <v>0</v>
      </c>
      <c r="L67" s="25">
        <v>0</v>
      </c>
    </row>
    <row r="68" spans="1:13" ht="15" customHeight="1" x14ac:dyDescent="0.35">
      <c r="A68" s="174" t="s">
        <v>37</v>
      </c>
      <c r="B68" s="122"/>
      <c r="C68" s="78"/>
      <c r="D68" s="78"/>
      <c r="E68" s="88">
        <f>SUM(E66:E67)</f>
        <v>8.5284999999999975</v>
      </c>
      <c r="F68" s="190">
        <f>SUM(F66:F67)</f>
        <v>28.471499999999931</v>
      </c>
      <c r="G68" s="80">
        <f>SUM(G66:G67)</f>
        <v>44.253000000000078</v>
      </c>
      <c r="H68" s="17">
        <f>SUM(H66:H67)</f>
        <v>37.550499999999971</v>
      </c>
      <c r="I68" s="80">
        <f>SUM(I66:I67)</f>
        <v>65.237000000000094</v>
      </c>
      <c r="J68" s="18">
        <f>SUM(J66:J67)</f>
        <v>62.230999999999966</v>
      </c>
      <c r="K68" s="18">
        <f>SUM(K66:K67)</f>
        <v>92.276000000000124</v>
      </c>
      <c r="L68" s="18">
        <f>SUM(L66:L67)</f>
        <v>2.1220000000002246</v>
      </c>
    </row>
    <row r="69" spans="1:13" ht="15" customHeight="1" x14ac:dyDescent="0.35">
      <c r="A69" s="119" t="s">
        <v>38</v>
      </c>
      <c r="B69" s="119"/>
      <c r="C69" s="62"/>
      <c r="D69" s="62"/>
      <c r="E69" s="81">
        <v>-0.54999999999999716</v>
      </c>
      <c r="F69" s="21">
        <v>5.2789999999999981</v>
      </c>
      <c r="G69" s="81">
        <v>-40.896999999999998</v>
      </c>
      <c r="H69" s="21">
        <v>-22.944000000000003</v>
      </c>
      <c r="I69" s="81">
        <v>-47.045000000000002</v>
      </c>
      <c r="J69" s="21">
        <v>-47.844999999999999</v>
      </c>
      <c r="K69" s="21">
        <v>-66.438000000000002</v>
      </c>
      <c r="L69" s="21">
        <v>-34.521000000000001</v>
      </c>
    </row>
    <row r="70" spans="1:13" ht="15" customHeight="1" x14ac:dyDescent="0.35">
      <c r="A70" s="119" t="s">
        <v>39</v>
      </c>
      <c r="B70" s="119"/>
      <c r="C70" s="62"/>
      <c r="D70" s="62"/>
      <c r="E70" s="81">
        <v>0</v>
      </c>
      <c r="F70" s="21">
        <v>0</v>
      </c>
      <c r="G70" s="81">
        <v>0</v>
      </c>
      <c r="H70" s="21">
        <v>0</v>
      </c>
      <c r="I70" s="81">
        <v>0</v>
      </c>
      <c r="J70" s="21">
        <v>0</v>
      </c>
      <c r="K70" s="21">
        <v>0</v>
      </c>
      <c r="L70" s="21">
        <v>0</v>
      </c>
    </row>
    <row r="71" spans="1:13" ht="15" customHeight="1" x14ac:dyDescent="0.35">
      <c r="A71" s="119" t="s">
        <v>40</v>
      </c>
      <c r="B71" s="119"/>
      <c r="C71" s="62"/>
      <c r="D71" s="62"/>
      <c r="E71" s="81">
        <v>0</v>
      </c>
      <c r="F71" s="21">
        <v>0</v>
      </c>
      <c r="G71" s="81">
        <v>-18.821999999999999</v>
      </c>
      <c r="H71" s="21">
        <v>-35.411999999999999</v>
      </c>
      <c r="I71" s="81">
        <v>-35.411999999999999</v>
      </c>
      <c r="J71" s="21">
        <v>-2.5369999999999999</v>
      </c>
      <c r="K71" s="21">
        <v>-7.3129999999999997</v>
      </c>
      <c r="L71" s="21">
        <v>-22.863</v>
      </c>
    </row>
    <row r="72" spans="1:13" ht="15" customHeight="1" x14ac:dyDescent="0.35">
      <c r="A72" s="120" t="s">
        <v>41</v>
      </c>
      <c r="B72" s="120"/>
      <c r="C72" s="66"/>
      <c r="D72" s="66"/>
      <c r="E72" s="82">
        <v>0</v>
      </c>
      <c r="F72" s="25">
        <v>2.4830000000000001</v>
      </c>
      <c r="G72" s="82">
        <v>24.131</v>
      </c>
      <c r="H72" s="25">
        <v>47.882999999999996</v>
      </c>
      <c r="I72" s="82">
        <v>47.882999999999996</v>
      </c>
      <c r="J72" s="25">
        <v>-1.748</v>
      </c>
      <c r="K72" s="25">
        <v>14.922000000000001</v>
      </c>
      <c r="L72" s="25">
        <v>6.5660000000000007</v>
      </c>
    </row>
    <row r="73" spans="1:13" ht="15" customHeight="1" x14ac:dyDescent="0.35">
      <c r="A73" s="215" t="s">
        <v>42</v>
      </c>
      <c r="B73" s="216"/>
      <c r="C73" s="128"/>
      <c r="D73" s="128"/>
      <c r="E73" s="89">
        <f>SUM(E69:E72)</f>
        <v>-0.54999999999999716</v>
      </c>
      <c r="F73" s="198">
        <f>SUM(F69:F72)</f>
        <v>7.7619999999999987</v>
      </c>
      <c r="G73" s="89">
        <f>SUM(G69:G72)</f>
        <v>-35.587999999999994</v>
      </c>
      <c r="H73" s="36">
        <f>SUM(H69:H72)</f>
        <v>-10.473000000000006</v>
      </c>
      <c r="I73" s="89">
        <f>SUM(I69:I72)</f>
        <v>-34.573999999999998</v>
      </c>
      <c r="J73" s="165">
        <f>SUM(J69:J72)</f>
        <v>-52.129999999999995</v>
      </c>
      <c r="K73" s="165">
        <f>SUM(K69:K72)</f>
        <v>-58.829000000000008</v>
      </c>
      <c r="L73" s="165">
        <f>SUM(L69:L72)</f>
        <v>-50.817999999999998</v>
      </c>
    </row>
    <row r="74" spans="1:13" ht="15" customHeight="1" x14ac:dyDescent="0.35">
      <c r="A74" s="122" t="s">
        <v>43</v>
      </c>
      <c r="B74" s="122"/>
      <c r="C74" s="78"/>
      <c r="D74" s="78"/>
      <c r="E74" s="88">
        <f>SUM(E73+E68)</f>
        <v>7.9785000000000004</v>
      </c>
      <c r="F74" s="190">
        <f>SUM(F73+F68)</f>
        <v>36.233499999999928</v>
      </c>
      <c r="G74" s="80">
        <f>SUM(G73+G68)</f>
        <v>8.6650000000000844</v>
      </c>
      <c r="H74" s="17">
        <f>SUM(H73+H68)</f>
        <v>27.077499999999965</v>
      </c>
      <c r="I74" s="80">
        <f>SUM(I73+I68)</f>
        <v>30.663000000000096</v>
      </c>
      <c r="J74" s="18">
        <f>SUM(J73+J68)</f>
        <v>10.100999999999971</v>
      </c>
      <c r="K74" s="18">
        <f>SUM(K73+K68)</f>
        <v>33.447000000000116</v>
      </c>
      <c r="L74" s="18">
        <f>SUM(L73+L68)</f>
        <v>-48.695999999999771</v>
      </c>
    </row>
    <row r="75" spans="1:13" ht="15" customHeight="1" x14ac:dyDescent="0.35">
      <c r="A75" s="120" t="s">
        <v>85</v>
      </c>
      <c r="B75" s="120"/>
      <c r="C75" s="66"/>
      <c r="D75" s="66"/>
      <c r="E75" s="82">
        <v>0</v>
      </c>
      <c r="F75" s="25">
        <v>0</v>
      </c>
      <c r="G75" s="82">
        <v>0</v>
      </c>
      <c r="H75" s="25">
        <v>0</v>
      </c>
      <c r="I75" s="82">
        <v>0</v>
      </c>
      <c r="J75" s="25">
        <v>0</v>
      </c>
      <c r="K75" s="25">
        <v>0</v>
      </c>
      <c r="L75" s="25">
        <v>0</v>
      </c>
      <c r="M75" s="169"/>
    </row>
    <row r="76" spans="1:13" ht="15" customHeight="1" x14ac:dyDescent="0.35">
      <c r="A76" s="174" t="s">
        <v>86</v>
      </c>
      <c r="B76" s="125"/>
      <c r="C76" s="78"/>
      <c r="D76" s="78"/>
      <c r="E76" s="88">
        <f>SUM(E74:E75)</f>
        <v>7.9785000000000004</v>
      </c>
      <c r="F76" s="190">
        <f>SUM(F74:F75)</f>
        <v>36.233499999999928</v>
      </c>
      <c r="G76" s="80">
        <f>SUM(G74:G75)</f>
        <v>8.6650000000000844</v>
      </c>
      <c r="H76" s="17">
        <f>SUM(H74:H75)</f>
        <v>27.077499999999965</v>
      </c>
      <c r="I76" s="80">
        <f>SUM(I74:I75)</f>
        <v>30.663000000000096</v>
      </c>
      <c r="J76" s="18">
        <f>SUM(J74:J75)</f>
        <v>10.100999999999971</v>
      </c>
      <c r="K76" s="18">
        <f>SUM(K74:K75)</f>
        <v>33.447000000000116</v>
      </c>
      <c r="L76" s="18">
        <f>SUM(L74:L75)</f>
        <v>-48.695999999999771</v>
      </c>
    </row>
    <row r="77" spans="1:13" ht="16.5" x14ac:dyDescent="0.35">
      <c r="A77" s="109"/>
      <c r="B77" s="78"/>
      <c r="C77" s="78"/>
      <c r="D77" s="78"/>
      <c r="E77" s="79"/>
      <c r="F77" s="79"/>
      <c r="G77" s="79"/>
      <c r="H77" s="79"/>
      <c r="I77" s="79"/>
      <c r="J77" s="79"/>
      <c r="K77" s="79"/>
      <c r="L77" s="79"/>
    </row>
    <row r="78" spans="1:13" ht="16.5" x14ac:dyDescent="0.35">
      <c r="A78" s="76"/>
      <c r="B78" s="67"/>
      <c r="C78" s="69"/>
      <c r="D78" s="69"/>
      <c r="E78" s="70">
        <v>2016</v>
      </c>
      <c r="F78" s="70">
        <v>2015</v>
      </c>
      <c r="G78" s="70">
        <v>2016</v>
      </c>
      <c r="H78" s="70">
        <v>2015</v>
      </c>
      <c r="I78" s="70">
        <v>2015</v>
      </c>
      <c r="J78" s="70">
        <v>2014</v>
      </c>
      <c r="K78" s="70">
        <v>2013</v>
      </c>
      <c r="L78" s="70">
        <v>2012</v>
      </c>
    </row>
    <row r="79" spans="1:13" ht="16.5" x14ac:dyDescent="0.35">
      <c r="A79" s="71"/>
      <c r="B79" s="71"/>
      <c r="C79" s="69"/>
      <c r="D79" s="69"/>
      <c r="E79" s="70" t="s">
        <v>72</v>
      </c>
      <c r="F79" s="70" t="s">
        <v>72</v>
      </c>
      <c r="G79" s="73" t="s">
        <v>156</v>
      </c>
      <c r="H79" s="73" t="s">
        <v>156</v>
      </c>
      <c r="I79" s="70"/>
      <c r="J79" s="70"/>
      <c r="K79" s="70"/>
      <c r="L79" s="70"/>
    </row>
    <row r="80" spans="1:13" ht="16.5" x14ac:dyDescent="0.35">
      <c r="A80" s="68" t="s">
        <v>78</v>
      </c>
      <c r="B80" s="74"/>
      <c r="C80" s="68"/>
      <c r="D80" s="68"/>
      <c r="E80" s="72"/>
      <c r="F80" s="72"/>
      <c r="G80" s="72"/>
      <c r="H80" s="72"/>
      <c r="I80" s="72"/>
      <c r="J80" s="72"/>
      <c r="K80" s="72"/>
      <c r="L80" s="72"/>
    </row>
    <row r="81" spans="1:12" ht="1.5" customHeight="1" x14ac:dyDescent="0.35">
      <c r="A81" s="109" t="s">
        <v>46</v>
      </c>
      <c r="B81" s="65"/>
      <c r="C81" s="65"/>
      <c r="D81" s="65"/>
      <c r="E81" s="65"/>
      <c r="F81" s="65"/>
      <c r="G81" s="65"/>
      <c r="H81" s="65"/>
      <c r="I81" s="65"/>
      <c r="J81" s="65"/>
      <c r="K81" s="65"/>
      <c r="L81" s="65"/>
    </row>
    <row r="82" spans="1:12" ht="15" customHeight="1" x14ac:dyDescent="0.35">
      <c r="A82" s="144" t="s">
        <v>44</v>
      </c>
      <c r="B82" s="119"/>
      <c r="C82" s="110"/>
      <c r="D82" s="110"/>
      <c r="E82" s="84">
        <v>17.167713435706354</v>
      </c>
      <c r="F82" s="58">
        <v>15.657875393255102</v>
      </c>
      <c r="G82" s="84">
        <v>13.518189230271279</v>
      </c>
      <c r="H82" s="58">
        <v>12.586446349456439</v>
      </c>
      <c r="I82" s="84">
        <v>12.007074995746301</v>
      </c>
      <c r="J82" s="58">
        <v>10.405029642884775</v>
      </c>
      <c r="K82" s="58">
        <v>9.9011752873827579</v>
      </c>
      <c r="L82" s="58">
        <v>8.6098885674685537</v>
      </c>
    </row>
    <row r="83" spans="1:12" ht="15" customHeight="1" x14ac:dyDescent="0.35">
      <c r="A83" s="109" t="s">
        <v>83</v>
      </c>
      <c r="B83" s="119"/>
      <c r="C83" s="110"/>
      <c r="D83" s="110"/>
      <c r="E83" s="84">
        <v>17.553565525738509</v>
      </c>
      <c r="F83" s="58">
        <v>15.668166181529482</v>
      </c>
      <c r="G83" s="84">
        <v>13.649707259713278</v>
      </c>
      <c r="H83" s="58">
        <v>12.801775424262226</v>
      </c>
      <c r="I83" s="84">
        <v>12.218375204276661</v>
      </c>
      <c r="J83" s="58">
        <v>10.517567804487236</v>
      </c>
      <c r="K83" s="58">
        <v>10.49561579682727</v>
      </c>
      <c r="L83" s="58">
        <v>8.8812519344537204</v>
      </c>
    </row>
    <row r="84" spans="1:12" ht="15" customHeight="1" x14ac:dyDescent="0.35">
      <c r="A84" s="109" t="s">
        <v>45</v>
      </c>
      <c r="B84" s="119"/>
      <c r="C84" s="110"/>
      <c r="D84" s="110"/>
      <c r="E84" s="84">
        <v>15.292243892177797</v>
      </c>
      <c r="F84" s="58">
        <v>13.478874481785287</v>
      </c>
      <c r="G84" s="84">
        <v>11.160390538896159</v>
      </c>
      <c r="H84" s="58">
        <v>9.20635855285866</v>
      </c>
      <c r="I84" s="84">
        <v>8.5851986973777485</v>
      </c>
      <c r="J84" s="58">
        <v>4.5823306271284769</v>
      </c>
      <c r="K84" s="58">
        <v>6.9841649470206004</v>
      </c>
      <c r="L84" s="58">
        <v>5.3530482991603243</v>
      </c>
    </row>
    <row r="85" spans="1:12" ht="15" customHeight="1" x14ac:dyDescent="0.35">
      <c r="A85" s="109" t="s">
        <v>46</v>
      </c>
      <c r="B85" s="119"/>
      <c r="C85" s="117"/>
      <c r="D85" s="117"/>
      <c r="E85" s="91" t="s">
        <v>54</v>
      </c>
      <c r="F85" s="58" t="s">
        <v>54</v>
      </c>
      <c r="G85" s="84" t="s">
        <v>54</v>
      </c>
      <c r="H85" s="58" t="s">
        <v>54</v>
      </c>
      <c r="I85" s="84">
        <v>7.2693210608729704</v>
      </c>
      <c r="J85" s="58">
        <v>4.1963080548796956</v>
      </c>
      <c r="K85" s="58">
        <v>6.1403473387160483</v>
      </c>
      <c r="L85" s="58">
        <v>6.3728382019358332</v>
      </c>
    </row>
    <row r="86" spans="1:12" ht="15" customHeight="1" x14ac:dyDescent="0.35">
      <c r="A86" s="109" t="s">
        <v>47</v>
      </c>
      <c r="B86" s="119"/>
      <c r="C86" s="117"/>
      <c r="D86" s="117"/>
      <c r="E86" s="91" t="s">
        <v>54</v>
      </c>
      <c r="F86" s="58" t="s">
        <v>54</v>
      </c>
      <c r="G86" s="84" t="s">
        <v>54</v>
      </c>
      <c r="H86" s="58" t="s">
        <v>54</v>
      </c>
      <c r="I86" s="84">
        <v>9.5105012154096489</v>
      </c>
      <c r="J86" s="58">
        <v>7.0715352001938969</v>
      </c>
      <c r="K86" s="58">
        <v>7.0144418689807271</v>
      </c>
      <c r="L86" s="58">
        <v>7.0279944576922411</v>
      </c>
    </row>
    <row r="87" spans="1:12" ht="15" customHeight="1" x14ac:dyDescent="0.35">
      <c r="A87" s="109" t="s">
        <v>48</v>
      </c>
      <c r="B87" s="119"/>
      <c r="C87" s="110"/>
      <c r="D87" s="110"/>
      <c r="E87" s="92" t="s">
        <v>54</v>
      </c>
      <c r="F87" s="21" t="s">
        <v>54</v>
      </c>
      <c r="G87" s="81">
        <v>60.164946500281587</v>
      </c>
      <c r="H87" s="21">
        <v>55.62660140991008</v>
      </c>
      <c r="I87" s="81">
        <v>57.458604608761057</v>
      </c>
      <c r="J87" s="21">
        <v>56.654802185738177</v>
      </c>
      <c r="K87" s="21">
        <v>56.241516844986705</v>
      </c>
      <c r="L87" s="21">
        <v>52.265297427916167</v>
      </c>
    </row>
    <row r="88" spans="1:12" ht="15" customHeight="1" x14ac:dyDescent="0.35">
      <c r="A88" s="109" t="s">
        <v>49</v>
      </c>
      <c r="B88" s="119"/>
      <c r="C88" s="110"/>
      <c r="D88" s="110"/>
      <c r="E88" s="93" t="s">
        <v>54</v>
      </c>
      <c r="F88" s="21" t="s">
        <v>54</v>
      </c>
      <c r="G88" s="81">
        <v>381.21700000000004</v>
      </c>
      <c r="H88" s="21">
        <v>446.13099999999997</v>
      </c>
      <c r="I88" s="81">
        <v>420.50599999999997</v>
      </c>
      <c r="J88" s="21">
        <v>464.92800000000011</v>
      </c>
      <c r="K88" s="21">
        <v>463.90200000000004</v>
      </c>
      <c r="L88" s="21">
        <v>562.428</v>
      </c>
    </row>
    <row r="89" spans="1:12" ht="15" customHeight="1" x14ac:dyDescent="0.35">
      <c r="A89" s="109" t="s">
        <v>50</v>
      </c>
      <c r="B89" s="119"/>
      <c r="C89" s="62"/>
      <c r="D89" s="62"/>
      <c r="E89" s="94" t="s">
        <v>54</v>
      </c>
      <c r="F89" s="58" t="s">
        <v>54</v>
      </c>
      <c r="G89" s="84">
        <v>0.44840789404622339</v>
      </c>
      <c r="H89" s="58">
        <v>0.54161340130763225</v>
      </c>
      <c r="I89" s="84">
        <v>0.50781919198692171</v>
      </c>
      <c r="J89" s="58">
        <v>0.54891291379666907</v>
      </c>
      <c r="K89" s="58">
        <v>0.59208313250169353</v>
      </c>
      <c r="L89" s="58">
        <v>0.69985921491612046</v>
      </c>
    </row>
    <row r="90" spans="1:12" ht="15" customHeight="1" x14ac:dyDescent="0.35">
      <c r="A90" s="111" t="s">
        <v>51</v>
      </c>
      <c r="B90" s="120"/>
      <c r="C90" s="66"/>
      <c r="D90" s="66"/>
      <c r="E90" s="95" t="s">
        <v>54</v>
      </c>
      <c r="F90" s="21" t="s">
        <v>54</v>
      </c>
      <c r="G90" s="96" t="s">
        <v>54</v>
      </c>
      <c r="H90" s="21" t="s">
        <v>54</v>
      </c>
      <c r="I90" s="96">
        <v>640</v>
      </c>
      <c r="J90" s="21">
        <v>618</v>
      </c>
      <c r="K90" s="21">
        <v>658</v>
      </c>
      <c r="L90" s="21">
        <v>628</v>
      </c>
    </row>
    <row r="91" spans="1:12" ht="16.5" x14ac:dyDescent="0.35">
      <c r="A91" s="113">
        <v>0</v>
      </c>
      <c r="B91" s="64"/>
      <c r="C91" s="64"/>
      <c r="D91" s="64"/>
      <c r="E91" s="64"/>
      <c r="F91" s="64"/>
      <c r="G91" s="64"/>
      <c r="H91" s="64"/>
      <c r="I91" s="64"/>
      <c r="J91" s="64"/>
      <c r="K91" s="64"/>
      <c r="L91" s="64"/>
    </row>
    <row r="92" spans="1:12" ht="16.5" x14ac:dyDescent="0.35">
      <c r="A92" s="113">
        <v>0</v>
      </c>
      <c r="B92" s="129"/>
      <c r="C92" s="129"/>
      <c r="D92" s="129"/>
      <c r="E92" s="129"/>
      <c r="F92" s="129"/>
      <c r="G92" s="129"/>
      <c r="H92" s="129"/>
      <c r="I92" s="129"/>
      <c r="J92" s="129"/>
      <c r="K92" s="129"/>
      <c r="L92" s="129"/>
    </row>
    <row r="93" spans="1:12" ht="16.5" x14ac:dyDescent="0.35">
      <c r="A93" s="113"/>
      <c r="B93" s="129"/>
      <c r="C93" s="129"/>
      <c r="D93" s="129"/>
      <c r="E93" s="129"/>
      <c r="F93" s="129"/>
      <c r="G93" s="129"/>
      <c r="H93" s="129"/>
      <c r="I93" s="129"/>
      <c r="J93" s="129"/>
      <c r="K93" s="129"/>
      <c r="L93" s="129"/>
    </row>
    <row r="94" spans="1:12" x14ac:dyDescent="0.25">
      <c r="A94" s="131"/>
      <c r="B94" s="131"/>
      <c r="C94" s="131"/>
      <c r="D94" s="131"/>
      <c r="E94" s="131"/>
      <c r="F94" s="131"/>
      <c r="G94" s="131"/>
      <c r="H94" s="131"/>
      <c r="I94" s="131"/>
      <c r="J94" s="131"/>
      <c r="K94" s="131"/>
      <c r="L94" s="131"/>
    </row>
    <row r="95" spans="1:12" x14ac:dyDescent="0.25">
      <c r="A95" s="131"/>
      <c r="B95" s="131"/>
      <c r="C95" s="131"/>
      <c r="D95" s="131"/>
      <c r="E95" s="131"/>
      <c r="F95" s="131"/>
      <c r="G95" s="131"/>
      <c r="H95" s="131"/>
      <c r="I95" s="131"/>
      <c r="J95" s="131"/>
      <c r="K95" s="131"/>
      <c r="L95" s="131"/>
    </row>
    <row r="96" spans="1:12" x14ac:dyDescent="0.25">
      <c r="A96" s="131"/>
      <c r="B96" s="131"/>
      <c r="C96" s="131"/>
      <c r="D96" s="131"/>
      <c r="E96" s="131"/>
      <c r="F96" s="131"/>
      <c r="G96" s="131"/>
      <c r="H96" s="131"/>
      <c r="I96" s="131"/>
      <c r="J96" s="131"/>
      <c r="K96" s="131"/>
      <c r="L96" s="131"/>
    </row>
    <row r="97" spans="1:12" x14ac:dyDescent="0.25">
      <c r="A97" s="131"/>
      <c r="B97" s="131"/>
      <c r="C97" s="131"/>
      <c r="D97" s="131"/>
      <c r="E97" s="131"/>
      <c r="F97" s="131"/>
      <c r="G97" s="131"/>
      <c r="H97" s="131"/>
      <c r="I97" s="131"/>
      <c r="J97" s="131"/>
      <c r="K97" s="131"/>
      <c r="L97" s="131"/>
    </row>
    <row r="98" spans="1:12" x14ac:dyDescent="0.25">
      <c r="A98" s="101"/>
      <c r="B98" s="101"/>
      <c r="C98" s="101"/>
      <c r="D98" s="101"/>
      <c r="E98" s="101"/>
      <c r="F98" s="101"/>
      <c r="G98" s="101"/>
      <c r="H98" s="101"/>
      <c r="I98" s="101"/>
      <c r="J98" s="101"/>
      <c r="K98" s="101"/>
      <c r="L98" s="101"/>
    </row>
    <row r="99" spans="1:12" x14ac:dyDescent="0.25">
      <c r="A99" s="101"/>
      <c r="B99" s="101"/>
      <c r="C99" s="101"/>
      <c r="D99" s="101"/>
      <c r="E99" s="101"/>
      <c r="F99" s="101"/>
      <c r="G99" s="101"/>
      <c r="H99" s="101"/>
      <c r="I99" s="101"/>
      <c r="J99" s="101"/>
      <c r="K99" s="101"/>
      <c r="L99" s="101"/>
    </row>
    <row r="100" spans="1:12" x14ac:dyDescent="0.25">
      <c r="A100" s="101"/>
      <c r="B100" s="101"/>
      <c r="C100" s="101"/>
      <c r="D100" s="101"/>
      <c r="E100" s="101"/>
      <c r="F100" s="101"/>
      <c r="G100" s="101"/>
      <c r="H100" s="101"/>
      <c r="I100" s="101"/>
      <c r="J100" s="101"/>
      <c r="K100" s="101"/>
      <c r="L100" s="101"/>
    </row>
    <row r="101" spans="1:12" x14ac:dyDescent="0.25">
      <c r="A101" s="101"/>
      <c r="B101" s="101"/>
      <c r="C101" s="101"/>
      <c r="D101" s="101"/>
      <c r="E101" s="101"/>
      <c r="F101" s="101"/>
      <c r="G101" s="101"/>
      <c r="H101" s="101"/>
      <c r="I101" s="101"/>
      <c r="J101" s="101"/>
      <c r="K101" s="101"/>
      <c r="L101" s="101"/>
    </row>
    <row r="102" spans="1:12" x14ac:dyDescent="0.25">
      <c r="A102" s="101"/>
      <c r="B102" s="101"/>
      <c r="C102" s="101"/>
      <c r="D102" s="101"/>
      <c r="E102" s="101"/>
      <c r="F102" s="101"/>
      <c r="G102" s="101"/>
      <c r="H102" s="101"/>
      <c r="I102" s="101"/>
      <c r="J102" s="101"/>
      <c r="K102" s="101"/>
      <c r="L102" s="101"/>
    </row>
    <row r="103" spans="1:12" x14ac:dyDescent="0.25">
      <c r="A103" s="101"/>
      <c r="B103" s="101"/>
      <c r="C103" s="101"/>
      <c r="D103" s="101"/>
      <c r="E103" s="101"/>
      <c r="F103" s="101"/>
      <c r="G103" s="101"/>
      <c r="H103" s="101"/>
      <c r="I103" s="101"/>
      <c r="J103" s="101"/>
      <c r="K103" s="101"/>
      <c r="L103" s="101"/>
    </row>
    <row r="104" spans="1:12" x14ac:dyDescent="0.25">
      <c r="A104" s="101"/>
      <c r="B104" s="101"/>
      <c r="C104" s="101"/>
      <c r="D104" s="101"/>
      <c r="E104" s="101"/>
      <c r="F104" s="101"/>
      <c r="G104" s="101"/>
      <c r="H104" s="101"/>
      <c r="I104" s="101"/>
      <c r="J104" s="101"/>
      <c r="K104" s="101"/>
      <c r="L104" s="101"/>
    </row>
    <row r="105" spans="1:12" x14ac:dyDescent="0.25">
      <c r="A105" s="101"/>
      <c r="B105" s="101"/>
      <c r="C105" s="101"/>
      <c r="D105" s="101"/>
      <c r="E105" s="101"/>
      <c r="F105" s="101"/>
      <c r="G105" s="101"/>
      <c r="H105" s="101"/>
      <c r="I105" s="101"/>
      <c r="J105" s="101"/>
      <c r="K105" s="101"/>
      <c r="L105" s="10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sheetData>
  <mergeCells count="2">
    <mergeCell ref="A1:L1"/>
    <mergeCell ref="A73:B73"/>
  </mergeCells>
  <pageMargins left="0.7" right="0.7" top="0.75" bottom="0.75" header="0.3" footer="0.3"/>
  <pageSetup paperSize="9" scale="5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2"/>
  <sheetViews>
    <sheetView showZeros="0" zoomScaleNormal="100" workbookViewId="0">
      <selection sqref="A1:M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3" width="9.7109375" style="97" customWidth="1"/>
    <col min="14" max="16384" width="9.140625" style="97"/>
  </cols>
  <sheetData>
    <row r="1" spans="1:15" ht="21.75" x14ac:dyDescent="0.25">
      <c r="A1" s="213" t="s">
        <v>66</v>
      </c>
      <c r="B1" s="213"/>
      <c r="C1" s="213"/>
      <c r="D1" s="213"/>
      <c r="E1" s="213"/>
      <c r="F1" s="213"/>
      <c r="G1" s="213"/>
      <c r="H1" s="213"/>
      <c r="I1" s="213"/>
      <c r="J1" s="213"/>
      <c r="K1" s="213"/>
      <c r="L1" s="213"/>
      <c r="M1" s="213"/>
    </row>
    <row r="2" spans="1:15" ht="16.5" x14ac:dyDescent="0.35">
      <c r="A2" s="106" t="s">
        <v>59</v>
      </c>
      <c r="B2" s="107"/>
      <c r="C2" s="107"/>
      <c r="D2" s="107"/>
      <c r="E2" s="101"/>
      <c r="F2" s="101"/>
      <c r="G2" s="101"/>
      <c r="H2" s="101"/>
      <c r="I2" s="101"/>
      <c r="J2" s="101"/>
      <c r="K2" s="101"/>
      <c r="L2" s="101"/>
      <c r="M2" s="101"/>
    </row>
    <row r="3" spans="1:15" ht="16.5" x14ac:dyDescent="0.35">
      <c r="A3" s="67"/>
      <c r="B3" s="67"/>
      <c r="C3" s="68"/>
      <c r="D3" s="69"/>
      <c r="E3" s="70">
        <v>2016</v>
      </c>
      <c r="F3" s="70">
        <v>2015</v>
      </c>
      <c r="G3" s="70">
        <v>2016</v>
      </c>
      <c r="H3" s="70">
        <v>2015</v>
      </c>
      <c r="I3" s="70">
        <v>2015</v>
      </c>
      <c r="J3" s="70">
        <v>2014</v>
      </c>
      <c r="K3" s="70">
        <v>2013</v>
      </c>
      <c r="L3" s="70">
        <v>2012</v>
      </c>
      <c r="M3" s="70">
        <v>2012</v>
      </c>
      <c r="O3" s="152"/>
    </row>
    <row r="4" spans="1:15" ht="16.5" x14ac:dyDescent="0.35">
      <c r="A4" s="71"/>
      <c r="B4" s="71"/>
      <c r="C4" s="68"/>
      <c r="D4" s="69"/>
      <c r="E4" s="70" t="s">
        <v>72</v>
      </c>
      <c r="F4" s="70" t="s">
        <v>72</v>
      </c>
      <c r="G4" s="70" t="s">
        <v>156</v>
      </c>
      <c r="H4" s="70" t="s">
        <v>156</v>
      </c>
      <c r="I4" s="70"/>
      <c r="J4" s="70"/>
      <c r="K4" s="70"/>
      <c r="L4" s="70"/>
      <c r="M4" s="70"/>
      <c r="O4" s="98"/>
    </row>
    <row r="5" spans="1:15" ht="16.5" x14ac:dyDescent="0.35">
      <c r="A5" s="68" t="s">
        <v>1</v>
      </c>
      <c r="B5" s="71"/>
      <c r="C5" s="68"/>
      <c r="D5" s="68" t="s">
        <v>77</v>
      </c>
      <c r="E5" s="72"/>
      <c r="F5" s="72"/>
      <c r="G5" s="72"/>
      <c r="H5" s="72">
        <v>0</v>
      </c>
      <c r="I5" s="72">
        <v>0</v>
      </c>
      <c r="J5" s="72"/>
      <c r="K5" s="72" t="s">
        <v>53</v>
      </c>
      <c r="L5" s="72" t="s">
        <v>53</v>
      </c>
      <c r="M5" s="72"/>
      <c r="O5" s="98"/>
    </row>
    <row r="6" spans="1:15" ht="3.75" customHeight="1" x14ac:dyDescent="0.35">
      <c r="A6" s="65"/>
      <c r="B6" s="65"/>
      <c r="C6" s="65"/>
      <c r="D6" s="65"/>
      <c r="E6" s="65"/>
      <c r="F6" s="65"/>
      <c r="G6" s="65"/>
      <c r="H6" s="65"/>
      <c r="I6" s="65"/>
      <c r="J6" s="65"/>
      <c r="K6" s="65"/>
      <c r="L6" s="65"/>
      <c r="M6" s="65"/>
      <c r="O6" s="98"/>
    </row>
    <row r="7" spans="1:15" ht="15" customHeight="1" x14ac:dyDescent="0.35">
      <c r="A7" s="109" t="s">
        <v>2</v>
      </c>
      <c r="B7" s="110"/>
      <c r="C7" s="110"/>
      <c r="D7" s="110"/>
      <c r="E7" s="83">
        <v>8.5591140000000046</v>
      </c>
      <c r="F7" s="57">
        <v>8.2095190000000002</v>
      </c>
      <c r="G7" s="83">
        <v>26.081521000000002</v>
      </c>
      <c r="H7" s="57">
        <v>23.224</v>
      </c>
      <c r="I7" s="83">
        <v>31.933782000000001</v>
      </c>
      <c r="J7" s="57">
        <v>28.645</v>
      </c>
      <c r="K7" s="57">
        <v>26.402000000000001</v>
      </c>
      <c r="L7" s="57">
        <v>24.245000000000001</v>
      </c>
      <c r="M7" s="57">
        <v>24.245000000000001</v>
      </c>
      <c r="O7" s="98"/>
    </row>
    <row r="8" spans="1:15" ht="15" customHeight="1" x14ac:dyDescent="0.35">
      <c r="A8" s="109" t="s">
        <v>3</v>
      </c>
      <c r="B8" s="62"/>
      <c r="C8" s="62"/>
      <c r="D8" s="62"/>
      <c r="E8" s="84">
        <v>-5.0386409999999975</v>
      </c>
      <c r="F8" s="58">
        <v>-4.787808000000001</v>
      </c>
      <c r="G8" s="84">
        <v>-16.227466999999997</v>
      </c>
      <c r="H8" s="58">
        <v>-14.618</v>
      </c>
      <c r="I8" s="84">
        <v>-20.574676999999998</v>
      </c>
      <c r="J8" s="58">
        <v>-17.256</v>
      </c>
      <c r="K8" s="58">
        <v>-15.534999999999998</v>
      </c>
      <c r="L8" s="58">
        <v>-14.519</v>
      </c>
      <c r="M8" s="58">
        <v>-14.519</v>
      </c>
    </row>
    <row r="9" spans="1:15" ht="15" customHeight="1" x14ac:dyDescent="0.35">
      <c r="A9" s="109" t="s">
        <v>4</v>
      </c>
      <c r="B9" s="62"/>
      <c r="C9" s="62"/>
      <c r="D9" s="62"/>
      <c r="E9" s="84">
        <v>2.6286999999999991E-2</v>
      </c>
      <c r="F9" s="58">
        <v>9.1899999999999898E-3</v>
      </c>
      <c r="G9" s="84">
        <v>8.7361999999999995E-2</v>
      </c>
      <c r="H9" s="58">
        <v>7.3999999999999996E-2</v>
      </c>
      <c r="I9" s="84">
        <v>9.7613000000000005E-2</v>
      </c>
      <c r="J9" s="58">
        <v>4.3999999999999997E-2</v>
      </c>
      <c r="K9" s="58">
        <v>1.2440000000000002</v>
      </c>
      <c r="L9" s="58">
        <v>3.5999999999999997E-2</v>
      </c>
      <c r="M9" s="58">
        <v>3.5999999999999997E-2</v>
      </c>
    </row>
    <row r="10" spans="1:15" ht="15" customHeight="1" x14ac:dyDescent="0.35">
      <c r="A10" s="109" t="s">
        <v>5</v>
      </c>
      <c r="B10" s="62"/>
      <c r="C10" s="62"/>
      <c r="D10" s="62"/>
      <c r="E10" s="84">
        <v>0</v>
      </c>
      <c r="F10" s="58">
        <v>0</v>
      </c>
      <c r="G10" s="84">
        <v>0</v>
      </c>
      <c r="H10" s="58">
        <v>0</v>
      </c>
      <c r="I10" s="84">
        <v>0</v>
      </c>
      <c r="J10" s="58">
        <v>0</v>
      </c>
      <c r="K10" s="58">
        <v>0</v>
      </c>
      <c r="L10" s="58">
        <v>0</v>
      </c>
      <c r="M10" s="58">
        <v>0</v>
      </c>
    </row>
    <row r="11" spans="1:15" ht="15" customHeight="1" x14ac:dyDescent="0.35">
      <c r="A11" s="111" t="s">
        <v>6</v>
      </c>
      <c r="B11" s="66"/>
      <c r="C11" s="66"/>
      <c r="D11" s="66"/>
      <c r="E11" s="85">
        <v>0</v>
      </c>
      <c r="F11" s="59">
        <v>0</v>
      </c>
      <c r="G11" s="85">
        <v>0</v>
      </c>
      <c r="H11" s="59">
        <v>0</v>
      </c>
      <c r="I11" s="85">
        <v>0</v>
      </c>
      <c r="J11" s="59">
        <v>0</v>
      </c>
      <c r="K11" s="59">
        <v>0</v>
      </c>
      <c r="L11" s="59">
        <v>0</v>
      </c>
      <c r="M11" s="59">
        <v>0</v>
      </c>
    </row>
    <row r="12" spans="1:15" ht="15" customHeight="1" x14ac:dyDescent="0.25">
      <c r="A12" s="112" t="s">
        <v>7</v>
      </c>
      <c r="B12" s="112"/>
      <c r="C12" s="112"/>
      <c r="D12" s="112"/>
      <c r="E12" s="83">
        <f>SUM(E7:E11)</f>
        <v>3.546760000000007</v>
      </c>
      <c r="F12" s="194">
        <f>SUM(F7:F11)</f>
        <v>3.4309009999999991</v>
      </c>
      <c r="G12" s="83">
        <f>SUM(G7:G11)</f>
        <v>9.9414160000000056</v>
      </c>
      <c r="H12" s="57">
        <f>SUM(H7:H11)</f>
        <v>8.68</v>
      </c>
      <c r="I12" s="83">
        <f>SUM(I7:I11)</f>
        <v>11.456718000000004</v>
      </c>
      <c r="J12" s="61">
        <f>SUM(J7:J11)</f>
        <v>11.433</v>
      </c>
      <c r="K12" s="61">
        <f>SUM(K7:K11)</f>
        <v>12.111000000000002</v>
      </c>
      <c r="L12" s="61">
        <f>SUM(L7:L11)</f>
        <v>9.7620000000000005</v>
      </c>
      <c r="M12" s="61">
        <f>SUM(M7:M11)</f>
        <v>9.7620000000000005</v>
      </c>
    </row>
    <row r="13" spans="1:15" ht="15" customHeight="1" x14ac:dyDescent="0.35">
      <c r="A13" s="111" t="s">
        <v>62</v>
      </c>
      <c r="B13" s="66"/>
      <c r="C13" s="66"/>
      <c r="D13" s="66"/>
      <c r="E13" s="85">
        <v>-0.54666800000000015</v>
      </c>
      <c r="F13" s="193">
        <v>-0.52700000000000014</v>
      </c>
      <c r="G13" s="85">
        <v>-1.6294390000000001</v>
      </c>
      <c r="H13" s="59">
        <v>-1.5230000000000001</v>
      </c>
      <c r="I13" s="85">
        <v>-2.1272730000000002</v>
      </c>
      <c r="J13" s="59">
        <v>-2.0369999999999999</v>
      </c>
      <c r="K13" s="59">
        <v>-2.0619999999999998</v>
      </c>
      <c r="L13" s="59">
        <v>-1.7629999999999999</v>
      </c>
      <c r="M13" s="59">
        <v>-1.7629999999999999</v>
      </c>
    </row>
    <row r="14" spans="1:15" ht="15" customHeight="1" x14ac:dyDescent="0.25">
      <c r="A14" s="112" t="s">
        <v>8</v>
      </c>
      <c r="B14" s="112"/>
      <c r="C14" s="112"/>
      <c r="D14" s="112"/>
      <c r="E14" s="83">
        <f>SUM(E12:E13)</f>
        <v>3.0000920000000066</v>
      </c>
      <c r="F14" s="194">
        <f>SUM(F12:F13)</f>
        <v>2.903900999999999</v>
      </c>
      <c r="G14" s="83">
        <f>SUM(G12:G13)</f>
        <v>8.3119770000000059</v>
      </c>
      <c r="H14" s="57">
        <f>SUM(H12:H13)</f>
        <v>7.157</v>
      </c>
      <c r="I14" s="83">
        <f>SUM(I12:I13)</f>
        <v>9.3294450000000033</v>
      </c>
      <c r="J14" s="61">
        <f>SUM(J12:J13)</f>
        <v>9.3960000000000008</v>
      </c>
      <c r="K14" s="61">
        <f>SUM(K12:K13)</f>
        <v>10.049000000000003</v>
      </c>
      <c r="L14" s="61">
        <f>SUM(L12:L13)</f>
        <v>7.9990000000000006</v>
      </c>
      <c r="M14" s="61">
        <f>SUM(M12:M13)</f>
        <v>7.9990000000000006</v>
      </c>
    </row>
    <row r="15" spans="1:15" ht="15" customHeight="1" x14ac:dyDescent="0.35">
      <c r="A15" s="109" t="s">
        <v>9</v>
      </c>
      <c r="B15" s="113"/>
      <c r="C15" s="113"/>
      <c r="D15" s="113"/>
      <c r="E15" s="84">
        <v>-0.15732099999999999</v>
      </c>
      <c r="F15" s="58">
        <v>-0.105</v>
      </c>
      <c r="G15" s="84">
        <v>-0.47292299999999998</v>
      </c>
      <c r="H15" s="58">
        <v>-0.108</v>
      </c>
      <c r="I15" s="84">
        <v>-0.267231</v>
      </c>
      <c r="J15" s="58">
        <v>-0.17299999999999999</v>
      </c>
      <c r="K15" s="58">
        <v>-0.54100000000000004</v>
      </c>
      <c r="L15" s="58">
        <v>-0.55400000000000005</v>
      </c>
      <c r="M15" s="58">
        <v>-1.873</v>
      </c>
    </row>
    <row r="16" spans="1:15" ht="15" customHeight="1" x14ac:dyDescent="0.35">
      <c r="A16" s="111" t="s">
        <v>10</v>
      </c>
      <c r="B16" s="66"/>
      <c r="C16" s="66"/>
      <c r="D16" s="66"/>
      <c r="E16" s="85">
        <v>0</v>
      </c>
      <c r="F16" s="59">
        <v>0</v>
      </c>
      <c r="G16" s="85">
        <v>0</v>
      </c>
      <c r="H16" s="59">
        <v>0</v>
      </c>
      <c r="I16" s="85">
        <v>0</v>
      </c>
      <c r="J16" s="59">
        <v>0</v>
      </c>
      <c r="K16" s="59">
        <v>0</v>
      </c>
      <c r="L16" s="59">
        <v>0</v>
      </c>
      <c r="M16" s="59">
        <v>0</v>
      </c>
    </row>
    <row r="17" spans="1:13" ht="15" customHeight="1" x14ac:dyDescent="0.25">
      <c r="A17" s="112" t="s">
        <v>11</v>
      </c>
      <c r="B17" s="112"/>
      <c r="C17" s="112"/>
      <c r="D17" s="112"/>
      <c r="E17" s="83">
        <f>SUM(E14:E16)</f>
        <v>2.8427710000000066</v>
      </c>
      <c r="F17" s="194">
        <f>SUM(F14:F16)</f>
        <v>2.798900999999999</v>
      </c>
      <c r="G17" s="83">
        <f>SUM(G14:G16)</f>
        <v>7.8390540000000062</v>
      </c>
      <c r="H17" s="57">
        <f>SUM(H14:H16)</f>
        <v>7.0490000000000004</v>
      </c>
      <c r="I17" s="83">
        <f>SUM(I14:I16)</f>
        <v>9.0622140000000027</v>
      </c>
      <c r="J17" s="61">
        <f>SUM(J14:J16)</f>
        <v>9.2230000000000008</v>
      </c>
      <c r="K17" s="61">
        <f>SUM(K14:K16)</f>
        <v>9.5080000000000027</v>
      </c>
      <c r="L17" s="61">
        <f>SUM(L14:L16)</f>
        <v>7.4450000000000003</v>
      </c>
      <c r="M17" s="61">
        <f>SUM(M14:M16)</f>
        <v>6.1260000000000003</v>
      </c>
    </row>
    <row r="18" spans="1:13" ht="15" customHeight="1" x14ac:dyDescent="0.35">
      <c r="A18" s="109" t="s">
        <v>12</v>
      </c>
      <c r="B18" s="62"/>
      <c r="C18" s="62"/>
      <c r="D18" s="62"/>
      <c r="E18" s="84">
        <v>0</v>
      </c>
      <c r="F18" s="58">
        <v>2.9669999999999992E-3</v>
      </c>
      <c r="G18" s="84">
        <v>0</v>
      </c>
      <c r="H18" s="58">
        <v>1.0999999999999999E-2</v>
      </c>
      <c r="I18" s="84">
        <v>1.3667E-2</v>
      </c>
      <c r="J18" s="58">
        <v>1.0999999999999999E-2</v>
      </c>
      <c r="K18" s="58">
        <v>0.01</v>
      </c>
      <c r="L18" s="58">
        <v>0</v>
      </c>
      <c r="M18" s="58">
        <v>2.5000000000000001E-2</v>
      </c>
    </row>
    <row r="19" spans="1:13" ht="15" customHeight="1" x14ac:dyDescent="0.35">
      <c r="A19" s="111" t="s">
        <v>13</v>
      </c>
      <c r="B19" s="66"/>
      <c r="C19" s="66"/>
      <c r="D19" s="66"/>
      <c r="E19" s="85">
        <v>-0.6262970000000001</v>
      </c>
      <c r="F19" s="59">
        <v>-0.29369299999999998</v>
      </c>
      <c r="G19" s="85">
        <v>-1.946637</v>
      </c>
      <c r="H19" s="59">
        <v>-1.19</v>
      </c>
      <c r="I19" s="85">
        <v>-1.4395290000000001</v>
      </c>
      <c r="J19" s="59">
        <v>-1.8220000000000001</v>
      </c>
      <c r="K19" s="59">
        <v>-2.859</v>
      </c>
      <c r="L19" s="59">
        <v>-2</v>
      </c>
      <c r="M19" s="59">
        <v>-1.3380000000000001</v>
      </c>
    </row>
    <row r="20" spans="1:13" ht="15" customHeight="1" x14ac:dyDescent="0.25">
      <c r="A20" s="112" t="s">
        <v>14</v>
      </c>
      <c r="B20" s="112"/>
      <c r="C20" s="112"/>
      <c r="D20" s="112"/>
      <c r="E20" s="83">
        <f>SUM(E17:E19)</f>
        <v>2.2164740000000065</v>
      </c>
      <c r="F20" s="194">
        <f>SUM(F17:F19)</f>
        <v>2.5081749999999987</v>
      </c>
      <c r="G20" s="83">
        <f>SUM(G17:G19)</f>
        <v>5.8924170000000062</v>
      </c>
      <c r="H20" s="57">
        <f>SUM(H17:H19)</f>
        <v>5.870000000000001</v>
      </c>
      <c r="I20" s="83">
        <f>SUM(I17:I19)</f>
        <v>7.6363520000000022</v>
      </c>
      <c r="J20" s="61">
        <f>SUM(J17:J19)</f>
        <v>7.4119999999999999</v>
      </c>
      <c r="K20" s="61">
        <f>SUM(K17:K19)</f>
        <v>6.6590000000000025</v>
      </c>
      <c r="L20" s="61">
        <f>SUM(L17:L19)</f>
        <v>5.4450000000000003</v>
      </c>
      <c r="M20" s="61">
        <f>SUM(M17:M19)</f>
        <v>4.8130000000000006</v>
      </c>
    </row>
    <row r="21" spans="1:13" ht="15" customHeight="1" x14ac:dyDescent="0.35">
      <c r="A21" s="109" t="s">
        <v>15</v>
      </c>
      <c r="B21" s="62"/>
      <c r="C21" s="62"/>
      <c r="D21" s="62"/>
      <c r="E21" s="84">
        <v>-0.51218299999999994</v>
      </c>
      <c r="F21" s="58">
        <v>-0.496</v>
      </c>
      <c r="G21" s="84">
        <v>-1.407305</v>
      </c>
      <c r="H21" s="58">
        <v>-1.3169999999999999</v>
      </c>
      <c r="I21" s="84">
        <v>-1.368879</v>
      </c>
      <c r="J21" s="58">
        <v>-1.206</v>
      </c>
      <c r="K21" s="58">
        <v>-1.6520000000000001</v>
      </c>
      <c r="L21" s="58">
        <v>0</v>
      </c>
      <c r="M21" s="58">
        <v>-1.294</v>
      </c>
    </row>
    <row r="22" spans="1:13" ht="15" customHeight="1" x14ac:dyDescent="0.35">
      <c r="A22" s="111" t="s">
        <v>16</v>
      </c>
      <c r="B22" s="114"/>
      <c r="C22" s="114"/>
      <c r="D22" s="114"/>
      <c r="E22" s="85">
        <v>0</v>
      </c>
      <c r="F22" s="59">
        <v>0</v>
      </c>
      <c r="G22" s="85">
        <v>0</v>
      </c>
      <c r="H22" s="59">
        <v>0</v>
      </c>
      <c r="I22" s="85">
        <v>0</v>
      </c>
      <c r="J22" s="59">
        <v>0</v>
      </c>
      <c r="K22" s="59">
        <v>0</v>
      </c>
      <c r="L22" s="59">
        <v>0</v>
      </c>
      <c r="M22" s="59">
        <v>0</v>
      </c>
    </row>
    <row r="23" spans="1:13" ht="15" customHeight="1" x14ac:dyDescent="0.35">
      <c r="A23" s="115" t="s">
        <v>103</v>
      </c>
      <c r="B23" s="116"/>
      <c r="C23" s="116"/>
      <c r="D23" s="116"/>
      <c r="E23" s="83">
        <f>SUM(E20:E22)</f>
        <v>1.7042910000000067</v>
      </c>
      <c r="F23" s="194">
        <f>SUM(F20:F22)</f>
        <v>2.0121749999999987</v>
      </c>
      <c r="G23" s="83">
        <f>SUM(G20:G22)</f>
        <v>4.4851120000000062</v>
      </c>
      <c r="H23" s="57">
        <f>SUM(H20:H22)</f>
        <v>4.5530000000000008</v>
      </c>
      <c r="I23" s="83">
        <f>SUM(I20:I22)</f>
        <v>6.2674730000000025</v>
      </c>
      <c r="J23" s="61">
        <f>SUM(J20:J22)</f>
        <v>6.2059999999999995</v>
      </c>
      <c r="K23" s="61">
        <f>SUM(K20:K22)</f>
        <v>5.0070000000000023</v>
      </c>
      <c r="L23" s="61">
        <f>SUM(L20:L22)</f>
        <v>5.4450000000000003</v>
      </c>
      <c r="M23" s="61">
        <f>SUM(M20:M22)</f>
        <v>3.5190000000000006</v>
      </c>
    </row>
    <row r="24" spans="1:13" ht="15" customHeight="1" x14ac:dyDescent="0.35">
      <c r="A24" s="109" t="s">
        <v>117</v>
      </c>
      <c r="B24" s="62"/>
      <c r="C24" s="62"/>
      <c r="D24" s="62"/>
      <c r="E24" s="84">
        <v>1.7042910000000053</v>
      </c>
      <c r="F24" s="58">
        <v>2.0121749999999992</v>
      </c>
      <c r="G24" s="84">
        <v>4.4851120000000044</v>
      </c>
      <c r="H24" s="58">
        <v>4.5529999999999982</v>
      </c>
      <c r="I24" s="84">
        <v>6.2674730000000034</v>
      </c>
      <c r="J24" s="58">
        <v>6.2060000000000057</v>
      </c>
      <c r="K24" s="58">
        <v>5.0070000000000032</v>
      </c>
      <c r="L24" s="58">
        <v>5.4450000000000012</v>
      </c>
      <c r="M24" s="58">
        <v>3.5189999999999992</v>
      </c>
    </row>
    <row r="25" spans="1:13" ht="15" customHeight="1" x14ac:dyDescent="0.35">
      <c r="A25" s="109" t="s">
        <v>112</v>
      </c>
      <c r="B25" s="62"/>
      <c r="C25" s="62"/>
      <c r="D25" s="62"/>
      <c r="E25" s="84">
        <v>0</v>
      </c>
      <c r="F25" s="58">
        <v>0</v>
      </c>
      <c r="G25" s="84">
        <v>0</v>
      </c>
      <c r="H25" s="58">
        <v>0</v>
      </c>
      <c r="I25" s="84">
        <v>0</v>
      </c>
      <c r="J25" s="58">
        <v>0</v>
      </c>
      <c r="K25" s="58">
        <v>0</v>
      </c>
      <c r="L25" s="58">
        <v>0</v>
      </c>
      <c r="M25" s="58">
        <v>0</v>
      </c>
    </row>
    <row r="26" spans="1:13" ht="15" customHeight="1" x14ac:dyDescent="0.35">
      <c r="A26" s="146"/>
      <c r="B26" s="146"/>
      <c r="C26" s="146"/>
      <c r="D26" s="146"/>
      <c r="E26" s="147"/>
      <c r="F26" s="148"/>
      <c r="G26" s="147"/>
      <c r="H26" s="148"/>
      <c r="I26" s="147"/>
      <c r="J26" s="148"/>
      <c r="K26" s="148"/>
      <c r="L26" s="148"/>
      <c r="M26" s="148"/>
    </row>
    <row r="27" spans="1:13" ht="15" customHeight="1" x14ac:dyDescent="0.35">
      <c r="A27" s="144" t="s">
        <v>64</v>
      </c>
      <c r="B27" s="62"/>
      <c r="C27" s="62"/>
      <c r="D27" s="62"/>
      <c r="E27" s="84">
        <v>-6.8928999999999963E-2</v>
      </c>
      <c r="F27" s="58">
        <v>-9.240000000000001E-2</v>
      </c>
      <c r="G27" s="84">
        <v>-0.56322299999999992</v>
      </c>
      <c r="H27" s="58">
        <v>-0.22550000000000001</v>
      </c>
      <c r="I27" s="84">
        <v>-0.33550000000000002</v>
      </c>
      <c r="J27" s="58">
        <v>-0.20399999999999999</v>
      </c>
      <c r="K27" s="58">
        <v>1.3740000000000001</v>
      </c>
      <c r="L27" s="58">
        <v>0</v>
      </c>
      <c r="M27" s="58">
        <v>0</v>
      </c>
    </row>
    <row r="28" spans="1:13" ht="15" customHeight="1" x14ac:dyDescent="0.35">
      <c r="A28" s="145" t="s">
        <v>111</v>
      </c>
      <c r="B28" s="146"/>
      <c r="C28" s="146"/>
      <c r="D28" s="146"/>
      <c r="E28" s="178">
        <f>E14-E27</f>
        <v>3.0690210000000064</v>
      </c>
      <c r="F28" s="179">
        <f>F14-F27</f>
        <v>2.996300999999999</v>
      </c>
      <c r="G28" s="178">
        <f>G14-G27</f>
        <v>8.8752000000000066</v>
      </c>
      <c r="H28" s="179">
        <f>H14-H27</f>
        <v>7.3825000000000003</v>
      </c>
      <c r="I28" s="178">
        <f>I14-I27</f>
        <v>9.664945000000003</v>
      </c>
      <c r="J28" s="179">
        <f>J14-J27</f>
        <v>9.6000000000000014</v>
      </c>
      <c r="K28" s="179">
        <f>K14-K27</f>
        <v>8.6750000000000025</v>
      </c>
      <c r="L28" s="179">
        <f>L14-L27</f>
        <v>7.9990000000000006</v>
      </c>
      <c r="M28" s="179">
        <f>M14-M27</f>
        <v>7.9990000000000006</v>
      </c>
    </row>
    <row r="29" spans="1:13" ht="16.5" x14ac:dyDescent="0.35">
      <c r="A29" s="109"/>
      <c r="B29" s="62"/>
      <c r="C29" s="62"/>
      <c r="D29" s="62"/>
      <c r="E29" s="22"/>
      <c r="F29" s="22"/>
      <c r="G29" s="22"/>
      <c r="H29" s="22"/>
      <c r="I29" s="22"/>
      <c r="J29" s="22"/>
      <c r="K29" s="22"/>
      <c r="L29" s="22"/>
      <c r="M29" s="22"/>
    </row>
    <row r="30" spans="1:13" ht="16.5" x14ac:dyDescent="0.35">
      <c r="A30" s="67"/>
      <c r="B30" s="67"/>
      <c r="C30" s="68"/>
      <c r="D30" s="69"/>
      <c r="E30" s="70">
        <v>2016</v>
      </c>
      <c r="F30" s="70">
        <v>2015</v>
      </c>
      <c r="G30" s="70">
        <v>2016</v>
      </c>
      <c r="H30" s="70">
        <v>2015</v>
      </c>
      <c r="I30" s="70">
        <v>2015</v>
      </c>
      <c r="J30" s="70">
        <v>2014</v>
      </c>
      <c r="K30" s="70">
        <v>2013</v>
      </c>
      <c r="L30" s="70">
        <v>2012</v>
      </c>
      <c r="M30" s="70">
        <v>2012</v>
      </c>
    </row>
    <row r="31" spans="1:13" ht="16.5" x14ac:dyDescent="0.35">
      <c r="A31" s="71"/>
      <c r="B31" s="71"/>
      <c r="C31" s="68"/>
      <c r="D31" s="69"/>
      <c r="E31" s="73" t="s">
        <v>72</v>
      </c>
      <c r="F31" s="73" t="s">
        <v>72</v>
      </c>
      <c r="G31" s="73" t="s">
        <v>156</v>
      </c>
      <c r="H31" s="73" t="s">
        <v>156</v>
      </c>
      <c r="I31" s="73"/>
      <c r="J31" s="73"/>
      <c r="K31" s="73"/>
      <c r="L31" s="73"/>
      <c r="M31" s="73"/>
    </row>
    <row r="32" spans="1:13" ht="16.5" x14ac:dyDescent="0.35">
      <c r="A32" s="68" t="s">
        <v>100</v>
      </c>
      <c r="B32" s="74"/>
      <c r="C32" s="68"/>
      <c r="D32" s="68"/>
      <c r="E32" s="75"/>
      <c r="F32" s="75"/>
      <c r="G32" s="75"/>
      <c r="H32" s="75"/>
      <c r="I32" s="75"/>
      <c r="J32" s="75"/>
      <c r="K32" s="75"/>
      <c r="L32" s="75"/>
      <c r="M32" s="75"/>
    </row>
    <row r="33" spans="1:13" ht="3" customHeight="1" x14ac:dyDescent="0.35">
      <c r="A33" s="109"/>
      <c r="B33" s="65"/>
      <c r="C33" s="65"/>
      <c r="D33" s="65"/>
      <c r="E33" s="63"/>
      <c r="F33" s="63"/>
      <c r="G33" s="63"/>
      <c r="H33" s="63"/>
      <c r="I33" s="63"/>
      <c r="J33" s="63"/>
      <c r="K33" s="63"/>
      <c r="L33" s="63"/>
      <c r="M33" s="63"/>
    </row>
    <row r="34" spans="1:13" ht="15" customHeight="1" x14ac:dyDescent="0.35">
      <c r="A34" s="109" t="s">
        <v>17</v>
      </c>
      <c r="B34" s="117"/>
      <c r="C34" s="117"/>
      <c r="D34" s="117"/>
      <c r="E34" s="84"/>
      <c r="F34" s="58"/>
      <c r="G34" s="84">
        <v>83.834999999999994</v>
      </c>
      <c r="H34" s="58">
        <v>83.834000000000003</v>
      </c>
      <c r="I34" s="84">
        <v>83.834999999999994</v>
      </c>
      <c r="J34" s="58">
        <v>82.881</v>
      </c>
      <c r="K34" s="58">
        <v>82.881</v>
      </c>
      <c r="L34" s="58">
        <v>0</v>
      </c>
      <c r="M34" s="58">
        <v>23.390999999999998</v>
      </c>
    </row>
    <row r="35" spans="1:13" ht="15" customHeight="1" x14ac:dyDescent="0.35">
      <c r="A35" s="109" t="s">
        <v>18</v>
      </c>
      <c r="B35" s="110"/>
      <c r="C35" s="110"/>
      <c r="D35" s="110"/>
      <c r="E35" s="84"/>
      <c r="F35" s="58"/>
      <c r="G35" s="84">
        <v>1.5077470000000002</v>
      </c>
      <c r="H35" s="58">
        <v>1.9230969999999998</v>
      </c>
      <c r="I35" s="84">
        <v>1.875589</v>
      </c>
      <c r="J35" s="58">
        <v>0.14000000000000001</v>
      </c>
      <c r="K35" s="58">
        <v>0.40400000000000003</v>
      </c>
      <c r="L35" s="58">
        <v>0</v>
      </c>
      <c r="M35" s="58">
        <v>11.701000000000001</v>
      </c>
    </row>
    <row r="36" spans="1:13" ht="15" customHeight="1" x14ac:dyDescent="0.35">
      <c r="A36" s="109" t="s">
        <v>110</v>
      </c>
      <c r="B36" s="110"/>
      <c r="C36" s="110"/>
      <c r="D36" s="110"/>
      <c r="E36" s="84"/>
      <c r="F36" s="58"/>
      <c r="G36" s="84">
        <v>5.706391</v>
      </c>
      <c r="H36" s="58">
        <v>6.014742</v>
      </c>
      <c r="I36" s="84">
        <v>5.9779799999999996</v>
      </c>
      <c r="J36" s="58">
        <v>5.6180000000000003</v>
      </c>
      <c r="K36" s="58">
        <v>5.476</v>
      </c>
      <c r="L36" s="58">
        <v>0</v>
      </c>
      <c r="M36" s="58">
        <v>6.0949999999999998</v>
      </c>
    </row>
    <row r="37" spans="1:13" ht="15" customHeight="1" x14ac:dyDescent="0.35">
      <c r="A37" s="109" t="s">
        <v>19</v>
      </c>
      <c r="B37" s="110"/>
      <c r="C37" s="110"/>
      <c r="D37" s="110"/>
      <c r="E37" s="84"/>
      <c r="F37" s="58"/>
      <c r="G37" s="84">
        <v>0</v>
      </c>
      <c r="H37" s="58">
        <v>0</v>
      </c>
      <c r="I37" s="84">
        <v>0</v>
      </c>
      <c r="J37" s="58">
        <v>0</v>
      </c>
      <c r="K37" s="58">
        <v>0</v>
      </c>
      <c r="L37" s="58">
        <v>0</v>
      </c>
      <c r="M37" s="58">
        <v>0</v>
      </c>
    </row>
    <row r="38" spans="1:13" ht="15" customHeight="1" x14ac:dyDescent="0.35">
      <c r="A38" s="111" t="s">
        <v>20</v>
      </c>
      <c r="B38" s="66"/>
      <c r="C38" s="66"/>
      <c r="D38" s="66"/>
      <c r="E38" s="85"/>
      <c r="F38" s="59"/>
      <c r="G38" s="85">
        <v>1.15073</v>
      </c>
      <c r="H38" s="59">
        <v>0.93077200000000004</v>
      </c>
      <c r="I38" s="85">
        <v>1.5265</v>
      </c>
      <c r="J38" s="59">
        <v>0</v>
      </c>
      <c r="K38" s="59">
        <v>5.0000000000000001E-3</v>
      </c>
      <c r="L38" s="59">
        <v>0</v>
      </c>
      <c r="M38" s="59">
        <v>5.0000000000000001E-3</v>
      </c>
    </row>
    <row r="39" spans="1:13" ht="15" customHeight="1" x14ac:dyDescent="0.35">
      <c r="A39" s="106" t="s">
        <v>21</v>
      </c>
      <c r="B39" s="112"/>
      <c r="C39" s="112"/>
      <c r="D39" s="112"/>
      <c r="E39" s="83"/>
      <c r="F39" s="194"/>
      <c r="G39" s="83">
        <f>SUM(G34:G38)</f>
        <v>92.199867999999981</v>
      </c>
      <c r="H39" s="194">
        <f>SUM(H34:H38)</f>
        <v>92.702611000000005</v>
      </c>
      <c r="I39" s="83">
        <f>SUM(I34:I38)</f>
        <v>93.215069</v>
      </c>
      <c r="J39" s="61">
        <f>SUM(J34:J38)</f>
        <v>88.638999999999996</v>
      </c>
      <c r="K39" s="61">
        <f>SUM(K34:K38)</f>
        <v>88.765999999999991</v>
      </c>
      <c r="L39" s="61" t="s">
        <v>54</v>
      </c>
      <c r="M39" s="61">
        <f>SUM(M34:M38)</f>
        <v>41.192</v>
      </c>
    </row>
    <row r="40" spans="1:13" ht="15" customHeight="1" x14ac:dyDescent="0.35">
      <c r="A40" s="109" t="s">
        <v>22</v>
      </c>
      <c r="B40" s="62"/>
      <c r="C40" s="62"/>
      <c r="D40" s="62"/>
      <c r="E40" s="84"/>
      <c r="F40" s="58"/>
      <c r="G40" s="84">
        <v>0</v>
      </c>
      <c r="H40" s="58">
        <v>2.0778999999999999E-2</v>
      </c>
      <c r="I40" s="84">
        <v>0</v>
      </c>
      <c r="J40" s="58">
        <v>2.1000000000000001E-2</v>
      </c>
      <c r="K40" s="58">
        <v>2.4E-2</v>
      </c>
      <c r="L40" s="58">
        <v>0</v>
      </c>
      <c r="M40" s="58">
        <v>3.5000000000000003E-2</v>
      </c>
    </row>
    <row r="41" spans="1:13" ht="15" customHeight="1" x14ac:dyDescent="0.35">
      <c r="A41" s="109" t="s">
        <v>23</v>
      </c>
      <c r="B41" s="62"/>
      <c r="C41" s="62"/>
      <c r="D41" s="62"/>
      <c r="E41" s="84"/>
      <c r="F41" s="58"/>
      <c r="G41" s="84">
        <v>0</v>
      </c>
      <c r="H41" s="58">
        <v>0</v>
      </c>
      <c r="I41" s="84">
        <v>0</v>
      </c>
      <c r="J41" s="58">
        <v>0</v>
      </c>
      <c r="K41" s="58">
        <v>0</v>
      </c>
      <c r="L41" s="58">
        <v>0</v>
      </c>
      <c r="M41" s="58">
        <v>0</v>
      </c>
    </row>
    <row r="42" spans="1:13" ht="15" customHeight="1" x14ac:dyDescent="0.35">
      <c r="A42" s="109" t="s">
        <v>24</v>
      </c>
      <c r="B42" s="62"/>
      <c r="C42" s="62"/>
      <c r="D42" s="62"/>
      <c r="E42" s="84"/>
      <c r="F42" s="58"/>
      <c r="G42" s="84">
        <v>2.4178630000000001</v>
      </c>
      <c r="H42" s="58">
        <v>2.8142830000000001</v>
      </c>
      <c r="I42" s="84">
        <v>1.8818169999999999</v>
      </c>
      <c r="J42" s="58">
        <v>3.6219999999999999</v>
      </c>
      <c r="K42" s="58">
        <v>2.8929999999999998</v>
      </c>
      <c r="L42" s="58">
        <v>0</v>
      </c>
      <c r="M42" s="58">
        <v>2.3639999999999999</v>
      </c>
    </row>
    <row r="43" spans="1:13" ht="15" customHeight="1" x14ac:dyDescent="0.35">
      <c r="A43" s="109" t="s">
        <v>25</v>
      </c>
      <c r="B43" s="62"/>
      <c r="C43" s="62"/>
      <c r="D43" s="62"/>
      <c r="E43" s="84"/>
      <c r="F43" s="58"/>
      <c r="G43" s="84">
        <v>6.5061660000000003</v>
      </c>
      <c r="H43" s="58">
        <v>8.8043119999999995</v>
      </c>
      <c r="I43" s="84">
        <v>2.6605449999999999</v>
      </c>
      <c r="J43" s="58">
        <v>5.8940000000000001</v>
      </c>
      <c r="K43" s="58">
        <v>3.7269999999999999</v>
      </c>
      <c r="L43" s="58">
        <v>0</v>
      </c>
      <c r="M43" s="58">
        <v>3.3410000000000002</v>
      </c>
    </row>
    <row r="44" spans="1:13" ht="15" customHeight="1" x14ac:dyDescent="0.35">
      <c r="A44" s="111" t="s">
        <v>26</v>
      </c>
      <c r="B44" s="66"/>
      <c r="C44" s="66"/>
      <c r="D44" s="66"/>
      <c r="E44" s="85"/>
      <c r="F44" s="59"/>
      <c r="G44" s="85">
        <v>0</v>
      </c>
      <c r="H44" s="59">
        <v>0</v>
      </c>
      <c r="I44" s="85">
        <v>0</v>
      </c>
      <c r="J44" s="59">
        <v>0</v>
      </c>
      <c r="K44" s="59">
        <v>0</v>
      </c>
      <c r="L44" s="59">
        <v>0</v>
      </c>
      <c r="M44" s="59">
        <v>0</v>
      </c>
    </row>
    <row r="45" spans="1:13" ht="15" customHeight="1" x14ac:dyDescent="0.35">
      <c r="A45" s="118" t="s">
        <v>27</v>
      </c>
      <c r="B45" s="77"/>
      <c r="C45" s="77"/>
      <c r="D45" s="77"/>
      <c r="E45" s="90"/>
      <c r="F45" s="199"/>
      <c r="G45" s="90">
        <f>SUM(G40:G44)</f>
        <v>8.9240290000000009</v>
      </c>
      <c r="H45" s="60">
        <f>SUM(H40:H44)</f>
        <v>11.639374</v>
      </c>
      <c r="I45" s="90">
        <f>SUM(I40:I44)</f>
        <v>4.5423619999999998</v>
      </c>
      <c r="J45" s="136">
        <f>SUM(J40:J44)</f>
        <v>9.536999999999999</v>
      </c>
      <c r="K45" s="136">
        <f>SUM(K40:K44)</f>
        <v>6.6440000000000001</v>
      </c>
      <c r="L45" s="136" t="s">
        <v>54</v>
      </c>
      <c r="M45" s="136">
        <f>SUM(M40:M44)</f>
        <v>5.74</v>
      </c>
    </row>
    <row r="46" spans="1:13" ht="15" customHeight="1" x14ac:dyDescent="0.35">
      <c r="A46" s="106" t="s">
        <v>101</v>
      </c>
      <c r="B46" s="78"/>
      <c r="C46" s="78"/>
      <c r="D46" s="78"/>
      <c r="E46" s="83"/>
      <c r="F46" s="194"/>
      <c r="G46" s="83">
        <f>G39+G45</f>
        <v>101.12389699999999</v>
      </c>
      <c r="H46" s="194">
        <f>H39+H45</f>
        <v>104.34198500000001</v>
      </c>
      <c r="I46" s="83">
        <f>I39+I45</f>
        <v>97.757430999999997</v>
      </c>
      <c r="J46" s="61">
        <f>J39+J45</f>
        <v>98.175999999999988</v>
      </c>
      <c r="K46" s="61">
        <f>K39+K45</f>
        <v>95.41</v>
      </c>
      <c r="L46" s="61" t="s">
        <v>54</v>
      </c>
      <c r="M46" s="61">
        <f>M39+M45</f>
        <v>46.932000000000002</v>
      </c>
    </row>
    <row r="47" spans="1:13" ht="15" customHeight="1" x14ac:dyDescent="0.35">
      <c r="A47" s="109" t="s">
        <v>118</v>
      </c>
      <c r="B47" s="62"/>
      <c r="C47" s="62"/>
      <c r="D47" s="62"/>
      <c r="E47" s="84"/>
      <c r="F47" s="58"/>
      <c r="G47" s="84">
        <v>39.569316000000008</v>
      </c>
      <c r="H47" s="58">
        <v>61.051000000000002</v>
      </c>
      <c r="I47" s="84">
        <v>35.084204</v>
      </c>
      <c r="J47" s="58">
        <v>56.497999999999998</v>
      </c>
      <c r="K47" s="58">
        <v>50.292000000000002</v>
      </c>
      <c r="L47" s="58">
        <v>0</v>
      </c>
      <c r="M47" s="159">
        <v>15.757999999999999</v>
      </c>
    </row>
    <row r="48" spans="1:13" ht="15" customHeight="1" x14ac:dyDescent="0.35">
      <c r="A48" s="109" t="s">
        <v>113</v>
      </c>
      <c r="B48" s="62"/>
      <c r="C48" s="62"/>
      <c r="D48" s="62"/>
      <c r="E48" s="84"/>
      <c r="F48" s="58"/>
      <c r="G48" s="84">
        <v>0</v>
      </c>
      <c r="H48" s="58">
        <v>0</v>
      </c>
      <c r="I48" s="84">
        <v>0</v>
      </c>
      <c r="J48" s="58">
        <v>0</v>
      </c>
      <c r="K48" s="58">
        <v>0</v>
      </c>
      <c r="L48" s="58">
        <v>0</v>
      </c>
      <c r="M48" s="58">
        <v>0</v>
      </c>
    </row>
    <row r="49" spans="1:13" ht="15" customHeight="1" x14ac:dyDescent="0.35">
      <c r="A49" s="109" t="s">
        <v>28</v>
      </c>
      <c r="B49" s="62"/>
      <c r="C49" s="62"/>
      <c r="D49" s="62"/>
      <c r="E49" s="84"/>
      <c r="F49" s="58"/>
      <c r="G49" s="84">
        <v>0</v>
      </c>
      <c r="H49" s="58">
        <v>0</v>
      </c>
      <c r="I49" s="84">
        <v>0</v>
      </c>
      <c r="J49" s="58">
        <v>0</v>
      </c>
      <c r="K49" s="58">
        <v>0</v>
      </c>
      <c r="L49" s="58">
        <v>0</v>
      </c>
      <c r="M49" s="58">
        <v>0</v>
      </c>
    </row>
    <row r="50" spans="1:13" ht="15" customHeight="1" x14ac:dyDescent="0.35">
      <c r="A50" s="109" t="s">
        <v>29</v>
      </c>
      <c r="B50" s="62"/>
      <c r="C50" s="62"/>
      <c r="D50" s="62"/>
      <c r="E50" s="84"/>
      <c r="F50" s="58"/>
      <c r="G50" s="84">
        <v>0.46929100000000001</v>
      </c>
      <c r="H50" s="58">
        <v>0.62285400000000002</v>
      </c>
      <c r="I50" s="84">
        <v>0.54050500000000001</v>
      </c>
      <c r="J50" s="58">
        <v>0.27</v>
      </c>
      <c r="K50" s="58">
        <v>0.248</v>
      </c>
      <c r="L50" s="58">
        <v>0</v>
      </c>
      <c r="M50" s="58">
        <v>3.1549999999999998</v>
      </c>
    </row>
    <row r="51" spans="1:13" ht="15" customHeight="1" x14ac:dyDescent="0.35">
      <c r="A51" s="109" t="s">
        <v>30</v>
      </c>
      <c r="B51" s="62"/>
      <c r="C51" s="62"/>
      <c r="D51" s="62"/>
      <c r="E51" s="84"/>
      <c r="F51" s="58"/>
      <c r="G51" s="84">
        <v>54.063043</v>
      </c>
      <c r="H51" s="58">
        <v>36.809086999999991</v>
      </c>
      <c r="I51" s="84">
        <v>56.266940999999996</v>
      </c>
      <c r="J51" s="58">
        <v>36.655000000000001</v>
      </c>
      <c r="K51" s="58">
        <v>39.466999999999999</v>
      </c>
      <c r="L51" s="58">
        <v>0</v>
      </c>
      <c r="M51" s="58">
        <v>19.622999999999998</v>
      </c>
    </row>
    <row r="52" spans="1:13" ht="15" customHeight="1" x14ac:dyDescent="0.35">
      <c r="A52" s="109" t="s">
        <v>31</v>
      </c>
      <c r="B52" s="62"/>
      <c r="C52" s="62"/>
      <c r="D52" s="62"/>
      <c r="E52" s="84"/>
      <c r="F52" s="58"/>
      <c r="G52" s="84">
        <v>7.0221010000000001</v>
      </c>
      <c r="H52" s="58">
        <v>5.8590609999999996</v>
      </c>
      <c r="I52" s="84">
        <v>5.8654619999999991</v>
      </c>
      <c r="J52" s="58">
        <v>4.7529999999999992</v>
      </c>
      <c r="K52" s="58">
        <v>5.4029999999999996</v>
      </c>
      <c r="L52" s="58">
        <v>0</v>
      </c>
      <c r="M52" s="58">
        <v>8.395999999999999</v>
      </c>
    </row>
    <row r="53" spans="1:13" ht="15" customHeight="1" x14ac:dyDescent="0.35">
      <c r="A53" s="109" t="s">
        <v>32</v>
      </c>
      <c r="B53" s="62"/>
      <c r="C53" s="62"/>
      <c r="D53" s="62"/>
      <c r="E53" s="84"/>
      <c r="F53" s="58"/>
      <c r="G53" s="84">
        <v>0</v>
      </c>
      <c r="H53" s="58">
        <v>0</v>
      </c>
      <c r="I53" s="84">
        <v>0</v>
      </c>
      <c r="J53" s="58">
        <v>0</v>
      </c>
      <c r="K53" s="58">
        <v>0</v>
      </c>
      <c r="L53" s="58">
        <v>0</v>
      </c>
      <c r="M53" s="58">
        <v>0</v>
      </c>
    </row>
    <row r="54" spans="1:13" ht="15" customHeight="1" x14ac:dyDescent="0.35">
      <c r="A54" s="111" t="s">
        <v>116</v>
      </c>
      <c r="B54" s="66"/>
      <c r="C54" s="66"/>
      <c r="D54" s="66"/>
      <c r="E54" s="85"/>
      <c r="F54" s="59"/>
      <c r="G54" s="85">
        <v>0</v>
      </c>
      <c r="H54" s="59">
        <v>0</v>
      </c>
      <c r="I54" s="85">
        <v>0</v>
      </c>
      <c r="J54" s="59">
        <v>0</v>
      </c>
      <c r="K54" s="59">
        <v>0</v>
      </c>
      <c r="L54" s="59">
        <v>0</v>
      </c>
      <c r="M54" s="59">
        <v>0</v>
      </c>
    </row>
    <row r="55" spans="1:13" ht="15" customHeight="1" x14ac:dyDescent="0.35">
      <c r="A55" s="106" t="s">
        <v>102</v>
      </c>
      <c r="B55" s="78"/>
      <c r="C55" s="78"/>
      <c r="D55" s="78"/>
      <c r="E55" s="83"/>
      <c r="F55" s="56"/>
      <c r="G55" s="83">
        <f>SUM(G47:G54)</f>
        <v>101.12375100000001</v>
      </c>
      <c r="H55" s="56">
        <f>SUM(H47:H54)</f>
        <v>104.34200199999998</v>
      </c>
      <c r="I55" s="83">
        <f>SUM(I47:I54)</f>
        <v>97.757111999999992</v>
      </c>
      <c r="J55" s="61">
        <f>SUM(J47:J54)</f>
        <v>98.176000000000002</v>
      </c>
      <c r="K55" s="61">
        <f>SUM(K47:K54)</f>
        <v>95.410000000000011</v>
      </c>
      <c r="L55" s="61" t="s">
        <v>54</v>
      </c>
      <c r="M55" s="61">
        <f>SUM(M47:M54)</f>
        <v>46.932000000000002</v>
      </c>
    </row>
    <row r="56" spans="1:13" ht="16.5" x14ac:dyDescent="0.35">
      <c r="A56" s="109"/>
      <c r="B56" s="78"/>
      <c r="C56" s="78"/>
      <c r="D56" s="78"/>
      <c r="E56" s="22"/>
      <c r="F56" s="22"/>
      <c r="G56" s="22"/>
      <c r="H56" s="22"/>
      <c r="I56" s="22"/>
      <c r="J56" s="22"/>
      <c r="K56" s="22"/>
      <c r="L56" s="22"/>
      <c r="M56" s="22"/>
    </row>
    <row r="57" spans="1:13" ht="16.5" x14ac:dyDescent="0.35">
      <c r="A57" s="76"/>
      <c r="B57" s="67"/>
      <c r="C57" s="69"/>
      <c r="D57" s="69"/>
      <c r="E57" s="70">
        <v>2016</v>
      </c>
      <c r="F57" s="70">
        <v>2015</v>
      </c>
      <c r="G57" s="70">
        <v>2016</v>
      </c>
      <c r="H57" s="70">
        <v>2015</v>
      </c>
      <c r="I57" s="70">
        <v>2015</v>
      </c>
      <c r="J57" s="70">
        <v>2014</v>
      </c>
      <c r="K57" s="70">
        <v>2013</v>
      </c>
      <c r="L57" s="70">
        <v>2012</v>
      </c>
      <c r="M57" s="70">
        <v>2012</v>
      </c>
    </row>
    <row r="58" spans="1:13" ht="16.5" x14ac:dyDescent="0.35">
      <c r="A58" s="71"/>
      <c r="B58" s="71"/>
      <c r="C58" s="69"/>
      <c r="D58" s="69"/>
      <c r="E58" s="73" t="s">
        <v>72</v>
      </c>
      <c r="F58" s="73" t="s">
        <v>72</v>
      </c>
      <c r="G58" s="73" t="s">
        <v>156</v>
      </c>
      <c r="H58" s="73" t="s">
        <v>156</v>
      </c>
      <c r="I58" s="73"/>
      <c r="J58" s="73"/>
      <c r="K58" s="73"/>
      <c r="L58" s="73"/>
      <c r="M58" s="73"/>
    </row>
    <row r="59" spans="1:13" ht="16.5" x14ac:dyDescent="0.35">
      <c r="A59" s="68" t="s">
        <v>115</v>
      </c>
      <c r="B59" s="74"/>
      <c r="C59" s="68"/>
      <c r="D59" s="68"/>
      <c r="E59" s="75"/>
      <c r="F59" s="75"/>
      <c r="G59" s="75"/>
      <c r="H59" s="75"/>
      <c r="I59" s="75"/>
      <c r="J59" s="75"/>
      <c r="K59" s="75"/>
      <c r="L59" s="75"/>
      <c r="M59" s="75"/>
    </row>
    <row r="60" spans="1:13" ht="3" customHeight="1" x14ac:dyDescent="0.35">
      <c r="A60" s="109"/>
      <c r="B60" s="65"/>
      <c r="C60" s="65"/>
      <c r="D60" s="65"/>
      <c r="E60" s="63"/>
      <c r="F60" s="63"/>
      <c r="G60" s="63"/>
      <c r="H60" s="63"/>
      <c r="I60" s="63"/>
      <c r="J60" s="63"/>
      <c r="K60" s="63"/>
      <c r="L60" s="63"/>
      <c r="M60" s="63"/>
    </row>
    <row r="61" spans="1:13" ht="34.9" customHeight="1" x14ac:dyDescent="0.35">
      <c r="A61" s="119" t="s">
        <v>33</v>
      </c>
      <c r="B61" s="119"/>
      <c r="C61" s="119"/>
      <c r="D61" s="119"/>
      <c r="E61" s="84">
        <v>3.0889300000000053</v>
      </c>
      <c r="F61" s="58">
        <v>3.0918739999999985</v>
      </c>
      <c r="G61" s="84">
        <v>7.8872290000000014</v>
      </c>
      <c r="H61" s="58">
        <v>6.4500989999999998</v>
      </c>
      <c r="I61" s="84">
        <v>8.6588560000000037</v>
      </c>
      <c r="J61" s="58">
        <v>8.2730000000000032</v>
      </c>
      <c r="K61" s="58"/>
      <c r="L61" s="58"/>
      <c r="M61" s="58">
        <v>5.9369999999999985</v>
      </c>
    </row>
    <row r="62" spans="1:13" ht="15" customHeight="1" x14ac:dyDescent="0.35">
      <c r="A62" s="120" t="s">
        <v>34</v>
      </c>
      <c r="B62" s="120"/>
      <c r="C62" s="121"/>
      <c r="D62" s="121"/>
      <c r="E62" s="85">
        <v>9.5999999999999974E-2</v>
      </c>
      <c r="F62" s="59">
        <v>-2.200000000000002E-2</v>
      </c>
      <c r="G62" s="85">
        <v>1.5000000000000013E-2</v>
      </c>
      <c r="H62" s="59">
        <v>1.2250000000000001</v>
      </c>
      <c r="I62" s="85">
        <v>1.1647779999999999</v>
      </c>
      <c r="J62" s="59">
        <v>-1.0859999999999999</v>
      </c>
      <c r="K62" s="59">
        <v>0</v>
      </c>
      <c r="L62" s="59">
        <v>0</v>
      </c>
      <c r="M62" s="59">
        <v>-0.15199999999999997</v>
      </c>
    </row>
    <row r="63" spans="1:13" ht="15" customHeight="1" x14ac:dyDescent="0.35">
      <c r="A63" s="174" t="s">
        <v>35</v>
      </c>
      <c r="B63" s="122"/>
      <c r="C63" s="123"/>
      <c r="D63" s="123"/>
      <c r="E63" s="137">
        <f>SUM(E61:E62)</f>
        <v>3.1849300000000054</v>
      </c>
      <c r="F63" s="194">
        <f>SUM(F61:F62)</f>
        <v>3.0698739999999987</v>
      </c>
      <c r="G63" s="83">
        <f>SUM(G61:G62)</f>
        <v>7.9022290000000011</v>
      </c>
      <c r="H63" s="57">
        <f>SUM(H61:H62)</f>
        <v>7.6750989999999994</v>
      </c>
      <c r="I63" s="83">
        <f>SUM(I61:I62)</f>
        <v>9.8236340000000038</v>
      </c>
      <c r="J63" s="57">
        <f>SUM(J61:J62)</f>
        <v>7.1870000000000029</v>
      </c>
      <c r="K63" s="61" t="s">
        <v>54</v>
      </c>
      <c r="L63" s="61" t="s">
        <v>54</v>
      </c>
      <c r="M63" s="61">
        <f>SUM(M61:M62)</f>
        <v>5.7849999999999984</v>
      </c>
    </row>
    <row r="64" spans="1:13" ht="15" customHeight="1" x14ac:dyDescent="0.35">
      <c r="A64" s="119" t="s">
        <v>108</v>
      </c>
      <c r="B64" s="119"/>
      <c r="C64" s="62"/>
      <c r="D64" s="62"/>
      <c r="E64" s="84">
        <v>-0.36992800000000009</v>
      </c>
      <c r="F64" s="58">
        <v>-0.74640000000000006</v>
      </c>
      <c r="G64" s="84">
        <v>-1.462928</v>
      </c>
      <c r="H64" s="58">
        <v>-1.9234</v>
      </c>
      <c r="I64" s="84">
        <v>-2.6043399999999997</v>
      </c>
      <c r="J64" s="58">
        <v>-2.2360000000000002</v>
      </c>
      <c r="K64" s="58">
        <v>0</v>
      </c>
      <c r="L64" s="58">
        <v>0</v>
      </c>
      <c r="M64" s="58">
        <v>-2.8130000000000002</v>
      </c>
    </row>
    <row r="65" spans="1:13" ht="15" customHeight="1" x14ac:dyDescent="0.35">
      <c r="A65" s="120" t="s">
        <v>109</v>
      </c>
      <c r="B65" s="120"/>
      <c r="C65" s="66"/>
      <c r="D65" s="66"/>
      <c r="E65" s="85">
        <v>0</v>
      </c>
      <c r="F65" s="59">
        <v>0</v>
      </c>
      <c r="G65" s="85">
        <v>0</v>
      </c>
      <c r="H65" s="59">
        <v>0</v>
      </c>
      <c r="I65" s="85">
        <v>0</v>
      </c>
      <c r="J65" s="59">
        <v>0</v>
      </c>
      <c r="K65" s="59">
        <v>0</v>
      </c>
      <c r="L65" s="59">
        <v>0</v>
      </c>
      <c r="M65" s="59">
        <v>6.5000000000000002E-2</v>
      </c>
    </row>
    <row r="66" spans="1:13" ht="15" customHeight="1" x14ac:dyDescent="0.35">
      <c r="A66" s="124" t="s">
        <v>114</v>
      </c>
      <c r="B66" s="124"/>
      <c r="C66" s="125"/>
      <c r="D66" s="125"/>
      <c r="E66" s="137">
        <f>SUM(E63:E65)</f>
        <v>2.8150020000000051</v>
      </c>
      <c r="F66" s="194">
        <f>SUM(F63:F65)</f>
        <v>2.3234739999999987</v>
      </c>
      <c r="G66" s="83">
        <f>SUM(G63:G65)</f>
        <v>6.4393010000000013</v>
      </c>
      <c r="H66" s="57">
        <f>SUM(H63:H65)</f>
        <v>5.7516989999999995</v>
      </c>
      <c r="I66" s="83">
        <f>SUM(I63:I65)</f>
        <v>7.2192940000000041</v>
      </c>
      <c r="J66" s="57">
        <f>SUM(J63:J65)</f>
        <v>4.9510000000000023</v>
      </c>
      <c r="K66" s="61" t="s">
        <v>54</v>
      </c>
      <c r="L66" s="61" t="s">
        <v>54</v>
      </c>
      <c r="M66" s="61">
        <f>SUM(M63:M65)</f>
        <v>3.0369999999999981</v>
      </c>
    </row>
    <row r="67" spans="1:13" ht="15" customHeight="1" x14ac:dyDescent="0.35">
      <c r="A67" s="120" t="s">
        <v>36</v>
      </c>
      <c r="B67" s="120"/>
      <c r="C67" s="126"/>
      <c r="D67" s="126"/>
      <c r="E67" s="85">
        <v>0</v>
      </c>
      <c r="F67" s="59">
        <v>-2.841485</v>
      </c>
      <c r="G67" s="85">
        <v>0</v>
      </c>
      <c r="H67" s="59">
        <v>-2.841485</v>
      </c>
      <c r="I67" s="85">
        <v>-2.4635300000000004</v>
      </c>
      <c r="J67" s="59">
        <v>0</v>
      </c>
      <c r="K67" s="59">
        <v>0</v>
      </c>
      <c r="L67" s="59">
        <v>0</v>
      </c>
      <c r="M67" s="59">
        <v>0</v>
      </c>
    </row>
    <row r="68" spans="1:13" ht="15" customHeight="1" x14ac:dyDescent="0.35">
      <c r="A68" s="174" t="s">
        <v>37</v>
      </c>
      <c r="B68" s="122"/>
      <c r="C68" s="78"/>
      <c r="D68" s="78"/>
      <c r="E68" s="137">
        <f>SUM(E66:E67)</f>
        <v>2.8150020000000051</v>
      </c>
      <c r="F68" s="194">
        <f>SUM(F66:F67)</f>
        <v>-0.51801100000000133</v>
      </c>
      <c r="G68" s="83">
        <f>SUM(G66:G67)</f>
        <v>6.4393010000000013</v>
      </c>
      <c r="H68" s="57">
        <f>SUM(H66:H67)</f>
        <v>2.9102139999999994</v>
      </c>
      <c r="I68" s="83">
        <f>SUM(I66:I67)</f>
        <v>4.7557640000000037</v>
      </c>
      <c r="J68" s="57">
        <f>SUM(J66:J67)</f>
        <v>4.9510000000000023</v>
      </c>
      <c r="K68" s="61" t="s">
        <v>54</v>
      </c>
      <c r="L68" s="61" t="s">
        <v>54</v>
      </c>
      <c r="M68" s="61">
        <f>SUM(M66:M67)</f>
        <v>3.0369999999999981</v>
      </c>
    </row>
    <row r="69" spans="1:13" ht="15" customHeight="1" x14ac:dyDescent="0.35">
      <c r="A69" s="119" t="s">
        <v>38</v>
      </c>
      <c r="B69" s="119"/>
      <c r="C69" s="62"/>
      <c r="D69" s="62"/>
      <c r="E69" s="84">
        <v>5.0000000000000266E-2</v>
      </c>
      <c r="F69" s="58">
        <v>0</v>
      </c>
      <c r="G69" s="84">
        <v>-2.5939999999999999</v>
      </c>
      <c r="H69" s="58">
        <v>0</v>
      </c>
      <c r="I69" s="84">
        <v>19.611000000000001</v>
      </c>
      <c r="J69" s="58">
        <v>-2.7839999999999998</v>
      </c>
      <c r="K69" s="58">
        <v>0</v>
      </c>
      <c r="L69" s="58">
        <v>0</v>
      </c>
      <c r="M69" s="58">
        <v>-3.0630000000000002</v>
      </c>
    </row>
    <row r="70" spans="1:13" ht="15" customHeight="1" x14ac:dyDescent="0.35">
      <c r="A70" s="119" t="s">
        <v>39</v>
      </c>
      <c r="B70" s="119"/>
      <c r="C70" s="62"/>
      <c r="D70" s="62"/>
      <c r="E70" s="84">
        <v>0</v>
      </c>
      <c r="F70" s="58">
        <v>0</v>
      </c>
      <c r="G70" s="84">
        <v>0</v>
      </c>
      <c r="H70" s="58">
        <v>0</v>
      </c>
      <c r="I70" s="84">
        <v>0</v>
      </c>
      <c r="J70" s="58">
        <v>0</v>
      </c>
      <c r="K70" s="58">
        <v>0</v>
      </c>
      <c r="L70" s="58">
        <v>0</v>
      </c>
      <c r="M70" s="58">
        <v>0</v>
      </c>
    </row>
    <row r="71" spans="1:13" ht="15" customHeight="1" x14ac:dyDescent="0.35">
      <c r="A71" s="119" t="s">
        <v>40</v>
      </c>
      <c r="B71" s="119"/>
      <c r="C71" s="62"/>
      <c r="D71" s="62"/>
      <c r="E71" s="84">
        <v>0</v>
      </c>
      <c r="F71" s="58">
        <v>0</v>
      </c>
      <c r="G71" s="84">
        <v>0</v>
      </c>
      <c r="H71" s="58">
        <v>0</v>
      </c>
      <c r="I71" s="84">
        <v>0</v>
      </c>
      <c r="J71" s="58">
        <v>0</v>
      </c>
      <c r="K71" s="58">
        <v>0</v>
      </c>
      <c r="L71" s="58">
        <v>0</v>
      </c>
      <c r="M71" s="58">
        <v>-0.496</v>
      </c>
    </row>
    <row r="72" spans="1:13" ht="15" customHeight="1" x14ac:dyDescent="0.35">
      <c r="A72" s="120" t="s">
        <v>41</v>
      </c>
      <c r="B72" s="120"/>
      <c r="C72" s="66"/>
      <c r="D72" s="66"/>
      <c r="E72" s="85">
        <v>0</v>
      </c>
      <c r="F72" s="59">
        <v>0</v>
      </c>
      <c r="G72" s="85">
        <v>0</v>
      </c>
      <c r="H72" s="59">
        <v>0</v>
      </c>
      <c r="I72" s="85">
        <v>-27.6</v>
      </c>
      <c r="J72" s="59">
        <v>0</v>
      </c>
      <c r="K72" s="59">
        <v>0</v>
      </c>
      <c r="L72" s="59">
        <v>0</v>
      </c>
      <c r="M72" s="59">
        <v>0</v>
      </c>
    </row>
    <row r="73" spans="1:13" ht="15" customHeight="1" x14ac:dyDescent="0.35">
      <c r="A73" s="215" t="s">
        <v>42</v>
      </c>
      <c r="B73" s="216"/>
      <c r="C73" s="128"/>
      <c r="D73" s="128"/>
      <c r="E73" s="90">
        <f>SUM(E69:E72)</f>
        <v>5.0000000000000266E-2</v>
      </c>
      <c r="F73" s="199">
        <f>SUM(F69:F72)</f>
        <v>0</v>
      </c>
      <c r="G73" s="90">
        <f>SUM(G69:G72)</f>
        <v>-2.5939999999999999</v>
      </c>
      <c r="H73" s="60">
        <f>SUM(H69:H72)</f>
        <v>0</v>
      </c>
      <c r="I73" s="90">
        <f>SUM(I69:I72)</f>
        <v>-7.9890000000000008</v>
      </c>
      <c r="J73" s="186">
        <f>SUM(J69:J72)</f>
        <v>-2.7839999999999998</v>
      </c>
      <c r="K73" s="166" t="s">
        <v>54</v>
      </c>
      <c r="L73" s="166" t="s">
        <v>54</v>
      </c>
      <c r="M73" s="136">
        <f>SUM(M69:M72)</f>
        <v>-3.5590000000000002</v>
      </c>
    </row>
    <row r="74" spans="1:13" ht="15" customHeight="1" x14ac:dyDescent="0.35">
      <c r="A74" s="122" t="s">
        <v>43</v>
      </c>
      <c r="B74" s="122"/>
      <c r="C74" s="78"/>
      <c r="D74" s="78"/>
      <c r="E74" s="137">
        <f>SUM(E73+E68)</f>
        <v>2.8650020000000054</v>
      </c>
      <c r="F74" s="194">
        <f>SUM(F73+F68)</f>
        <v>-0.51801100000000133</v>
      </c>
      <c r="G74" s="83">
        <f>SUM(G73+G68)</f>
        <v>3.8453010000000014</v>
      </c>
      <c r="H74" s="57">
        <f>SUM(H73+H68)</f>
        <v>2.9102139999999994</v>
      </c>
      <c r="I74" s="83">
        <f>SUM(I73+I68)</f>
        <v>-3.2332359999999971</v>
      </c>
      <c r="J74" s="57">
        <f>SUM(J73+J68)</f>
        <v>2.1670000000000025</v>
      </c>
      <c r="K74" s="61" t="s">
        <v>54</v>
      </c>
      <c r="L74" s="61" t="s">
        <v>54</v>
      </c>
      <c r="M74" s="61">
        <f>SUM(M73+M68)</f>
        <v>-0.52200000000000202</v>
      </c>
    </row>
    <row r="75" spans="1:13" ht="15" customHeight="1" x14ac:dyDescent="0.35">
      <c r="A75" s="120" t="s">
        <v>85</v>
      </c>
      <c r="B75" s="120"/>
      <c r="C75" s="66"/>
      <c r="D75" s="66"/>
      <c r="E75" s="85">
        <v>0</v>
      </c>
      <c r="F75" s="59">
        <v>0</v>
      </c>
      <c r="G75" s="85">
        <v>0</v>
      </c>
      <c r="H75" s="59">
        <v>0</v>
      </c>
      <c r="I75" s="85">
        <v>0</v>
      </c>
      <c r="J75" s="59">
        <v>0</v>
      </c>
      <c r="K75" s="59">
        <v>0</v>
      </c>
      <c r="L75" s="59">
        <v>0</v>
      </c>
      <c r="M75" s="59"/>
    </row>
    <row r="76" spans="1:13" ht="15" customHeight="1" x14ac:dyDescent="0.35">
      <c r="A76" s="174" t="s">
        <v>86</v>
      </c>
      <c r="B76" s="125"/>
      <c r="C76" s="78"/>
      <c r="D76" s="78"/>
      <c r="E76" s="137">
        <f>SUM(E74:E75)</f>
        <v>2.8650020000000054</v>
      </c>
      <c r="F76" s="194">
        <f>SUM(F74:F75)</f>
        <v>-0.51801100000000133</v>
      </c>
      <c r="G76" s="83">
        <f>SUM(G74:G75)</f>
        <v>3.8453010000000014</v>
      </c>
      <c r="H76" s="57">
        <f>SUM(H74:H75)</f>
        <v>2.9102139999999994</v>
      </c>
      <c r="I76" s="83">
        <f>SUM(I74:I75)</f>
        <v>-3.2332359999999971</v>
      </c>
      <c r="J76" s="57">
        <f>SUM(J74:J75)</f>
        <v>2.1670000000000025</v>
      </c>
      <c r="K76" s="61" t="s">
        <v>54</v>
      </c>
      <c r="L76" s="61" t="s">
        <v>54</v>
      </c>
      <c r="M76" s="61">
        <f>SUM(M74:M75)</f>
        <v>-0.52200000000000202</v>
      </c>
    </row>
    <row r="77" spans="1:13" ht="16.5" x14ac:dyDescent="0.35">
      <c r="A77" s="109"/>
      <c r="B77" s="78"/>
      <c r="C77" s="78"/>
      <c r="D77" s="78"/>
      <c r="E77" s="79"/>
      <c r="F77" s="79"/>
      <c r="G77" s="79"/>
      <c r="H77" s="79"/>
      <c r="I77" s="79"/>
      <c r="J77" s="79"/>
      <c r="K77" s="79"/>
      <c r="L77" s="79"/>
      <c r="M77" s="79"/>
    </row>
    <row r="78" spans="1:13" ht="16.5" x14ac:dyDescent="0.35">
      <c r="A78" s="76"/>
      <c r="B78" s="67"/>
      <c r="C78" s="69"/>
      <c r="D78" s="69"/>
      <c r="E78" s="70">
        <v>2016</v>
      </c>
      <c r="F78" s="70">
        <v>2015</v>
      </c>
      <c r="G78" s="70">
        <v>2016</v>
      </c>
      <c r="H78" s="70">
        <v>2015</v>
      </c>
      <c r="I78" s="70">
        <v>2015</v>
      </c>
      <c r="J78" s="70">
        <v>2014</v>
      </c>
      <c r="K78" s="70">
        <v>2013</v>
      </c>
      <c r="L78" s="70">
        <v>2012</v>
      </c>
      <c r="M78" s="70">
        <v>2012</v>
      </c>
    </row>
    <row r="79" spans="1:13" ht="16.5" x14ac:dyDescent="0.35">
      <c r="A79" s="71"/>
      <c r="B79" s="71"/>
      <c r="C79" s="69"/>
      <c r="D79" s="69"/>
      <c r="E79" s="70" t="s">
        <v>72</v>
      </c>
      <c r="F79" s="70" t="s">
        <v>72</v>
      </c>
      <c r="G79" s="73" t="s">
        <v>156</v>
      </c>
      <c r="H79" s="73" t="s">
        <v>156</v>
      </c>
      <c r="I79" s="70"/>
      <c r="J79" s="70"/>
      <c r="K79" s="70"/>
      <c r="L79" s="70"/>
      <c r="M79" s="70"/>
    </row>
    <row r="80" spans="1:13" ht="16.5" x14ac:dyDescent="0.35">
      <c r="A80" s="68" t="s">
        <v>78</v>
      </c>
      <c r="B80" s="74"/>
      <c r="C80" s="68"/>
      <c r="D80" s="68"/>
      <c r="E80" s="72"/>
      <c r="F80" s="72"/>
      <c r="G80" s="72"/>
      <c r="H80" s="72"/>
      <c r="I80" s="72"/>
      <c r="J80" s="72"/>
      <c r="K80" s="72"/>
      <c r="L80" s="72"/>
      <c r="M80" s="72"/>
    </row>
    <row r="81" spans="1:13" ht="1.5" customHeight="1" x14ac:dyDescent="0.35">
      <c r="A81" s="109" t="s">
        <v>46</v>
      </c>
      <c r="B81" s="65"/>
      <c r="C81" s="65"/>
      <c r="D81" s="65"/>
      <c r="E81" s="65"/>
      <c r="F81" s="65"/>
      <c r="G81" s="65"/>
      <c r="H81" s="65"/>
      <c r="I81" s="65"/>
      <c r="J81" s="65"/>
      <c r="K81" s="65"/>
      <c r="L81" s="65"/>
      <c r="M81" s="65"/>
    </row>
    <row r="82" spans="1:13" ht="15" customHeight="1" x14ac:dyDescent="0.35">
      <c r="A82" s="144" t="s">
        <v>44</v>
      </c>
      <c r="B82" s="119"/>
      <c r="C82" s="110"/>
      <c r="D82" s="110"/>
      <c r="E82" s="84">
        <v>35.051431725293114</v>
      </c>
      <c r="F82" s="58">
        <v>35.372364690306455</v>
      </c>
      <c r="G82" s="84">
        <v>31.86921882354946</v>
      </c>
      <c r="H82" s="58">
        <v>30.817258008956252</v>
      </c>
      <c r="I82" s="84">
        <v>29.214970528702182</v>
      </c>
      <c r="J82" s="58">
        <v>32.801536044684951</v>
      </c>
      <c r="K82" s="58">
        <v>38.06151049162942</v>
      </c>
      <c r="L82" s="58">
        <v>32.992369560734176</v>
      </c>
      <c r="M82" s="58">
        <v>32.992369560734176</v>
      </c>
    </row>
    <row r="83" spans="1:13" ht="15" customHeight="1" x14ac:dyDescent="0.35">
      <c r="A83" s="109" t="s">
        <v>83</v>
      </c>
      <c r="B83" s="119"/>
      <c r="C83" s="110"/>
      <c r="D83" s="110"/>
      <c r="E83" s="84">
        <v>35.856760407677761</v>
      </c>
      <c r="F83" s="58">
        <v>36.497887391453744</v>
      </c>
      <c r="G83" s="84">
        <v>34.028690274620125</v>
      </c>
      <c r="H83" s="58">
        <v>31.788236307268335</v>
      </c>
      <c r="I83" s="84">
        <v>30.265582072301999</v>
      </c>
      <c r="J83" s="58">
        <v>33.513702216791771</v>
      </c>
      <c r="K83" s="58">
        <v>32.857359290962798</v>
      </c>
      <c r="L83" s="58">
        <v>32.992369560734176</v>
      </c>
      <c r="M83" s="58">
        <v>32.992369560734176</v>
      </c>
    </row>
    <row r="84" spans="1:13" ht="15" customHeight="1" x14ac:dyDescent="0.35">
      <c r="A84" s="109" t="s">
        <v>45</v>
      </c>
      <c r="B84" s="119"/>
      <c r="C84" s="110"/>
      <c r="D84" s="110"/>
      <c r="E84" s="84">
        <v>25.89606821453722</v>
      </c>
      <c r="F84" s="58">
        <v>30.552033560066054</v>
      </c>
      <c r="G84" s="84">
        <v>22.592305870505037</v>
      </c>
      <c r="H84" s="58">
        <v>25.27557698932138</v>
      </c>
      <c r="I84" s="84">
        <v>23.913083642895792</v>
      </c>
      <c r="J84" s="58">
        <v>25.875370919881313</v>
      </c>
      <c r="K84" s="58">
        <v>25.221574123172491</v>
      </c>
      <c r="L84" s="58">
        <v>22.458238812126215</v>
      </c>
      <c r="M84" s="58">
        <v>19.85151577644876</v>
      </c>
    </row>
    <row r="85" spans="1:13" ht="15" customHeight="1" x14ac:dyDescent="0.35">
      <c r="A85" s="109" t="s">
        <v>46</v>
      </c>
      <c r="B85" s="119"/>
      <c r="C85" s="117"/>
      <c r="D85" s="117"/>
      <c r="E85" s="91" t="s">
        <v>54</v>
      </c>
      <c r="F85" s="58" t="s">
        <v>54</v>
      </c>
      <c r="G85" s="84" t="s">
        <v>54</v>
      </c>
      <c r="H85" s="58" t="s">
        <v>54</v>
      </c>
      <c r="I85" s="84">
        <v>13.687097986853427</v>
      </c>
      <c r="J85" s="58">
        <v>11.622811124637145</v>
      </c>
      <c r="K85" s="58">
        <v>15.2</v>
      </c>
      <c r="L85" s="58" t="s">
        <v>54</v>
      </c>
      <c r="M85" s="58">
        <v>24.699936828806077</v>
      </c>
    </row>
    <row r="86" spans="1:13" ht="15" customHeight="1" x14ac:dyDescent="0.35">
      <c r="A86" s="109" t="s">
        <v>47</v>
      </c>
      <c r="B86" s="119"/>
      <c r="C86" s="117"/>
      <c r="D86" s="117"/>
      <c r="E86" s="91" t="s">
        <v>54</v>
      </c>
      <c r="F86" s="58" t="s">
        <v>54</v>
      </c>
      <c r="G86" s="84" t="s">
        <v>54</v>
      </c>
      <c r="H86" s="58" t="s">
        <v>54</v>
      </c>
      <c r="I86" s="84">
        <v>9.8381323628257817</v>
      </c>
      <c r="J86" s="58">
        <v>10.096658502449268</v>
      </c>
      <c r="K86" s="58">
        <v>15.2</v>
      </c>
      <c r="L86" s="58" t="s">
        <v>54</v>
      </c>
      <c r="M86" s="58">
        <v>16.726264123237574</v>
      </c>
    </row>
    <row r="87" spans="1:13" ht="15" customHeight="1" x14ac:dyDescent="0.35">
      <c r="A87" s="109" t="s">
        <v>48</v>
      </c>
      <c r="B87" s="119"/>
      <c r="C87" s="110"/>
      <c r="D87" s="110"/>
      <c r="E87" s="92" t="s">
        <v>54</v>
      </c>
      <c r="F87" s="21" t="s">
        <v>54</v>
      </c>
      <c r="G87" s="81">
        <v>39.129596765056704</v>
      </c>
      <c r="H87" s="21">
        <v>58.510474046683534</v>
      </c>
      <c r="I87" s="81">
        <v>35.889157609320527</v>
      </c>
      <c r="J87" s="21">
        <v>57.547669491525419</v>
      </c>
      <c r="K87" s="21">
        <v>52.711455822240836</v>
      </c>
      <c r="L87" s="21" t="s">
        <v>54</v>
      </c>
      <c r="M87" s="21">
        <v>33.576237961305701</v>
      </c>
    </row>
    <row r="88" spans="1:13" ht="15" customHeight="1" x14ac:dyDescent="0.35">
      <c r="A88" s="109" t="s">
        <v>49</v>
      </c>
      <c r="B88" s="119"/>
      <c r="C88" s="110"/>
      <c r="D88" s="110"/>
      <c r="E88" s="94" t="s">
        <v>54</v>
      </c>
      <c r="F88" s="58" t="s">
        <v>54</v>
      </c>
      <c r="G88" s="84">
        <v>47.556877</v>
      </c>
      <c r="H88" s="58">
        <v>28.004774999999995</v>
      </c>
      <c r="I88" s="84">
        <v>53.606395999999997</v>
      </c>
      <c r="J88" s="58">
        <v>30.761000000000003</v>
      </c>
      <c r="K88" s="58">
        <v>35.74</v>
      </c>
      <c r="L88" s="58" t="s">
        <v>54</v>
      </c>
      <c r="M88" s="58">
        <v>16.281999999999996</v>
      </c>
    </row>
    <row r="89" spans="1:13" ht="15" customHeight="1" x14ac:dyDescent="0.35">
      <c r="A89" s="109" t="s">
        <v>50</v>
      </c>
      <c r="B89" s="119"/>
      <c r="C89" s="62"/>
      <c r="D89" s="62"/>
      <c r="E89" s="94" t="s">
        <v>54</v>
      </c>
      <c r="F89" s="58" t="s">
        <v>54</v>
      </c>
      <c r="G89" s="84">
        <v>1.3662870240162859</v>
      </c>
      <c r="H89" s="58">
        <v>0.60292357209546099</v>
      </c>
      <c r="I89" s="84">
        <v>1.6037684936503047</v>
      </c>
      <c r="J89" s="58">
        <v>0.64878402775319488</v>
      </c>
      <c r="K89" s="58">
        <v>0.78475701900898753</v>
      </c>
      <c r="L89" s="58" t="s">
        <v>54</v>
      </c>
      <c r="M89" s="58">
        <v>1.2452722426703895</v>
      </c>
    </row>
    <row r="90" spans="1:13" ht="15" customHeight="1" x14ac:dyDescent="0.35">
      <c r="A90" s="111" t="s">
        <v>51</v>
      </c>
      <c r="B90" s="120"/>
      <c r="C90" s="66"/>
      <c r="D90" s="66"/>
      <c r="E90" s="95" t="s">
        <v>54</v>
      </c>
      <c r="F90" s="21" t="s">
        <v>54</v>
      </c>
      <c r="G90" s="96" t="s">
        <v>54</v>
      </c>
      <c r="H90" s="21" t="s">
        <v>54</v>
      </c>
      <c r="I90" s="96">
        <v>131</v>
      </c>
      <c r="J90" s="21">
        <v>117</v>
      </c>
      <c r="K90" s="21">
        <v>112</v>
      </c>
      <c r="L90" s="21">
        <v>103</v>
      </c>
      <c r="M90" s="21">
        <v>103</v>
      </c>
    </row>
    <row r="91" spans="1:13" ht="16.5" x14ac:dyDescent="0.35">
      <c r="A91" s="113" t="s">
        <v>67</v>
      </c>
      <c r="B91" s="64"/>
      <c r="C91" s="64"/>
      <c r="D91" s="64"/>
      <c r="E91" s="64"/>
      <c r="F91" s="64"/>
      <c r="G91" s="64"/>
      <c r="H91" s="64"/>
      <c r="I91" s="64"/>
      <c r="J91" s="64"/>
      <c r="K91" s="64"/>
      <c r="L91" s="64"/>
      <c r="M91" s="64"/>
    </row>
    <row r="92" spans="1:13" ht="16.5" x14ac:dyDescent="0.35">
      <c r="A92" s="113"/>
      <c r="B92" s="129"/>
      <c r="C92" s="129"/>
      <c r="D92" s="129"/>
      <c r="E92" s="129"/>
      <c r="F92" s="129"/>
      <c r="G92" s="129"/>
      <c r="H92" s="129"/>
      <c r="I92" s="129"/>
      <c r="J92" s="129"/>
      <c r="K92" s="129"/>
      <c r="L92" s="129"/>
      <c r="M92" s="129"/>
    </row>
    <row r="93" spans="1:13" ht="16.5" x14ac:dyDescent="0.35">
      <c r="A93" s="113">
        <v>0</v>
      </c>
      <c r="B93" s="129"/>
      <c r="C93" s="129"/>
      <c r="D93" s="129"/>
      <c r="E93" s="129"/>
      <c r="F93" s="129"/>
      <c r="G93" s="129"/>
      <c r="H93" s="129"/>
      <c r="I93" s="129"/>
      <c r="J93" s="129"/>
      <c r="K93" s="129"/>
      <c r="L93" s="129"/>
      <c r="M93" s="129"/>
    </row>
    <row r="94" spans="1:13" ht="16.5" x14ac:dyDescent="0.35">
      <c r="A94" s="113"/>
      <c r="B94" s="130"/>
      <c r="C94" s="130"/>
      <c r="D94" s="130"/>
      <c r="E94" s="130"/>
      <c r="F94" s="130"/>
      <c r="G94" s="130"/>
      <c r="H94" s="130"/>
      <c r="I94" s="130"/>
      <c r="J94" s="130"/>
      <c r="K94" s="130"/>
      <c r="L94" s="130"/>
      <c r="M94" s="130"/>
    </row>
    <row r="96" spans="1:13" x14ac:dyDescent="0.25">
      <c r="A96" s="131"/>
      <c r="B96" s="131"/>
      <c r="C96" s="131"/>
      <c r="D96" s="131"/>
      <c r="E96" s="131"/>
      <c r="F96" s="131"/>
      <c r="G96" s="131"/>
      <c r="H96" s="131"/>
      <c r="I96" s="131"/>
      <c r="J96" s="131"/>
      <c r="K96" s="131"/>
      <c r="L96" s="131"/>
      <c r="M96" s="131"/>
    </row>
    <row r="97" spans="1:13" x14ac:dyDescent="0.25">
      <c r="A97" s="131"/>
      <c r="B97" s="131"/>
      <c r="C97" s="131"/>
      <c r="D97" s="131"/>
      <c r="E97" s="131"/>
      <c r="F97" s="131"/>
      <c r="G97" s="131"/>
      <c r="H97" s="131"/>
      <c r="I97" s="131"/>
      <c r="J97" s="131"/>
      <c r="K97" s="131"/>
      <c r="L97" s="131"/>
      <c r="M97" s="131"/>
    </row>
    <row r="98" spans="1:13" x14ac:dyDescent="0.25">
      <c r="A98" s="131"/>
      <c r="B98" s="131"/>
      <c r="C98" s="131"/>
      <c r="D98" s="131"/>
      <c r="E98" s="131"/>
      <c r="F98" s="131"/>
      <c r="G98" s="131"/>
      <c r="H98" s="131"/>
      <c r="I98" s="131"/>
      <c r="J98" s="131"/>
      <c r="K98" s="131"/>
      <c r="L98" s="131"/>
      <c r="M98" s="131"/>
    </row>
    <row r="99" spans="1:13" x14ac:dyDescent="0.25">
      <c r="A99" s="131"/>
      <c r="B99" s="131"/>
      <c r="C99" s="131"/>
      <c r="D99" s="131"/>
      <c r="E99" s="131"/>
      <c r="F99" s="131"/>
      <c r="G99" s="131"/>
      <c r="H99" s="131"/>
      <c r="I99" s="131"/>
      <c r="J99" s="131"/>
      <c r="K99" s="131"/>
      <c r="L99" s="131"/>
      <c r="M99" s="131"/>
    </row>
    <row r="100" spans="1:13" x14ac:dyDescent="0.25">
      <c r="A100" s="101"/>
      <c r="B100" s="101"/>
      <c r="C100" s="101"/>
      <c r="D100" s="101"/>
      <c r="E100" s="101"/>
      <c r="F100" s="101"/>
      <c r="G100" s="101"/>
      <c r="H100" s="101"/>
      <c r="I100" s="101"/>
      <c r="J100" s="101"/>
      <c r="K100" s="101"/>
      <c r="L100" s="101"/>
      <c r="M100" s="101"/>
    </row>
    <row r="101" spans="1:13" x14ac:dyDescent="0.25">
      <c r="A101" s="101"/>
      <c r="B101" s="101"/>
      <c r="C101" s="101"/>
      <c r="D101" s="101"/>
      <c r="E101" s="101"/>
      <c r="F101" s="101"/>
      <c r="G101" s="101"/>
      <c r="H101" s="101"/>
      <c r="I101" s="101"/>
      <c r="J101" s="101"/>
      <c r="K101" s="101"/>
      <c r="L101" s="101"/>
      <c r="M101" s="101"/>
    </row>
    <row r="102" spans="1:13" x14ac:dyDescent="0.25">
      <c r="A102" s="101"/>
      <c r="B102" s="101"/>
      <c r="C102" s="101"/>
      <c r="D102" s="101"/>
      <c r="E102" s="101"/>
      <c r="F102" s="101"/>
      <c r="G102" s="101"/>
      <c r="H102" s="101"/>
      <c r="I102" s="101"/>
      <c r="J102" s="101"/>
      <c r="K102" s="101"/>
      <c r="L102" s="101"/>
      <c r="M102" s="101"/>
    </row>
    <row r="103" spans="1:13" x14ac:dyDescent="0.25">
      <c r="A103" s="101"/>
      <c r="B103" s="101"/>
      <c r="C103" s="101"/>
      <c r="D103" s="101"/>
      <c r="E103" s="101"/>
      <c r="F103" s="101"/>
      <c r="G103" s="101"/>
      <c r="H103" s="101"/>
      <c r="I103" s="101"/>
      <c r="J103" s="101"/>
      <c r="K103" s="101"/>
      <c r="L103" s="101"/>
      <c r="M103" s="101"/>
    </row>
    <row r="104" spans="1:13" x14ac:dyDescent="0.25">
      <c r="A104" s="101"/>
      <c r="B104" s="101"/>
      <c r="C104" s="101"/>
      <c r="D104" s="101"/>
      <c r="E104" s="101"/>
      <c r="F104" s="101"/>
      <c r="G104" s="101"/>
      <c r="H104" s="101"/>
      <c r="I104" s="101"/>
      <c r="J104" s="101"/>
      <c r="K104" s="101"/>
      <c r="L104" s="101"/>
      <c r="M104" s="101"/>
    </row>
    <row r="105" spans="1:13" x14ac:dyDescent="0.25">
      <c r="A105" s="101"/>
      <c r="B105" s="101"/>
      <c r="C105" s="101"/>
      <c r="D105" s="101"/>
      <c r="E105" s="101"/>
      <c r="F105" s="101"/>
      <c r="G105" s="101"/>
      <c r="H105" s="101"/>
      <c r="I105" s="101"/>
      <c r="J105" s="101"/>
      <c r="K105" s="101"/>
      <c r="L105" s="101"/>
      <c r="M105" s="101"/>
    </row>
    <row r="106" spans="1:13" x14ac:dyDescent="0.25">
      <c r="A106" s="101"/>
      <c r="B106" s="101"/>
      <c r="C106" s="101"/>
      <c r="D106" s="101"/>
      <c r="E106" s="101"/>
      <c r="F106" s="101"/>
      <c r="G106" s="101"/>
      <c r="H106" s="101"/>
      <c r="I106" s="101"/>
      <c r="J106" s="101"/>
      <c r="K106" s="101"/>
      <c r="L106" s="101"/>
      <c r="M106" s="101"/>
    </row>
    <row r="107" spans="1:13" x14ac:dyDescent="0.25">
      <c r="A107" s="101"/>
      <c r="B107" s="101"/>
      <c r="C107" s="101"/>
      <c r="D107" s="101"/>
      <c r="E107" s="101"/>
      <c r="F107" s="101"/>
      <c r="G107" s="101"/>
      <c r="H107" s="101"/>
      <c r="I107" s="101"/>
      <c r="J107" s="101"/>
      <c r="K107" s="101"/>
      <c r="L107" s="101"/>
      <c r="M107" s="101"/>
    </row>
    <row r="108" spans="1:13" x14ac:dyDescent="0.25">
      <c r="A108" s="101"/>
      <c r="B108" s="101"/>
      <c r="C108" s="101"/>
      <c r="D108" s="101"/>
      <c r="E108" s="101"/>
      <c r="F108" s="101"/>
      <c r="G108" s="101"/>
      <c r="H108" s="101"/>
      <c r="I108" s="101"/>
      <c r="J108" s="101"/>
      <c r="K108" s="101"/>
      <c r="L108" s="101"/>
      <c r="M108" s="101"/>
    </row>
    <row r="109" spans="1:13" x14ac:dyDescent="0.25">
      <c r="A109" s="101"/>
      <c r="B109" s="101"/>
      <c r="C109" s="101"/>
      <c r="D109" s="101"/>
      <c r="E109" s="101"/>
      <c r="F109" s="101"/>
      <c r="G109" s="101"/>
      <c r="H109" s="101"/>
      <c r="I109" s="101"/>
      <c r="J109" s="101"/>
      <c r="K109" s="101"/>
      <c r="L109" s="101"/>
      <c r="M109" s="101"/>
    </row>
    <row r="110" spans="1:13" x14ac:dyDescent="0.25">
      <c r="A110" s="101"/>
      <c r="B110" s="101"/>
      <c r="C110" s="101"/>
      <c r="D110" s="101"/>
      <c r="E110" s="101"/>
      <c r="F110" s="101"/>
      <c r="G110" s="101"/>
      <c r="H110" s="101"/>
      <c r="I110" s="101"/>
      <c r="J110" s="101"/>
      <c r="K110" s="101"/>
      <c r="L110" s="101"/>
      <c r="M110" s="101"/>
    </row>
    <row r="111" spans="1:13" x14ac:dyDescent="0.25">
      <c r="A111" s="101"/>
      <c r="B111" s="101"/>
      <c r="C111" s="101"/>
      <c r="D111" s="101"/>
      <c r="E111" s="101"/>
      <c r="F111" s="101"/>
      <c r="G111" s="101"/>
      <c r="H111" s="101"/>
      <c r="I111" s="101"/>
      <c r="J111" s="101"/>
      <c r="K111" s="101"/>
      <c r="L111" s="101"/>
      <c r="M111" s="101"/>
    </row>
    <row r="112" spans="1:13" x14ac:dyDescent="0.25">
      <c r="A112" s="101"/>
      <c r="B112" s="101"/>
      <c r="C112" s="101"/>
      <c r="D112" s="101"/>
      <c r="E112" s="101"/>
      <c r="F112" s="101"/>
      <c r="G112" s="101"/>
      <c r="H112" s="101"/>
      <c r="I112" s="101"/>
      <c r="J112" s="101"/>
      <c r="K112" s="101"/>
      <c r="L112" s="101"/>
      <c r="M112" s="101"/>
    </row>
  </sheetData>
  <mergeCells count="2">
    <mergeCell ref="A1:M1"/>
    <mergeCell ref="A73:B73"/>
  </mergeCells>
  <pageMargins left="0.7" right="0.7" top="0.75" bottom="0.75" header="0.3" footer="0.3"/>
  <pageSetup paperSize="9" scale="54" orientation="portrait" r:id="rId1"/>
  <rowBreaks count="1" manualBreakCount="1">
    <brk id="9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0"/>
  <sheetViews>
    <sheetView showZeros="0" topLeftCell="A2" zoomScaleNormal="100" workbookViewId="0"/>
  </sheetViews>
  <sheetFormatPr defaultColWidth="9.140625" defaultRowHeight="15" outlineLevelRow="1" x14ac:dyDescent="0.25"/>
  <cols>
    <col min="1" max="1" width="3.5703125" style="97" customWidth="1"/>
    <col min="2" max="2" width="26" style="97" customWidth="1"/>
    <col min="3" max="3" width="16" style="97" customWidth="1"/>
    <col min="4" max="4" width="8.28515625" style="97" customWidth="1"/>
    <col min="5" max="5" width="4.85546875" style="97" customWidth="1"/>
    <col min="6" max="13" width="9.7109375" style="97" customWidth="1"/>
    <col min="14" max="16384" width="9.140625" style="97"/>
  </cols>
  <sheetData>
    <row r="1" spans="2:13" ht="16.5" hidden="1" outlineLevel="1" x14ac:dyDescent="0.35">
      <c r="B1" s="102" t="s">
        <v>75</v>
      </c>
      <c r="C1" s="102" t="s">
        <v>76</v>
      </c>
      <c r="D1" s="102"/>
      <c r="E1" s="102"/>
      <c r="F1" s="103" t="e">
        <f>#REF!</f>
        <v>#REF!</v>
      </c>
      <c r="G1" s="103" t="e">
        <f>#REF!</f>
        <v>#REF!</v>
      </c>
      <c r="H1" s="103" t="e">
        <f>#REF!</f>
        <v>#REF!</v>
      </c>
      <c r="I1" s="103" t="e">
        <f>#REF!</f>
        <v>#REF!</v>
      </c>
      <c r="J1" s="103" t="e">
        <f>#REF!</f>
        <v>#REF!</v>
      </c>
      <c r="K1" s="103" t="e">
        <f>#REF!</f>
        <v>#REF!</v>
      </c>
      <c r="L1" s="103" t="e">
        <f>#REF!</f>
        <v>#REF!</v>
      </c>
      <c r="M1" s="103" t="e">
        <f>#REF!</f>
        <v>#REF!</v>
      </c>
    </row>
    <row r="2" spans="2:13" ht="16.5" collapsed="1" x14ac:dyDescent="0.35">
      <c r="B2" s="104" t="s">
        <v>55</v>
      </c>
      <c r="C2" s="105"/>
      <c r="D2" s="105"/>
      <c r="E2" s="132" t="s">
        <v>79</v>
      </c>
      <c r="F2" s="105"/>
      <c r="G2" s="105"/>
      <c r="H2" s="105"/>
      <c r="I2" s="105"/>
      <c r="J2" s="105"/>
      <c r="K2" s="105"/>
      <c r="L2" s="105"/>
      <c r="M2" s="105"/>
    </row>
    <row r="3" spans="2:13" ht="21.75" x14ac:dyDescent="0.25">
      <c r="B3" s="213" t="e">
        <f>#REF!</f>
        <v>#REF!</v>
      </c>
      <c r="C3" s="213"/>
      <c r="D3" s="213"/>
      <c r="E3" s="213"/>
      <c r="F3" s="213"/>
      <c r="G3" s="213"/>
      <c r="H3" s="213"/>
      <c r="I3" s="213"/>
      <c r="J3" s="213"/>
      <c r="K3" s="213"/>
      <c r="L3" s="213"/>
      <c r="M3" s="213"/>
    </row>
    <row r="4" spans="2:13" ht="16.5" x14ac:dyDescent="0.35">
      <c r="B4" s="106" t="e">
        <f>IF($E$2="S",#REF!,#REF!)</f>
        <v>#REF!</v>
      </c>
      <c r="C4" s="107"/>
      <c r="D4" s="107"/>
      <c r="E4" s="107"/>
      <c r="F4" s="101"/>
      <c r="G4" s="101"/>
      <c r="H4" s="101"/>
      <c r="I4" s="101"/>
      <c r="J4" s="101"/>
      <c r="K4" s="101"/>
      <c r="L4" s="101"/>
      <c r="M4" s="101"/>
    </row>
    <row r="5" spans="2:13" ht="16.5" x14ac:dyDescent="0.35">
      <c r="B5" s="67"/>
      <c r="C5" s="67"/>
      <c r="D5" s="68"/>
      <c r="E5" s="69"/>
      <c r="F5" s="70" t="e">
        <f>#REF!</f>
        <v>#REF!</v>
      </c>
      <c r="G5" s="70" t="e">
        <f>#REF!</f>
        <v>#REF!</v>
      </c>
      <c r="H5" s="70" t="e">
        <f>#REF!</f>
        <v>#REF!</v>
      </c>
      <c r="I5" s="70" t="e">
        <f>#REF!</f>
        <v>#REF!</v>
      </c>
      <c r="J5" s="70" t="e">
        <f>#REF!</f>
        <v>#REF!</v>
      </c>
      <c r="K5" s="70" t="e">
        <f>#REF!</f>
        <v>#REF!</v>
      </c>
      <c r="L5" s="70" t="e">
        <f>#REF!</f>
        <v>#REF!</v>
      </c>
      <c r="M5" s="70" t="e">
        <f>#REF!</f>
        <v>#REF!</v>
      </c>
    </row>
    <row r="6" spans="2:13" ht="16.5" x14ac:dyDescent="0.35">
      <c r="B6" s="71"/>
      <c r="C6" s="71"/>
      <c r="D6" s="68"/>
      <c r="E6" s="69"/>
      <c r="F6" s="70" t="e">
        <f>#REF!</f>
        <v>#REF!</v>
      </c>
      <c r="G6" s="70" t="e">
        <f>#REF!</f>
        <v>#REF!</v>
      </c>
      <c r="H6" s="70" t="e">
        <f>#REF!</f>
        <v>#REF!</v>
      </c>
      <c r="I6" s="70" t="e">
        <f>#REF!</f>
        <v>#REF!</v>
      </c>
      <c r="J6" s="70"/>
      <c r="K6" s="70"/>
      <c r="L6" s="70"/>
      <c r="M6" s="70"/>
    </row>
    <row r="7" spans="2:13" ht="16.5" x14ac:dyDescent="0.35">
      <c r="B7" s="68" t="e">
        <f>IF($E$2="S",#REF!,#REF!)</f>
        <v>#REF!</v>
      </c>
      <c r="C7" s="71"/>
      <c r="D7" s="68"/>
      <c r="E7" s="68" t="e">
        <f>IF($E$2="S",#REF!,#REF!)</f>
        <v>#REF!</v>
      </c>
      <c r="F7" s="72"/>
      <c r="G7" s="72"/>
      <c r="H7" s="72"/>
      <c r="I7" s="72" t="s">
        <v>53</v>
      </c>
      <c r="J7" s="72" t="s">
        <v>53</v>
      </c>
      <c r="K7" s="72" t="s">
        <v>80</v>
      </c>
      <c r="L7" s="72" t="s">
        <v>56</v>
      </c>
      <c r="M7" s="72"/>
    </row>
    <row r="8" spans="2:13" ht="3.75" customHeight="1" x14ac:dyDescent="0.35">
      <c r="B8" s="65"/>
      <c r="C8" s="65"/>
      <c r="D8" s="65"/>
      <c r="E8" s="65"/>
      <c r="F8" s="65"/>
      <c r="G8" s="65"/>
      <c r="H8" s="65"/>
      <c r="I8" s="65"/>
      <c r="J8" s="65"/>
      <c r="K8" s="65"/>
      <c r="L8" s="65"/>
      <c r="M8" s="65"/>
    </row>
    <row r="9" spans="2:13" ht="16.5" x14ac:dyDescent="0.35">
      <c r="B9" s="109" t="e">
        <f>IF($E$2="S",#REF!,#REF!)</f>
        <v>#REF!</v>
      </c>
      <c r="C9" s="110"/>
      <c r="D9" s="110"/>
      <c r="E9" s="110"/>
      <c r="F9" s="80">
        <v>0</v>
      </c>
      <c r="G9" s="17">
        <v>-1355.515523</v>
      </c>
      <c r="H9" s="80">
        <v>0</v>
      </c>
      <c r="I9" s="17">
        <v>0</v>
      </c>
      <c r="J9" s="80">
        <v>0</v>
      </c>
      <c r="K9" s="17">
        <v>2612.4299999999998</v>
      </c>
      <c r="L9" s="17">
        <v>2528.2269999999999</v>
      </c>
      <c r="M9" s="17">
        <v>2576.6410000000001</v>
      </c>
    </row>
    <row r="10" spans="2:13" ht="16.5" x14ac:dyDescent="0.35">
      <c r="B10" s="109" t="e">
        <f>IF($E$2="S",#REF!,#REF!)</f>
        <v>#REF!</v>
      </c>
      <c r="C10" s="62"/>
      <c r="D10" s="62"/>
      <c r="E10" s="62"/>
      <c r="F10" s="81">
        <v>0</v>
      </c>
      <c r="G10" s="21">
        <v>1140.9290760000001</v>
      </c>
      <c r="H10" s="81">
        <v>0</v>
      </c>
      <c r="I10" s="21">
        <v>0</v>
      </c>
      <c r="J10" s="81">
        <v>0</v>
      </c>
      <c r="K10" s="21">
        <v>-2117.4540000000002</v>
      </c>
      <c r="L10" s="21">
        <v>-2138.085</v>
      </c>
      <c r="M10" s="21">
        <v>-2158.8960000000002</v>
      </c>
    </row>
    <row r="11" spans="2:13" ht="16.5" x14ac:dyDescent="0.35">
      <c r="B11" s="109" t="e">
        <f>IF($E$2="S",#REF!,#REF!)</f>
        <v>#REF!</v>
      </c>
      <c r="C11" s="62"/>
      <c r="D11" s="62"/>
      <c r="E11" s="62"/>
      <c r="F11" s="81">
        <v>0</v>
      </c>
      <c r="G11" s="21">
        <v>-2.2064E-2</v>
      </c>
      <c r="H11" s="81">
        <v>0</v>
      </c>
      <c r="I11" s="21">
        <v>0</v>
      </c>
      <c r="J11" s="81">
        <v>0</v>
      </c>
      <c r="K11" s="21">
        <v>6.7000000000000004E-2</v>
      </c>
      <c r="L11" s="21">
        <v>52.139000000000003</v>
      </c>
      <c r="M11" s="21">
        <v>44.603999999999999</v>
      </c>
    </row>
    <row r="12" spans="2:13" ht="16.5" x14ac:dyDescent="0.35">
      <c r="B12" s="109" t="e">
        <f>IF($E$2="S",#REF!,#REF!)</f>
        <v>#REF!</v>
      </c>
      <c r="C12" s="62"/>
      <c r="D12" s="62"/>
      <c r="E12" s="62"/>
      <c r="F12" s="81">
        <v>0</v>
      </c>
      <c r="G12" s="21">
        <v>-14.186363</v>
      </c>
      <c r="H12" s="81">
        <v>0</v>
      </c>
      <c r="I12" s="21">
        <v>0</v>
      </c>
      <c r="J12" s="81">
        <v>0</v>
      </c>
      <c r="K12" s="21">
        <v>35.067</v>
      </c>
      <c r="L12" s="21">
        <v>26.55</v>
      </c>
      <c r="M12" s="21">
        <v>40</v>
      </c>
    </row>
    <row r="13" spans="2:13" ht="16.5" x14ac:dyDescent="0.35">
      <c r="B13" s="111" t="e">
        <f>IF($E$2="S",#REF!,#REF!)</f>
        <v>#REF!</v>
      </c>
      <c r="C13" s="66"/>
      <c r="D13" s="66"/>
      <c r="E13" s="66"/>
      <c r="F13" s="82">
        <v>0</v>
      </c>
      <c r="G13" s="25">
        <v>0</v>
      </c>
      <c r="H13" s="82">
        <v>0</v>
      </c>
      <c r="I13" s="25">
        <v>0</v>
      </c>
      <c r="J13" s="82">
        <v>0</v>
      </c>
      <c r="K13" s="25">
        <v>3.2650000000000001</v>
      </c>
      <c r="L13" s="25">
        <v>-1.282</v>
      </c>
      <c r="M13" s="25">
        <v>0</v>
      </c>
    </row>
    <row r="14" spans="2:13" ht="15.75" x14ac:dyDescent="0.25">
      <c r="B14" s="112" t="e">
        <f>IF($E$2="S",#REF!,#REF!)</f>
        <v>#REF!</v>
      </c>
      <c r="C14" s="112"/>
      <c r="D14" s="112"/>
      <c r="E14" s="112"/>
      <c r="F14" s="80">
        <f>SUM(F9:F13)</f>
        <v>0</v>
      </c>
      <c r="G14" s="16">
        <f>SUM(G9:G13)</f>
        <v>-228.79487399999991</v>
      </c>
      <c r="H14" s="80">
        <f>SUM(H9:H13)</f>
        <v>0</v>
      </c>
      <c r="I14" s="17">
        <f>SUM(I9:I13)</f>
        <v>0</v>
      </c>
      <c r="J14" s="80">
        <f>SUM(J9:J13)</f>
        <v>0</v>
      </c>
      <c r="K14" s="18">
        <f>SUM(K9:K13)</f>
        <v>533.37499999999966</v>
      </c>
      <c r="L14" s="18">
        <f>SUM(L9:L13)</f>
        <v>467.54899999999986</v>
      </c>
      <c r="M14" s="18">
        <f>SUM(M9:M13)</f>
        <v>502.34899999999988</v>
      </c>
    </row>
    <row r="15" spans="2:13" ht="16.5" x14ac:dyDescent="0.35">
      <c r="B15" s="111" t="e">
        <f>IF($E$2="S",#REF!,#REF!)</f>
        <v>#REF!</v>
      </c>
      <c r="C15" s="66"/>
      <c r="D15" s="66"/>
      <c r="E15" s="66"/>
      <c r="F15" s="82">
        <v>0</v>
      </c>
      <c r="G15" s="25">
        <v>80.332859999999997</v>
      </c>
      <c r="H15" s="82">
        <v>0</v>
      </c>
      <c r="I15" s="25">
        <v>0</v>
      </c>
      <c r="J15" s="82">
        <v>0</v>
      </c>
      <c r="K15" s="25">
        <v>-167.54000000000002</v>
      </c>
      <c r="L15" s="25">
        <v>-156.077</v>
      </c>
      <c r="M15" s="25">
        <v>-159.09</v>
      </c>
    </row>
    <row r="16" spans="2:13" ht="15.75" x14ac:dyDescent="0.25">
      <c r="B16" s="112" t="e">
        <f>IF($E$2="S",#REF!,#REF!)</f>
        <v>#REF!</v>
      </c>
      <c r="C16" s="112"/>
      <c r="D16" s="112"/>
      <c r="E16" s="112"/>
      <c r="F16" s="80">
        <f>SUM(F14:F15)</f>
        <v>0</v>
      </c>
      <c r="G16" s="16">
        <f>SUM(G14:G15)</f>
        <v>-148.4620139999999</v>
      </c>
      <c r="H16" s="80">
        <f>SUM(H14:H15)</f>
        <v>0</v>
      </c>
      <c r="I16" s="17">
        <f>SUM(I14:I15)</f>
        <v>0</v>
      </c>
      <c r="J16" s="80">
        <f>SUM(J14:J15)</f>
        <v>0</v>
      </c>
      <c r="K16" s="18">
        <f>SUM(K14:K15)</f>
        <v>365.83499999999964</v>
      </c>
      <c r="L16" s="18">
        <f>SUM(L14:L15)</f>
        <v>311.47199999999987</v>
      </c>
      <c r="M16" s="18">
        <f>SUM(M14:M15)</f>
        <v>343.2589999999999</v>
      </c>
    </row>
    <row r="17" spans="2:13" ht="16.5" x14ac:dyDescent="0.35">
      <c r="B17" s="109" t="e">
        <f>IF($E$2="S",#REF!,#REF!)</f>
        <v>#REF!</v>
      </c>
      <c r="C17" s="113"/>
      <c r="D17" s="113"/>
      <c r="E17" s="113"/>
      <c r="F17" s="81">
        <v>0</v>
      </c>
      <c r="G17" s="21">
        <v>0</v>
      </c>
      <c r="H17" s="81">
        <v>0</v>
      </c>
      <c r="I17" s="21">
        <v>0</v>
      </c>
      <c r="J17" s="81">
        <v>0</v>
      </c>
      <c r="K17" s="21">
        <v>0</v>
      </c>
      <c r="L17" s="21">
        <v>-2.1269999999999998</v>
      </c>
      <c r="M17" s="21">
        <v>0</v>
      </c>
    </row>
    <row r="18" spans="2:13" ht="16.5" x14ac:dyDescent="0.35">
      <c r="B18" s="111" t="e">
        <f>IF($E$2="S",#REF!,#REF!)</f>
        <v>#REF!</v>
      </c>
      <c r="C18" s="66"/>
      <c r="D18" s="66"/>
      <c r="E18" s="66"/>
      <c r="F18" s="82">
        <v>0</v>
      </c>
      <c r="G18" s="25">
        <v>0</v>
      </c>
      <c r="H18" s="82">
        <v>0</v>
      </c>
      <c r="I18" s="25">
        <v>0</v>
      </c>
      <c r="J18" s="82">
        <v>0</v>
      </c>
      <c r="K18" s="25">
        <v>0</v>
      </c>
      <c r="L18" s="25">
        <v>0</v>
      </c>
      <c r="M18" s="25">
        <v>0</v>
      </c>
    </row>
    <row r="19" spans="2:13" ht="15.75" x14ac:dyDescent="0.25">
      <c r="B19" s="112" t="e">
        <f>IF($E$2="S",#REF!,#REF!)</f>
        <v>#REF!</v>
      </c>
      <c r="C19" s="112"/>
      <c r="D19" s="112"/>
      <c r="E19" s="112"/>
      <c r="F19" s="80">
        <f>SUM(F16:F18)</f>
        <v>0</v>
      </c>
      <c r="G19" s="16">
        <f>SUM(G16:G18)</f>
        <v>-148.4620139999999</v>
      </c>
      <c r="H19" s="80">
        <f>SUM(H16:H18)</f>
        <v>0</v>
      </c>
      <c r="I19" s="17">
        <f>SUM(I16:I18)</f>
        <v>0</v>
      </c>
      <c r="J19" s="80">
        <f>SUM(J16:J18)</f>
        <v>0</v>
      </c>
      <c r="K19" s="18">
        <f>SUM(K16:K18)</f>
        <v>365.83499999999964</v>
      </c>
      <c r="L19" s="18">
        <f>SUM(L16:L18)</f>
        <v>309.34499999999986</v>
      </c>
      <c r="M19" s="18">
        <f>SUM(M16:M18)</f>
        <v>343.2589999999999</v>
      </c>
    </row>
    <row r="20" spans="2:13" ht="16.5" x14ac:dyDescent="0.35">
      <c r="B20" s="109" t="e">
        <f>IF($E$2="S",#REF!,#REF!)</f>
        <v>#REF!</v>
      </c>
      <c r="C20" s="62"/>
      <c r="D20" s="62"/>
      <c r="E20" s="62"/>
      <c r="F20" s="81">
        <v>0</v>
      </c>
      <c r="G20" s="21">
        <v>-18.621541999999998</v>
      </c>
      <c r="H20" s="81">
        <v>0</v>
      </c>
      <c r="I20" s="21">
        <v>0</v>
      </c>
      <c r="J20" s="81">
        <v>0</v>
      </c>
      <c r="K20" s="21">
        <v>0.70500000000000007</v>
      </c>
      <c r="L20" s="21">
        <v>2.141</v>
      </c>
      <c r="M20" s="21">
        <v>1.625</v>
      </c>
    </row>
    <row r="21" spans="2:13" ht="16.5" x14ac:dyDescent="0.35">
      <c r="B21" s="111" t="e">
        <f>IF($E$2="S",#REF!,#REF!)</f>
        <v>#REF!</v>
      </c>
      <c r="C21" s="66"/>
      <c r="D21" s="66"/>
      <c r="E21" s="66"/>
      <c r="F21" s="82">
        <v>0</v>
      </c>
      <c r="G21" s="25">
        <v>62.829300000000003</v>
      </c>
      <c r="H21" s="82">
        <v>0</v>
      </c>
      <c r="I21" s="25">
        <v>0</v>
      </c>
      <c r="J21" s="82">
        <v>0</v>
      </c>
      <c r="K21" s="25">
        <v>-158.61000000000001</v>
      </c>
      <c r="L21" s="25">
        <v>-177.26999999999998</v>
      </c>
      <c r="M21" s="25">
        <v>-115.232</v>
      </c>
    </row>
    <row r="22" spans="2:13" ht="15.75" x14ac:dyDescent="0.25">
      <c r="B22" s="112" t="e">
        <f>IF($E$2="S",#REF!,#REF!)</f>
        <v>#REF!</v>
      </c>
      <c r="C22" s="112"/>
      <c r="D22" s="112"/>
      <c r="E22" s="112"/>
      <c r="F22" s="80">
        <f>SUM(F19:F21)</f>
        <v>0</v>
      </c>
      <c r="G22" s="16">
        <f>SUM(G19:G21)</f>
        <v>-104.2542559999999</v>
      </c>
      <c r="H22" s="80">
        <f>SUM(H19:H21)</f>
        <v>0</v>
      </c>
      <c r="I22" s="17">
        <f>SUM(I19:I21)</f>
        <v>0</v>
      </c>
      <c r="J22" s="80">
        <f>SUM(J19:J21)</f>
        <v>0</v>
      </c>
      <c r="K22" s="18">
        <f>SUM(K19:K21)</f>
        <v>207.92999999999961</v>
      </c>
      <c r="L22" s="18">
        <f>SUM(L19:L21)</f>
        <v>134.21599999999989</v>
      </c>
      <c r="M22" s="18">
        <f>SUM(M19:M21)</f>
        <v>229.6519999999999</v>
      </c>
    </row>
    <row r="23" spans="2:13" ht="16.5" x14ac:dyDescent="0.35">
      <c r="B23" s="109" t="e">
        <f>IF($E$2="S",#REF!,#REF!)</f>
        <v>#REF!</v>
      </c>
      <c r="C23" s="62"/>
      <c r="D23" s="62"/>
      <c r="E23" s="62"/>
      <c r="F23" s="81">
        <v>0</v>
      </c>
      <c r="G23" s="21">
        <v>21.396075</v>
      </c>
      <c r="H23" s="155">
        <v>0</v>
      </c>
      <c r="I23" s="21">
        <v>0</v>
      </c>
      <c r="J23" s="81">
        <v>0</v>
      </c>
      <c r="K23" s="21">
        <v>-33.344000000000001</v>
      </c>
      <c r="L23" s="21">
        <v>-22.26</v>
      </c>
      <c r="M23" s="21">
        <v>-38.347000000000001</v>
      </c>
    </row>
    <row r="24" spans="2:13" ht="16.5" x14ac:dyDescent="0.35">
      <c r="B24" s="111" t="e">
        <f>IF($E$2="S",#REF!,#REF!)</f>
        <v>#REF!</v>
      </c>
      <c r="C24" s="114"/>
      <c r="D24" s="114"/>
      <c r="E24" s="114"/>
      <c r="F24" s="82">
        <v>0</v>
      </c>
      <c r="G24" s="25">
        <v>0</v>
      </c>
      <c r="H24" s="182">
        <v>0</v>
      </c>
      <c r="I24" s="25">
        <v>0</v>
      </c>
      <c r="J24" s="82">
        <v>0</v>
      </c>
      <c r="K24" s="25">
        <v>0</v>
      </c>
      <c r="L24" s="25">
        <v>0</v>
      </c>
      <c r="M24" s="25">
        <v>0</v>
      </c>
    </row>
    <row r="25" spans="2:13" ht="16.5" x14ac:dyDescent="0.35">
      <c r="B25" s="115" t="e">
        <f>IF($E$2="S",#REF!,#REF!)</f>
        <v>#REF!</v>
      </c>
      <c r="C25" s="116"/>
      <c r="D25" s="116"/>
      <c r="E25" s="116"/>
      <c r="F25" s="80">
        <f>SUM(F22:F24)</f>
        <v>0</v>
      </c>
      <c r="G25" s="16">
        <f>SUM(G22:G24)</f>
        <v>-82.858180999999902</v>
      </c>
      <c r="H25" s="80">
        <f>SUM(H22:H24)</f>
        <v>0</v>
      </c>
      <c r="I25" s="17">
        <f>SUM(I22:I24)</f>
        <v>0</v>
      </c>
      <c r="J25" s="80">
        <f>SUM(J22:J24)</f>
        <v>0</v>
      </c>
      <c r="K25" s="18">
        <f>SUM(K22:K24)</f>
        <v>174.58599999999961</v>
      </c>
      <c r="L25" s="18">
        <f>SUM(L22:L24)</f>
        <v>111.95599999999989</v>
      </c>
      <c r="M25" s="18">
        <f>SUM(M22:M24)</f>
        <v>191.30499999999989</v>
      </c>
    </row>
    <row r="26" spans="2:13" ht="16.5" x14ac:dyDescent="0.35">
      <c r="B26" s="109" t="e">
        <f>IF($E$2="S",#REF!,#REF!)</f>
        <v>#REF!</v>
      </c>
      <c r="C26" s="62"/>
      <c r="D26" s="62"/>
      <c r="E26" s="62"/>
      <c r="F26" s="81">
        <v>0</v>
      </c>
      <c r="G26" s="21">
        <v>-82.858180999999988</v>
      </c>
      <c r="H26" s="81">
        <v>0</v>
      </c>
      <c r="I26" s="21">
        <v>0</v>
      </c>
      <c r="J26" s="81">
        <v>0</v>
      </c>
      <c r="K26" s="21">
        <v>174.58599999999984</v>
      </c>
      <c r="L26" s="21">
        <v>111.95599999999966</v>
      </c>
      <c r="M26" s="21">
        <v>191.30500000000004</v>
      </c>
    </row>
    <row r="27" spans="2:13" ht="16.5" x14ac:dyDescent="0.35">
      <c r="B27" s="109" t="e">
        <f>IF($E$2="S",#REF!,#REF!)</f>
        <v>#REF!</v>
      </c>
      <c r="C27" s="62"/>
      <c r="D27" s="62"/>
      <c r="E27" s="62"/>
      <c r="F27" s="81">
        <v>0</v>
      </c>
      <c r="G27" s="21">
        <v>0</v>
      </c>
      <c r="H27" s="81">
        <v>0</v>
      </c>
      <c r="I27" s="21">
        <v>0</v>
      </c>
      <c r="J27" s="81">
        <v>0</v>
      </c>
      <c r="K27" s="21">
        <v>0</v>
      </c>
      <c r="L27" s="21">
        <v>0</v>
      </c>
      <c r="M27" s="21">
        <v>0</v>
      </c>
    </row>
    <row r="28" spans="2:13" ht="16.5" x14ac:dyDescent="0.35">
      <c r="B28" s="146"/>
      <c r="C28" s="146"/>
      <c r="D28" s="146"/>
      <c r="E28" s="146"/>
      <c r="F28" s="82"/>
      <c r="G28" s="25"/>
      <c r="H28" s="147"/>
      <c r="I28" s="148"/>
      <c r="J28" s="147"/>
      <c r="K28" s="148"/>
      <c r="L28" s="148"/>
      <c r="M28" s="148"/>
    </row>
    <row r="29" spans="2:13" ht="16.5" x14ac:dyDescent="0.35">
      <c r="B29" s="144" t="e">
        <f>IF($E$2="S",#REF!,#REF!)</f>
        <v>#REF!</v>
      </c>
      <c r="C29" s="62"/>
      <c r="D29" s="62"/>
      <c r="E29" s="62"/>
      <c r="F29" s="81">
        <v>0</v>
      </c>
      <c r="G29" s="21">
        <v>30.748000000000001</v>
      </c>
      <c r="H29" s="81">
        <v>0</v>
      </c>
      <c r="I29" s="21">
        <v>0</v>
      </c>
      <c r="J29" s="81">
        <v>0</v>
      </c>
      <c r="K29" s="21">
        <v>-3.2529999999999997</v>
      </c>
      <c r="L29" s="21">
        <v>-6.7910000000000004</v>
      </c>
      <c r="M29" s="21">
        <v>-4.6920000000000002</v>
      </c>
    </row>
    <row r="30" spans="2:13" ht="16.5" x14ac:dyDescent="0.35">
      <c r="B30" s="145" t="e">
        <f>IF($E$2="S",#REF!,#REF!)</f>
        <v>#REF!</v>
      </c>
      <c r="C30" s="146"/>
      <c r="D30" s="146"/>
      <c r="E30" s="146"/>
      <c r="F30" s="89">
        <f>F16-F29</f>
        <v>0</v>
      </c>
      <c r="G30" s="143">
        <f>G16-G29</f>
        <v>-179.21001399999989</v>
      </c>
      <c r="H30" s="160">
        <f>H16-H29</f>
        <v>0</v>
      </c>
      <c r="I30" s="161">
        <f>I16-I29</f>
        <v>0</v>
      </c>
      <c r="J30" s="160">
        <f>J16-J29</f>
        <v>0</v>
      </c>
      <c r="K30" s="161">
        <f>K16-K29</f>
        <v>369.08799999999962</v>
      </c>
      <c r="L30" s="161">
        <f>L16-L29</f>
        <v>318.26299999999986</v>
      </c>
      <c r="M30" s="161">
        <f>M16-M29</f>
        <v>347.95099999999991</v>
      </c>
    </row>
    <row r="31" spans="2:13" ht="16.5" x14ac:dyDescent="0.35">
      <c r="B31" s="109"/>
      <c r="C31" s="62"/>
      <c r="D31" s="62"/>
      <c r="E31" s="62"/>
      <c r="F31" s="22"/>
      <c r="G31" s="22"/>
      <c r="H31" s="22"/>
      <c r="I31" s="22"/>
      <c r="J31" s="22"/>
      <c r="K31" s="22"/>
      <c r="L31" s="22"/>
      <c r="M31" s="22"/>
    </row>
    <row r="32" spans="2:13" ht="16.5" x14ac:dyDescent="0.35">
      <c r="B32" s="67"/>
      <c r="C32" s="67"/>
      <c r="D32" s="68"/>
      <c r="E32" s="69"/>
      <c r="F32" s="70" t="e">
        <f>F$5</f>
        <v>#REF!</v>
      </c>
      <c r="G32" s="70" t="e">
        <f>G$5</f>
        <v>#REF!</v>
      </c>
      <c r="H32" s="70" t="e">
        <f>H$5</f>
        <v>#REF!</v>
      </c>
      <c r="I32" s="70" t="e">
        <f>I$5</f>
        <v>#REF!</v>
      </c>
      <c r="J32" s="70" t="e">
        <f>J$5</f>
        <v>#REF!</v>
      </c>
      <c r="K32" s="70" t="e">
        <f>K$5</f>
        <v>#REF!</v>
      </c>
      <c r="L32" s="70" t="e">
        <f>L$5</f>
        <v>#REF!</v>
      </c>
      <c r="M32" s="70" t="e">
        <f>M$5</f>
        <v>#REF!</v>
      </c>
    </row>
    <row r="33" spans="2:13" ht="16.5" x14ac:dyDescent="0.35">
      <c r="B33" s="71"/>
      <c r="C33" s="71"/>
      <c r="D33" s="68"/>
      <c r="E33" s="69"/>
      <c r="F33" s="73" t="e">
        <f>F$6</f>
        <v>#REF!</v>
      </c>
      <c r="G33" s="73" t="e">
        <f>G$6</f>
        <v>#REF!</v>
      </c>
      <c r="H33" s="73" t="e">
        <f>H$6</f>
        <v>#REF!</v>
      </c>
      <c r="I33" s="73" t="e">
        <f>I$6</f>
        <v>#REF!</v>
      </c>
      <c r="J33" s="73"/>
      <c r="K33" s="73"/>
      <c r="L33" s="73"/>
      <c r="M33" s="73"/>
    </row>
    <row r="34" spans="2:13" ht="16.5" x14ac:dyDescent="0.35">
      <c r="B34" s="68" t="e">
        <f>IF($E$2="S",#REF!,#REF!)</f>
        <v>#REF!</v>
      </c>
      <c r="C34" s="74"/>
      <c r="D34" s="68"/>
      <c r="E34" s="68"/>
      <c r="F34" s="75"/>
      <c r="G34" s="75"/>
      <c r="H34" s="75"/>
      <c r="I34" s="75"/>
      <c r="J34" s="75"/>
      <c r="K34" s="75"/>
      <c r="L34" s="75"/>
      <c r="M34" s="75"/>
    </row>
    <row r="35" spans="2:13" ht="3" customHeight="1" x14ac:dyDescent="0.35">
      <c r="B35" s="109"/>
      <c r="C35" s="65"/>
      <c r="D35" s="65"/>
      <c r="E35" s="65"/>
      <c r="F35" s="63"/>
      <c r="G35" s="63"/>
      <c r="H35" s="63"/>
      <c r="I35" s="63"/>
      <c r="J35" s="63"/>
      <c r="K35" s="63"/>
      <c r="L35" s="63"/>
      <c r="M35" s="63"/>
    </row>
    <row r="36" spans="2:13" ht="15" customHeight="1" x14ac:dyDescent="0.35">
      <c r="B36" s="109" t="e">
        <f>IF($E$2="S",#REF!,#REF!)</f>
        <v>#REF!</v>
      </c>
      <c r="C36" s="117"/>
      <c r="D36" s="117"/>
      <c r="E36" s="117"/>
      <c r="F36" s="81"/>
      <c r="G36" s="21"/>
      <c r="H36" s="81">
        <v>0</v>
      </c>
      <c r="I36" s="21">
        <v>0</v>
      </c>
      <c r="J36" s="81">
        <v>0</v>
      </c>
      <c r="K36" s="21">
        <v>2472.913</v>
      </c>
      <c r="L36" s="21">
        <v>2437.0740000000001</v>
      </c>
      <c r="M36" s="21">
        <v>0</v>
      </c>
    </row>
    <row r="37" spans="2:13" ht="15" customHeight="1" x14ac:dyDescent="0.35">
      <c r="B37" s="109" t="e">
        <f>IF($E$2="S",#REF!,#REF!)</f>
        <v>#REF!</v>
      </c>
      <c r="C37" s="110"/>
      <c r="D37" s="110"/>
      <c r="E37" s="110"/>
      <c r="F37" s="81"/>
      <c r="G37" s="21"/>
      <c r="H37" s="81">
        <v>0</v>
      </c>
      <c r="I37" s="21">
        <v>0</v>
      </c>
      <c r="J37" s="81">
        <v>0</v>
      </c>
      <c r="K37" s="21">
        <v>16.149999999999999</v>
      </c>
      <c r="L37" s="21">
        <v>5.3129999999999997</v>
      </c>
      <c r="M37" s="21">
        <v>0</v>
      </c>
    </row>
    <row r="38" spans="2:13" ht="15" customHeight="1" x14ac:dyDescent="0.35">
      <c r="B38" s="109" t="e">
        <f>IF($E$2="S",#REF!,#REF!)</f>
        <v>#REF!</v>
      </c>
      <c r="C38" s="110"/>
      <c r="D38" s="110"/>
      <c r="E38" s="110"/>
      <c r="F38" s="81"/>
      <c r="G38" s="21"/>
      <c r="H38" s="81">
        <v>0</v>
      </c>
      <c r="I38" s="21">
        <v>0</v>
      </c>
      <c r="J38" s="81">
        <v>0</v>
      </c>
      <c r="K38" s="21">
        <v>769.04</v>
      </c>
      <c r="L38" s="21">
        <v>846.30700000000002</v>
      </c>
      <c r="M38" s="21">
        <v>0</v>
      </c>
    </row>
    <row r="39" spans="2:13" ht="15" customHeight="1" x14ac:dyDescent="0.35">
      <c r="B39" s="109" t="e">
        <f>IF($E$2="S",#REF!,#REF!)</f>
        <v>#REF!</v>
      </c>
      <c r="C39" s="110"/>
      <c r="D39" s="110"/>
      <c r="E39" s="110"/>
      <c r="F39" s="81"/>
      <c r="G39" s="21"/>
      <c r="H39" s="81">
        <v>0</v>
      </c>
      <c r="I39" s="21">
        <v>0</v>
      </c>
      <c r="J39" s="81">
        <v>0</v>
      </c>
      <c r="K39" s="21">
        <v>9.2270000000000003</v>
      </c>
      <c r="L39" s="21">
        <v>6.0830000000000002</v>
      </c>
      <c r="M39" s="21">
        <v>0</v>
      </c>
    </row>
    <row r="40" spans="2:13" ht="15" customHeight="1" x14ac:dyDescent="0.35">
      <c r="B40" s="111" t="e">
        <f>IF($E$2="S",#REF!,#REF!)</f>
        <v>#REF!</v>
      </c>
      <c r="C40" s="66"/>
      <c r="D40" s="66"/>
      <c r="E40" s="66"/>
      <c r="F40" s="82"/>
      <c r="G40" s="25"/>
      <c r="H40" s="82">
        <v>0</v>
      </c>
      <c r="I40" s="25">
        <v>0</v>
      </c>
      <c r="J40" s="82">
        <v>0</v>
      </c>
      <c r="K40" s="25">
        <v>331.096</v>
      </c>
      <c r="L40" s="25">
        <v>349.29700000000003</v>
      </c>
      <c r="M40" s="25">
        <v>0</v>
      </c>
    </row>
    <row r="41" spans="2:13" ht="15" customHeight="1" x14ac:dyDescent="0.35">
      <c r="B41" s="106" t="e">
        <f>IF($E$2="S",#REF!,#REF!)</f>
        <v>#REF!</v>
      </c>
      <c r="C41" s="112"/>
      <c r="D41" s="112"/>
      <c r="E41" s="112"/>
      <c r="F41" s="86"/>
      <c r="G41" s="16"/>
      <c r="H41" s="80">
        <f>SUM(H36:H40)</f>
        <v>0</v>
      </c>
      <c r="I41" s="16">
        <f>SUM(I36:I40)</f>
        <v>0</v>
      </c>
      <c r="J41" s="86">
        <f>SUM(J36:J40)</f>
        <v>0</v>
      </c>
      <c r="K41" s="18">
        <f>SUM(K36:K40)</f>
        <v>3598.4259999999999</v>
      </c>
      <c r="L41" s="18" t="s">
        <v>54</v>
      </c>
      <c r="M41" s="18">
        <f>SUM(M36:M40)</f>
        <v>0</v>
      </c>
    </row>
    <row r="42" spans="2:13" ht="15" customHeight="1" x14ac:dyDescent="0.35">
      <c r="B42" s="109" t="e">
        <f>IF($E$2="S",#REF!,#REF!)</f>
        <v>#REF!</v>
      </c>
      <c r="C42" s="62"/>
      <c r="D42" s="62"/>
      <c r="E42" s="62"/>
      <c r="F42" s="81"/>
      <c r="G42" s="21"/>
      <c r="H42" s="81">
        <v>0</v>
      </c>
      <c r="I42" s="21">
        <v>0</v>
      </c>
      <c r="J42" s="81">
        <v>0</v>
      </c>
      <c r="K42" s="21">
        <v>20.302</v>
      </c>
      <c r="L42" s="21">
        <v>18.66</v>
      </c>
      <c r="M42" s="21">
        <v>0</v>
      </c>
    </row>
    <row r="43" spans="2:13" ht="15" customHeight="1" x14ac:dyDescent="0.35">
      <c r="B43" s="109" t="e">
        <f>IF($E$2="S",#REF!,#REF!)</f>
        <v>#REF!</v>
      </c>
      <c r="C43" s="62"/>
      <c r="D43" s="62"/>
      <c r="E43" s="62"/>
      <c r="F43" s="81"/>
      <c r="G43" s="21"/>
      <c r="H43" s="81">
        <v>0</v>
      </c>
      <c r="I43" s="21">
        <v>0</v>
      </c>
      <c r="J43" s="81">
        <v>0</v>
      </c>
      <c r="K43" s="21">
        <v>0</v>
      </c>
      <c r="L43" s="21">
        <v>0</v>
      </c>
      <c r="M43" s="21">
        <v>0</v>
      </c>
    </row>
    <row r="44" spans="2:13" ht="15" customHeight="1" x14ac:dyDescent="0.35">
      <c r="B44" s="109" t="e">
        <f>IF($E$2="S",#REF!,#REF!)</f>
        <v>#REF!</v>
      </c>
      <c r="C44" s="62"/>
      <c r="D44" s="62"/>
      <c r="E44" s="62"/>
      <c r="F44" s="81"/>
      <c r="G44" s="21"/>
      <c r="H44" s="81">
        <v>0</v>
      </c>
      <c r="I44" s="21">
        <v>0</v>
      </c>
      <c r="J44" s="81">
        <v>0</v>
      </c>
      <c r="K44" s="21">
        <v>393.50799999999998</v>
      </c>
      <c r="L44" s="21">
        <v>289.32299999999998</v>
      </c>
      <c r="M44" s="21">
        <v>0</v>
      </c>
    </row>
    <row r="45" spans="2:13" ht="15" customHeight="1" x14ac:dyDescent="0.35">
      <c r="B45" s="109" t="e">
        <f>IF($E$2="S",#REF!,#REF!)</f>
        <v>#REF!</v>
      </c>
      <c r="C45" s="62"/>
      <c r="D45" s="62"/>
      <c r="E45" s="62"/>
      <c r="F45" s="81"/>
      <c r="G45" s="21"/>
      <c r="H45" s="81">
        <v>0</v>
      </c>
      <c r="I45" s="21">
        <v>0</v>
      </c>
      <c r="J45" s="81">
        <v>0</v>
      </c>
      <c r="K45" s="21">
        <v>334.84899999999999</v>
      </c>
      <c r="L45" s="21">
        <v>373.15899999999999</v>
      </c>
      <c r="M45" s="21">
        <v>0</v>
      </c>
    </row>
    <row r="46" spans="2:13" ht="15" customHeight="1" x14ac:dyDescent="0.35">
      <c r="B46" s="111" t="e">
        <f>IF($E$2="S",#REF!,#REF!)</f>
        <v>#REF!</v>
      </c>
      <c r="C46" s="66"/>
      <c r="D46" s="66"/>
      <c r="E46" s="66"/>
      <c r="F46" s="82"/>
      <c r="G46" s="25"/>
      <c r="H46" s="82">
        <v>0</v>
      </c>
      <c r="I46" s="25">
        <v>0</v>
      </c>
      <c r="J46" s="82">
        <v>0</v>
      </c>
      <c r="K46" s="25">
        <v>0</v>
      </c>
      <c r="L46" s="25">
        <v>0</v>
      </c>
      <c r="M46" s="25">
        <v>0</v>
      </c>
    </row>
    <row r="47" spans="2:13" ht="15" customHeight="1" x14ac:dyDescent="0.35">
      <c r="B47" s="118" t="e">
        <f>IF($E$2="S",#REF!,#REF!)</f>
        <v>#REF!</v>
      </c>
      <c r="C47" s="77"/>
      <c r="D47" s="77"/>
      <c r="E47" s="77"/>
      <c r="F47" s="87"/>
      <c r="G47" s="36"/>
      <c r="H47" s="89">
        <f>SUM(H42:H46)</f>
        <v>0</v>
      </c>
      <c r="I47" s="36">
        <f>SUM(I42:I46)</f>
        <v>0</v>
      </c>
      <c r="J47" s="87">
        <f>SUM(J42:J46)</f>
        <v>0</v>
      </c>
      <c r="K47" s="37">
        <f>SUM(K42:K46)</f>
        <v>748.65899999999999</v>
      </c>
      <c r="L47" s="37" t="s">
        <v>54</v>
      </c>
      <c r="M47" s="37">
        <f>SUM(M42:M46)</f>
        <v>0</v>
      </c>
    </row>
    <row r="48" spans="2:13" ht="15" customHeight="1" x14ac:dyDescent="0.35">
      <c r="B48" s="106" t="e">
        <f>IF($E$2="S",#REF!,#REF!)</f>
        <v>#REF!</v>
      </c>
      <c r="C48" s="78"/>
      <c r="D48" s="78"/>
      <c r="E48" s="78"/>
      <c r="F48" s="86"/>
      <c r="G48" s="16"/>
      <c r="H48" s="80">
        <f>H41+H47</f>
        <v>0</v>
      </c>
      <c r="I48" s="16">
        <f>I41+I47</f>
        <v>0</v>
      </c>
      <c r="J48" s="86">
        <f>J41+J47</f>
        <v>0</v>
      </c>
      <c r="K48" s="18">
        <f>K41+K47</f>
        <v>4347.085</v>
      </c>
      <c r="L48" s="18" t="s">
        <v>54</v>
      </c>
      <c r="M48" s="18">
        <f>M41+M47</f>
        <v>0</v>
      </c>
    </row>
    <row r="49" spans="2:13" ht="15" customHeight="1" x14ac:dyDescent="0.35">
      <c r="B49" s="109" t="e">
        <f>IF($E$2="S",#REF!,#REF!)</f>
        <v>#REF!</v>
      </c>
      <c r="C49" s="62"/>
      <c r="D49" s="62"/>
      <c r="E49" s="62"/>
      <c r="F49" s="81"/>
      <c r="G49" s="21"/>
      <c r="H49" s="81">
        <v>0</v>
      </c>
      <c r="I49" s="21">
        <v>-2.8421709430404007E-14</v>
      </c>
      <c r="J49" s="81">
        <v>1.1368683772161603E-13</v>
      </c>
      <c r="K49" s="21">
        <v>1250.884</v>
      </c>
      <c r="L49" s="21"/>
      <c r="M49" s="21">
        <v>18.839999999999691</v>
      </c>
    </row>
    <row r="50" spans="2:13" ht="15" customHeight="1" x14ac:dyDescent="0.35">
      <c r="B50" s="109" t="e">
        <f>IF($E$2="S",#REF!,#REF!)</f>
        <v>#REF!</v>
      </c>
      <c r="C50" s="62"/>
      <c r="D50" s="62"/>
      <c r="E50" s="62"/>
      <c r="F50" s="81"/>
      <c r="G50" s="21"/>
      <c r="H50" s="81">
        <v>0</v>
      </c>
      <c r="I50" s="21">
        <v>0</v>
      </c>
      <c r="J50" s="81">
        <v>0</v>
      </c>
      <c r="K50" s="21">
        <v>0</v>
      </c>
      <c r="L50" s="21">
        <v>0</v>
      </c>
      <c r="M50" s="21">
        <v>0</v>
      </c>
    </row>
    <row r="51" spans="2:13" ht="15" customHeight="1" x14ac:dyDescent="0.35">
      <c r="B51" s="109" t="e">
        <f>IF($E$2="S",#REF!,#REF!)</f>
        <v>#REF!</v>
      </c>
      <c r="C51" s="62"/>
      <c r="D51" s="62"/>
      <c r="E51" s="62"/>
      <c r="F51" s="81"/>
      <c r="G51" s="21"/>
      <c r="H51" s="81">
        <v>0</v>
      </c>
      <c r="I51" s="21">
        <v>0</v>
      </c>
      <c r="J51" s="81">
        <v>0</v>
      </c>
      <c r="K51" s="21">
        <v>104.00700000000001</v>
      </c>
      <c r="L51" s="21">
        <v>77.566000000000003</v>
      </c>
      <c r="M51" s="21">
        <v>0</v>
      </c>
    </row>
    <row r="52" spans="2:13" ht="15" customHeight="1" x14ac:dyDescent="0.35">
      <c r="B52" s="109" t="e">
        <f>IF($E$2="S",#REF!,#REF!)</f>
        <v>#REF!</v>
      </c>
      <c r="C52" s="62"/>
      <c r="D52" s="62"/>
      <c r="E52" s="62"/>
      <c r="F52" s="81"/>
      <c r="G52" s="21"/>
      <c r="H52" s="81">
        <v>0</v>
      </c>
      <c r="I52" s="21">
        <v>0</v>
      </c>
      <c r="J52" s="81">
        <v>0</v>
      </c>
      <c r="K52" s="21">
        <v>51.174999999999997</v>
      </c>
      <c r="L52" s="21">
        <v>47.627000000000002</v>
      </c>
      <c r="M52" s="21">
        <v>0</v>
      </c>
    </row>
    <row r="53" spans="2:13" ht="15" customHeight="1" x14ac:dyDescent="0.35">
      <c r="B53" s="109" t="e">
        <f>IF($E$2="S",#REF!,#REF!)</f>
        <v>#REF!</v>
      </c>
      <c r="C53" s="62"/>
      <c r="D53" s="62"/>
      <c r="E53" s="62"/>
      <c r="F53" s="81"/>
      <c r="G53" s="21"/>
      <c r="H53" s="81">
        <v>0</v>
      </c>
      <c r="I53" s="21">
        <v>0</v>
      </c>
      <c r="J53" s="81">
        <v>0</v>
      </c>
      <c r="K53" s="21">
        <v>2083.8090000000002</v>
      </c>
      <c r="L53" s="21">
        <v>2257.5790000000002</v>
      </c>
      <c r="M53" s="21">
        <v>0</v>
      </c>
    </row>
    <row r="54" spans="2:13" ht="15" customHeight="1" x14ac:dyDescent="0.35">
      <c r="B54" s="109" t="e">
        <f>IF($E$2="S",#REF!,#REF!)</f>
        <v>#REF!</v>
      </c>
      <c r="C54" s="62"/>
      <c r="D54" s="62"/>
      <c r="E54" s="62"/>
      <c r="F54" s="81"/>
      <c r="G54" s="21"/>
      <c r="H54" s="81">
        <v>0</v>
      </c>
      <c r="I54" s="21">
        <v>0</v>
      </c>
      <c r="J54" s="81">
        <v>0</v>
      </c>
      <c r="K54" s="21">
        <v>857.20999999999981</v>
      </c>
      <c r="L54" s="21">
        <v>857.34199999999987</v>
      </c>
      <c r="M54" s="21">
        <v>0</v>
      </c>
    </row>
    <row r="55" spans="2:13" ht="15" customHeight="1" x14ac:dyDescent="0.35">
      <c r="B55" s="109" t="e">
        <f>IF($E$2="S",#REF!,#REF!)</f>
        <v>#REF!</v>
      </c>
      <c r="C55" s="62"/>
      <c r="D55" s="62"/>
      <c r="E55" s="62"/>
      <c r="F55" s="81"/>
      <c r="G55" s="21"/>
      <c r="H55" s="81">
        <v>0</v>
      </c>
      <c r="I55" s="21">
        <v>0</v>
      </c>
      <c r="J55" s="81">
        <v>0</v>
      </c>
      <c r="K55" s="21">
        <v>0</v>
      </c>
      <c r="L55" s="21">
        <v>0</v>
      </c>
      <c r="M55" s="21">
        <v>0</v>
      </c>
    </row>
    <row r="56" spans="2:13" ht="15" customHeight="1" x14ac:dyDescent="0.35">
      <c r="B56" s="111" t="e">
        <f>IF($E$2="S",#REF!,#REF!)</f>
        <v>#REF!</v>
      </c>
      <c r="C56" s="66"/>
      <c r="D56" s="66"/>
      <c r="E56" s="66"/>
      <c r="F56" s="82"/>
      <c r="G56" s="25"/>
      <c r="H56" s="82">
        <v>0</v>
      </c>
      <c r="I56" s="25">
        <v>0</v>
      </c>
      <c r="J56" s="82">
        <v>0</v>
      </c>
      <c r="K56" s="25">
        <v>0</v>
      </c>
      <c r="L56" s="25">
        <v>0</v>
      </c>
      <c r="M56" s="25">
        <v>0</v>
      </c>
    </row>
    <row r="57" spans="2:13" ht="15" customHeight="1" x14ac:dyDescent="0.35">
      <c r="B57" s="106" t="e">
        <f>IF($E$2="S",#REF!,#REF!)</f>
        <v>#REF!</v>
      </c>
      <c r="C57" s="78"/>
      <c r="D57" s="78"/>
      <c r="E57" s="78"/>
      <c r="F57" s="86"/>
      <c r="G57" s="16"/>
      <c r="H57" s="80">
        <f>SUM(H49:H56)</f>
        <v>0</v>
      </c>
      <c r="I57" s="16">
        <f>SUM(I49:I56)</f>
        <v>-2.8421709430404007E-14</v>
      </c>
      <c r="J57" s="86">
        <f>SUM(J49:J56)</f>
        <v>1.1368683772161603E-13</v>
      </c>
      <c r="K57" s="18">
        <f>SUM(K49:K56)</f>
        <v>4347.085</v>
      </c>
      <c r="L57" s="18" t="s">
        <v>54</v>
      </c>
      <c r="M57" s="18">
        <f>SUM(M49:M56)</f>
        <v>18.839999999999691</v>
      </c>
    </row>
    <row r="58" spans="2:13" ht="16.5" x14ac:dyDescent="0.35">
      <c r="B58" s="109"/>
      <c r="C58" s="78"/>
      <c r="D58" s="78"/>
      <c r="E58" s="78"/>
      <c r="F58" s="22"/>
      <c r="G58" s="22"/>
      <c r="H58" s="22"/>
      <c r="I58" s="22"/>
      <c r="J58" s="22"/>
      <c r="K58" s="22"/>
      <c r="L58" s="22"/>
      <c r="M58" s="22"/>
    </row>
    <row r="59" spans="2:13" ht="16.5" x14ac:dyDescent="0.35">
      <c r="B59" s="76"/>
      <c r="C59" s="67"/>
      <c r="D59" s="69"/>
      <c r="E59" s="69"/>
      <c r="F59" s="70" t="e">
        <f>F$5</f>
        <v>#REF!</v>
      </c>
      <c r="G59" s="70" t="e">
        <f>G$5</f>
        <v>#REF!</v>
      </c>
      <c r="H59" s="70" t="e">
        <f>H$5</f>
        <v>#REF!</v>
      </c>
      <c r="I59" s="70" t="e">
        <f>I$5</f>
        <v>#REF!</v>
      </c>
      <c r="J59" s="70" t="e">
        <f>J$5</f>
        <v>#REF!</v>
      </c>
      <c r="K59" s="70" t="e">
        <f>K$5</f>
        <v>#REF!</v>
      </c>
      <c r="L59" s="70" t="e">
        <f>L$5</f>
        <v>#REF!</v>
      </c>
      <c r="M59" s="70" t="e">
        <f>M$5</f>
        <v>#REF!</v>
      </c>
    </row>
    <row r="60" spans="2:13" ht="16.5" x14ac:dyDescent="0.35">
      <c r="B60" s="71"/>
      <c r="C60" s="71"/>
      <c r="D60" s="69"/>
      <c r="E60" s="69"/>
      <c r="F60" s="73" t="e">
        <f>F$6</f>
        <v>#REF!</v>
      </c>
      <c r="G60" s="73" t="e">
        <f>G$6</f>
        <v>#REF!</v>
      </c>
      <c r="H60" s="73" t="e">
        <f>H$6</f>
        <v>#REF!</v>
      </c>
      <c r="I60" s="73" t="e">
        <f>I$6</f>
        <v>#REF!</v>
      </c>
      <c r="J60" s="73"/>
      <c r="K60" s="73"/>
      <c r="L60" s="73"/>
      <c r="M60" s="73"/>
    </row>
    <row r="61" spans="2:13" ht="16.5" x14ac:dyDescent="0.35">
      <c r="B61" s="68" t="e">
        <f>IF($E$2="S",#REF!,#REF!)</f>
        <v>#REF!</v>
      </c>
      <c r="C61" s="74"/>
      <c r="D61" s="68"/>
      <c r="E61" s="68"/>
      <c r="F61" s="75"/>
      <c r="G61" s="75"/>
      <c r="H61" s="75"/>
      <c r="I61" s="75"/>
      <c r="J61" s="75"/>
      <c r="K61" s="75"/>
      <c r="L61" s="75"/>
      <c r="M61" s="75"/>
    </row>
    <row r="62" spans="2:13" ht="3" customHeight="1" x14ac:dyDescent="0.35">
      <c r="B62" s="109"/>
      <c r="C62" s="65"/>
      <c r="D62" s="65"/>
      <c r="E62" s="65"/>
      <c r="F62" s="63"/>
      <c r="G62" s="63"/>
      <c r="H62" s="63"/>
      <c r="I62" s="63"/>
      <c r="J62" s="63"/>
      <c r="K62" s="63"/>
      <c r="L62" s="63"/>
      <c r="M62" s="63"/>
    </row>
    <row r="63" spans="2:13" ht="34.9" customHeight="1" x14ac:dyDescent="0.35">
      <c r="B63" s="119" t="e">
        <f>IF($E$2="S",#REF!,#REF!)</f>
        <v>#REF!</v>
      </c>
      <c r="C63" s="119"/>
      <c r="D63" s="119"/>
      <c r="E63" s="119"/>
      <c r="F63" s="81">
        <v>0</v>
      </c>
      <c r="G63" s="21">
        <v>170.73024699999991</v>
      </c>
      <c r="H63" s="81">
        <v>0</v>
      </c>
      <c r="I63" s="21">
        <v>0</v>
      </c>
      <c r="J63" s="81">
        <v>0</v>
      </c>
      <c r="K63" s="21"/>
      <c r="L63" s="21"/>
      <c r="M63" s="21">
        <v>-2.8421709430404007E-14</v>
      </c>
    </row>
    <row r="64" spans="2:13" ht="15" customHeight="1" x14ac:dyDescent="0.35">
      <c r="B64" s="120" t="e">
        <f>IF($E$2="S",#REF!,#REF!)</f>
        <v>#REF!</v>
      </c>
      <c r="C64" s="120"/>
      <c r="D64" s="121"/>
      <c r="E64" s="121"/>
      <c r="F64" s="82">
        <v>0</v>
      </c>
      <c r="G64" s="25">
        <v>-245.22300000000001</v>
      </c>
      <c r="H64" s="82">
        <v>0</v>
      </c>
      <c r="I64" s="25">
        <v>0</v>
      </c>
      <c r="J64" s="82">
        <v>0</v>
      </c>
      <c r="K64" s="25">
        <v>427.90499999999997</v>
      </c>
      <c r="L64" s="25">
        <v>0</v>
      </c>
      <c r="M64" s="25">
        <v>0</v>
      </c>
    </row>
    <row r="65" spans="2:14" ht="15" customHeight="1" x14ac:dyDescent="0.35">
      <c r="B65" s="174" t="e">
        <f>IF($E$2="S",#REF!,#REF!)</f>
        <v>#REF!</v>
      </c>
      <c r="C65" s="122"/>
      <c r="D65" s="123"/>
      <c r="E65" s="123"/>
      <c r="F65" s="88">
        <f>SUM(F63:F64)</f>
        <v>0</v>
      </c>
      <c r="G65" s="16">
        <f>SUM(G63:G64)</f>
        <v>-74.492753000000107</v>
      </c>
      <c r="H65" s="80">
        <f>SUM(H63:H64)</f>
        <v>0</v>
      </c>
      <c r="I65" s="17">
        <f>SUM(I63:I64)</f>
        <v>0</v>
      </c>
      <c r="J65" s="80">
        <f>SUM(J63:J64)</f>
        <v>0</v>
      </c>
      <c r="K65" s="18" t="s">
        <v>54</v>
      </c>
      <c r="L65" s="18" t="s">
        <v>54</v>
      </c>
      <c r="M65" s="18">
        <f>SUM(M63:M64)</f>
        <v>-2.8421709430404007E-14</v>
      </c>
    </row>
    <row r="66" spans="2:14" ht="15" customHeight="1" x14ac:dyDescent="0.35">
      <c r="B66" s="119" t="e">
        <f>IF($E$2="S",#REF!,#REF!)</f>
        <v>#REF!</v>
      </c>
      <c r="C66" s="119"/>
      <c r="D66" s="62"/>
      <c r="E66" s="62"/>
      <c r="F66" s="81">
        <v>0</v>
      </c>
      <c r="G66" s="21">
        <v>97.07</v>
      </c>
      <c r="H66" s="81">
        <v>0</v>
      </c>
      <c r="I66" s="21">
        <v>0</v>
      </c>
      <c r="J66" s="81">
        <v>0</v>
      </c>
      <c r="K66" s="21">
        <v>-88.867999999999995</v>
      </c>
      <c r="L66" s="21">
        <v>0</v>
      </c>
      <c r="M66" s="21">
        <v>0</v>
      </c>
    </row>
    <row r="67" spans="2:14" ht="15" customHeight="1" x14ac:dyDescent="0.35">
      <c r="B67" s="120" t="e">
        <f>IF($E$2="S",#REF!,#REF!)</f>
        <v>#REF!</v>
      </c>
      <c r="C67" s="120"/>
      <c r="D67" s="66"/>
      <c r="E67" s="66"/>
      <c r="F67" s="82">
        <v>0</v>
      </c>
      <c r="G67" s="25">
        <v>0</v>
      </c>
      <c r="H67" s="82">
        <v>0</v>
      </c>
      <c r="I67" s="25">
        <v>0</v>
      </c>
      <c r="J67" s="82">
        <v>0</v>
      </c>
      <c r="K67" s="25">
        <v>43.055</v>
      </c>
      <c r="L67" s="25">
        <v>0</v>
      </c>
      <c r="M67" s="25">
        <v>0</v>
      </c>
    </row>
    <row r="68" spans="2:14" ht="15" customHeight="1" x14ac:dyDescent="0.35">
      <c r="B68" s="124" t="e">
        <f>IF($E$2="S",#REF!,#REF!)</f>
        <v>#REF!</v>
      </c>
      <c r="C68" s="124"/>
      <c r="D68" s="125"/>
      <c r="E68" s="125"/>
      <c r="F68" s="88">
        <f>SUM(F65:F67)</f>
        <v>0</v>
      </c>
      <c r="G68" s="16">
        <f>SUM(G65:G67)</f>
        <v>22.577246999999886</v>
      </c>
      <c r="H68" s="80">
        <f>SUM(H65:H67)</f>
        <v>0</v>
      </c>
      <c r="I68" s="17">
        <f>SUM(I65:I67)</f>
        <v>0</v>
      </c>
      <c r="J68" s="80">
        <f>SUM(J65:J67)</f>
        <v>0</v>
      </c>
      <c r="K68" s="18" t="s">
        <v>54</v>
      </c>
      <c r="L68" s="18" t="s">
        <v>54</v>
      </c>
      <c r="M68" s="18">
        <f>SUM(M65:M67)</f>
        <v>-2.8421709430404007E-14</v>
      </c>
    </row>
    <row r="69" spans="2:14" ht="15" customHeight="1" x14ac:dyDescent="0.35">
      <c r="B69" s="120" t="e">
        <f>IF($E$2="S",#REF!,#REF!)</f>
        <v>#REF!</v>
      </c>
      <c r="C69" s="120"/>
      <c r="D69" s="126"/>
      <c r="E69" s="126"/>
      <c r="F69" s="82">
        <v>0</v>
      </c>
      <c r="G69" s="25">
        <v>48.820999999999998</v>
      </c>
      <c r="H69" s="82">
        <v>0</v>
      </c>
      <c r="I69" s="25">
        <v>0</v>
      </c>
      <c r="J69" s="82">
        <v>0</v>
      </c>
      <c r="K69" s="25">
        <v>11.071</v>
      </c>
      <c r="L69" s="25">
        <v>0</v>
      </c>
      <c r="M69" s="25">
        <v>0</v>
      </c>
    </row>
    <row r="70" spans="2:14" ht="15" customHeight="1" x14ac:dyDescent="0.35">
      <c r="B70" s="174" t="e">
        <f>IF($E$2="S",#REF!,#REF!)</f>
        <v>#REF!</v>
      </c>
      <c r="C70" s="122"/>
      <c r="D70" s="78"/>
      <c r="E70" s="78"/>
      <c r="F70" s="88">
        <f>SUM(F68:F69)</f>
        <v>0</v>
      </c>
      <c r="G70" s="16">
        <f>SUM(G68:G69)</f>
        <v>71.398246999999884</v>
      </c>
      <c r="H70" s="80">
        <f>SUM(H68:H69)</f>
        <v>0</v>
      </c>
      <c r="I70" s="17">
        <f>SUM(I68:I69)</f>
        <v>0</v>
      </c>
      <c r="J70" s="80">
        <f>SUM(J68:J69)</f>
        <v>0</v>
      </c>
      <c r="K70" s="18" t="s">
        <v>54</v>
      </c>
      <c r="L70" s="18" t="s">
        <v>54</v>
      </c>
      <c r="M70" s="18">
        <f>SUM(M68:M69)</f>
        <v>-2.8421709430404007E-14</v>
      </c>
    </row>
    <row r="71" spans="2:14" ht="15" customHeight="1" x14ac:dyDescent="0.35">
      <c r="B71" s="119" t="e">
        <f>IF($E$2="S",#REF!,#REF!)</f>
        <v>#REF!</v>
      </c>
      <c r="C71" s="119"/>
      <c r="D71" s="62"/>
      <c r="E71" s="62"/>
      <c r="F71" s="81">
        <v>0</v>
      </c>
      <c r="G71" s="21">
        <v>88.528000000000006</v>
      </c>
      <c r="H71" s="81">
        <v>0</v>
      </c>
      <c r="I71" s="21">
        <v>0</v>
      </c>
      <c r="J71" s="81">
        <v>0</v>
      </c>
      <c r="K71" s="21">
        <v>-239.90100000000001</v>
      </c>
      <c r="L71" s="21">
        <v>0</v>
      </c>
      <c r="M71" s="21">
        <v>0</v>
      </c>
    </row>
    <row r="72" spans="2:14" ht="15" customHeight="1" x14ac:dyDescent="0.35">
      <c r="B72" s="119" t="e">
        <f>IF($E$2="S",#REF!,#REF!)</f>
        <v>#REF!</v>
      </c>
      <c r="C72" s="119"/>
      <c r="D72" s="62"/>
      <c r="E72" s="62"/>
      <c r="F72" s="81">
        <v>0</v>
      </c>
      <c r="G72" s="21">
        <v>0</v>
      </c>
      <c r="H72" s="81">
        <v>0</v>
      </c>
      <c r="I72" s="21">
        <v>0</v>
      </c>
      <c r="J72" s="81">
        <v>0</v>
      </c>
      <c r="K72" s="21">
        <v>0</v>
      </c>
      <c r="L72" s="21">
        <v>0</v>
      </c>
      <c r="M72" s="21">
        <v>0</v>
      </c>
    </row>
    <row r="73" spans="2:14" ht="15" customHeight="1" x14ac:dyDescent="0.35">
      <c r="B73" s="119" t="e">
        <f>IF($E$2="S",#REF!,#REF!)</f>
        <v>#REF!</v>
      </c>
      <c r="C73" s="119"/>
      <c r="D73" s="62"/>
      <c r="E73" s="62"/>
      <c r="F73" s="81">
        <v>0</v>
      </c>
      <c r="G73" s="21">
        <v>0</v>
      </c>
      <c r="H73" s="81">
        <v>0</v>
      </c>
      <c r="I73" s="21">
        <v>0</v>
      </c>
      <c r="J73" s="81">
        <v>0</v>
      </c>
      <c r="K73" s="21">
        <v>-19.044</v>
      </c>
      <c r="L73" s="21">
        <v>0</v>
      </c>
      <c r="M73" s="21">
        <v>0</v>
      </c>
    </row>
    <row r="74" spans="2:14" ht="15" customHeight="1" x14ac:dyDescent="0.35">
      <c r="B74" s="120" t="e">
        <f>IF($E$2="S",#REF!,#REF!)</f>
        <v>#REF!</v>
      </c>
      <c r="C74" s="120"/>
      <c r="D74" s="66"/>
      <c r="E74" s="66"/>
      <c r="F74" s="82">
        <v>0</v>
      </c>
      <c r="G74" s="25">
        <v>0</v>
      </c>
      <c r="H74" s="82">
        <v>0</v>
      </c>
      <c r="I74" s="25">
        <v>0</v>
      </c>
      <c r="J74" s="82">
        <v>0</v>
      </c>
      <c r="K74" s="25">
        <v>2</v>
      </c>
      <c r="L74" s="25">
        <v>0</v>
      </c>
      <c r="M74" s="25">
        <v>0</v>
      </c>
    </row>
    <row r="75" spans="2:14" ht="15" customHeight="1" x14ac:dyDescent="0.35">
      <c r="B75" s="172" t="e">
        <f>IF($E$2="S",#REF!,#REF!)</f>
        <v>#REF!</v>
      </c>
      <c r="C75" s="127" t="s">
        <v>176</v>
      </c>
      <c r="D75" s="128"/>
      <c r="E75" s="128"/>
      <c r="F75" s="89">
        <f>SUM(F71:F74)</f>
        <v>0</v>
      </c>
      <c r="G75" s="36">
        <f>SUM(G71:G74)</f>
        <v>88.528000000000006</v>
      </c>
      <c r="H75" s="89">
        <f>SUM(H71:H74)</f>
        <v>0</v>
      </c>
      <c r="I75" s="36">
        <f>SUM(I71:I74)</f>
        <v>0</v>
      </c>
      <c r="J75" s="89">
        <f>SUM(J71:J74)</f>
        <v>0</v>
      </c>
      <c r="K75" s="165" t="s">
        <v>54</v>
      </c>
      <c r="L75" s="165" t="s">
        <v>54</v>
      </c>
      <c r="M75" s="165">
        <f>SUM(M71:M74)</f>
        <v>0</v>
      </c>
    </row>
    <row r="76" spans="2:14" ht="15" customHeight="1" x14ac:dyDescent="0.35">
      <c r="B76" s="122" t="e">
        <f>IF($E$2="S",#REF!,#REF!)</f>
        <v>#REF!</v>
      </c>
      <c r="C76" s="122"/>
      <c r="D76" s="78"/>
      <c r="E76" s="78"/>
      <c r="F76" s="88">
        <f>SUM(F75+F70)</f>
        <v>0</v>
      </c>
      <c r="G76" s="16">
        <f>SUM(G75+G70)</f>
        <v>159.92624699999988</v>
      </c>
      <c r="H76" s="80">
        <f>SUM(H75+H70)</f>
        <v>0</v>
      </c>
      <c r="I76" s="17">
        <f>SUM(I75+I70)</f>
        <v>0</v>
      </c>
      <c r="J76" s="80">
        <f>SUM(J75+J70)</f>
        <v>0</v>
      </c>
      <c r="K76" s="18" t="s">
        <v>54</v>
      </c>
      <c r="L76" s="18" t="s">
        <v>54</v>
      </c>
      <c r="M76" s="18">
        <f>SUM(M75+M70)</f>
        <v>-2.8421709430404007E-14</v>
      </c>
    </row>
    <row r="77" spans="2:14" ht="15" customHeight="1" x14ac:dyDescent="0.35">
      <c r="B77" s="120" t="e">
        <f>IF($E$2="S",#REF!,#REF!)</f>
        <v>#REF!</v>
      </c>
      <c r="C77" s="120"/>
      <c r="D77" s="66"/>
      <c r="E77" s="66"/>
      <c r="F77" s="82">
        <v>0</v>
      </c>
      <c r="G77" s="25">
        <v>0</v>
      </c>
      <c r="H77" s="82">
        <v>0</v>
      </c>
      <c r="I77" s="25">
        <v>0</v>
      </c>
      <c r="J77" s="82">
        <v>0</v>
      </c>
      <c r="K77" s="25">
        <v>0</v>
      </c>
      <c r="L77" s="25">
        <v>0</v>
      </c>
      <c r="M77" s="25">
        <v>0</v>
      </c>
      <c r="N77" s="169"/>
    </row>
    <row r="78" spans="2:14" ht="15" customHeight="1" x14ac:dyDescent="0.35">
      <c r="B78" s="174" t="e">
        <f>IF($E$2="S",#REF!,#REF!)</f>
        <v>#REF!</v>
      </c>
      <c r="C78" s="125"/>
      <c r="D78" s="78"/>
      <c r="E78" s="78"/>
      <c r="F78" s="88">
        <f>SUM(F76:F77)</f>
        <v>0</v>
      </c>
      <c r="G78" s="16">
        <f>SUM(G76:G77)</f>
        <v>159.92624699999988</v>
      </c>
      <c r="H78" s="80">
        <f>SUM(H76:H77)</f>
        <v>0</v>
      </c>
      <c r="I78" s="17">
        <f>SUM(I76:I77)</f>
        <v>0</v>
      </c>
      <c r="J78" s="80">
        <f>SUM(J76:J77)</f>
        <v>0</v>
      </c>
      <c r="K78" s="18" t="s">
        <v>54</v>
      </c>
      <c r="L78" s="18" t="s">
        <v>54</v>
      </c>
      <c r="M78" s="18">
        <f>SUM(M76:M77)</f>
        <v>-2.8421709430404007E-14</v>
      </c>
    </row>
    <row r="79" spans="2:14" ht="16.5" x14ac:dyDescent="0.35">
      <c r="B79" s="109"/>
      <c r="C79" s="78"/>
      <c r="D79" s="78"/>
      <c r="E79" s="78"/>
      <c r="F79" s="79"/>
      <c r="G79" s="79"/>
      <c r="H79" s="79"/>
      <c r="I79" s="79"/>
      <c r="J79" s="79"/>
      <c r="K79" s="79"/>
      <c r="L79" s="79"/>
      <c r="M79" s="79"/>
    </row>
    <row r="80" spans="2:14" ht="16.5" x14ac:dyDescent="0.35">
      <c r="B80" s="76"/>
      <c r="C80" s="67"/>
      <c r="D80" s="69"/>
      <c r="E80" s="69"/>
      <c r="F80" s="70" t="e">
        <f>F$5</f>
        <v>#REF!</v>
      </c>
      <c r="G80" s="70" t="e">
        <f>G$5</f>
        <v>#REF!</v>
      </c>
      <c r="H80" s="70" t="e">
        <f>H$5</f>
        <v>#REF!</v>
      </c>
      <c r="I80" s="70" t="e">
        <f>I$5</f>
        <v>#REF!</v>
      </c>
      <c r="J80" s="70" t="e">
        <f>J$5</f>
        <v>#REF!</v>
      </c>
      <c r="K80" s="70" t="e">
        <f>K$5</f>
        <v>#REF!</v>
      </c>
      <c r="L80" s="70" t="e">
        <f>L$5</f>
        <v>#REF!</v>
      </c>
      <c r="M80" s="70" t="e">
        <f>M$5</f>
        <v>#REF!</v>
      </c>
    </row>
    <row r="81" spans="2:15" ht="16.5" x14ac:dyDescent="0.35">
      <c r="B81" s="71"/>
      <c r="C81" s="71"/>
      <c r="D81" s="69"/>
      <c r="E81" s="69"/>
      <c r="F81" s="70" t="e">
        <f>F$6</f>
        <v>#REF!</v>
      </c>
      <c r="G81" s="70" t="e">
        <f>G$6</f>
        <v>#REF!</v>
      </c>
      <c r="H81" s="73" t="e">
        <f>H$6</f>
        <v>#REF!</v>
      </c>
      <c r="I81" s="73" t="e">
        <f>I$6</f>
        <v>#REF!</v>
      </c>
      <c r="J81" s="70"/>
      <c r="K81" s="70"/>
      <c r="L81" s="70"/>
      <c r="M81" s="70"/>
    </row>
    <row r="82" spans="2:15" ht="16.5" x14ac:dyDescent="0.35">
      <c r="B82" s="68" t="e">
        <f>IF($E$2="S",#REF!,#REF!)</f>
        <v>#REF!</v>
      </c>
      <c r="C82" s="74"/>
      <c r="D82" s="68"/>
      <c r="E82" s="68"/>
      <c r="F82" s="72"/>
      <c r="G82" s="72"/>
      <c r="H82" s="72"/>
      <c r="I82" s="72"/>
      <c r="J82" s="72"/>
      <c r="K82" s="72"/>
      <c r="L82" s="72"/>
      <c r="M82" s="72"/>
    </row>
    <row r="83" spans="2:15" ht="1.5" customHeight="1" x14ac:dyDescent="0.35">
      <c r="B83" s="109" t="e">
        <f>IF($E$2="S",#REF!,#REF!)</f>
        <v>#REF!</v>
      </c>
      <c r="C83" s="65"/>
      <c r="D83" s="65"/>
      <c r="E83" s="65"/>
      <c r="F83" s="65"/>
      <c r="G83" s="65"/>
      <c r="H83" s="65"/>
      <c r="I83" s="65"/>
      <c r="J83" s="65"/>
      <c r="K83" s="65"/>
      <c r="L83" s="65"/>
      <c r="M83" s="65"/>
    </row>
    <row r="84" spans="2:15" ht="15" customHeight="1" x14ac:dyDescent="0.35">
      <c r="B84" s="144" t="e">
        <f>IF($E$2="S",#REF!,#REF!)</f>
        <v>#REF!</v>
      </c>
      <c r="C84" s="119"/>
      <c r="D84" s="110"/>
      <c r="E84" s="110"/>
      <c r="F84" s="84">
        <v>0</v>
      </c>
      <c r="G84" s="58">
        <v>10.952439236654921</v>
      </c>
      <c r="H84" s="84">
        <v>0</v>
      </c>
      <c r="I84" s="58">
        <v>0</v>
      </c>
      <c r="J84" s="84">
        <v>0</v>
      </c>
      <c r="K84" s="58">
        <v>14.003628805365134</v>
      </c>
      <c r="L84" s="58">
        <v>12.319779829896595</v>
      </c>
      <c r="M84" s="58">
        <v>13.321956764640472</v>
      </c>
    </row>
    <row r="85" spans="2:15" ht="15" customHeight="1" x14ac:dyDescent="0.35">
      <c r="B85" s="109" t="e">
        <f>IF($E$2="S",#REF!,#REF!)</f>
        <v>#REF!</v>
      </c>
      <c r="C85" s="119"/>
      <c r="D85" s="110"/>
      <c r="E85" s="110"/>
      <c r="F85" s="84">
        <v>0</v>
      </c>
      <c r="G85" s="58">
        <v>13.220801308374256</v>
      </c>
      <c r="H85" s="84">
        <v>0</v>
      </c>
      <c r="I85" s="58">
        <v>0</v>
      </c>
      <c r="J85" s="84">
        <v>0</v>
      </c>
      <c r="K85" s="58">
        <v>14.128148888199888</v>
      </c>
      <c r="L85" s="58">
        <v>12.588387039613133</v>
      </c>
      <c r="M85" s="58">
        <v>13.504054309467245</v>
      </c>
    </row>
    <row r="86" spans="2:15" ht="15" customHeight="1" x14ac:dyDescent="0.35">
      <c r="B86" s="109" t="e">
        <f>IF($E$2="S",#REF!,#REF!)</f>
        <v>#REF!</v>
      </c>
      <c r="C86" s="119"/>
      <c r="D86" s="110"/>
      <c r="E86" s="110"/>
      <c r="F86" s="84">
        <v>0</v>
      </c>
      <c r="G86" s="58">
        <v>7.691114873348452</v>
      </c>
      <c r="H86" s="84">
        <v>0</v>
      </c>
      <c r="I86" s="58">
        <v>0</v>
      </c>
      <c r="J86" s="84">
        <v>0</v>
      </c>
      <c r="K86" s="58">
        <v>7.9592563245713874</v>
      </c>
      <c r="L86" s="58">
        <v>5.3087005241222185</v>
      </c>
      <c r="M86" s="58">
        <v>8.9128442805963246</v>
      </c>
    </row>
    <row r="87" spans="2:15" ht="15" customHeight="1" x14ac:dyDescent="0.35">
      <c r="B87" s="109" t="e">
        <f>IF($E$2="S",#REF!,#REF!)</f>
        <v>#REF!</v>
      </c>
      <c r="C87" s="119"/>
      <c r="D87" s="117"/>
      <c r="E87" s="117"/>
      <c r="F87" s="91" t="s">
        <v>54</v>
      </c>
      <c r="G87" s="48" t="s">
        <v>54</v>
      </c>
      <c r="H87" s="91" t="s">
        <v>54</v>
      </c>
      <c r="I87" s="48" t="s">
        <v>54</v>
      </c>
      <c r="J87" s="84">
        <v>0</v>
      </c>
      <c r="K87" s="58" t="s">
        <v>54</v>
      </c>
      <c r="L87" s="58" t="s">
        <v>54</v>
      </c>
      <c r="M87" s="58">
        <v>2030.8386411889842</v>
      </c>
    </row>
    <row r="88" spans="2:15" ht="15" customHeight="1" x14ac:dyDescent="0.35">
      <c r="B88" s="109" t="e">
        <f>IF($E$2="S",#REF!,#REF!)</f>
        <v>#REF!</v>
      </c>
      <c r="C88" s="119"/>
      <c r="D88" s="117"/>
      <c r="E88" s="117"/>
      <c r="F88" s="91" t="s">
        <v>54</v>
      </c>
      <c r="G88" s="48" t="s">
        <v>54</v>
      </c>
      <c r="H88" s="91" t="s">
        <v>54</v>
      </c>
      <c r="I88" s="48" t="s">
        <v>54</v>
      </c>
      <c r="J88" s="84">
        <v>0</v>
      </c>
      <c r="K88" s="58" t="s">
        <v>54</v>
      </c>
      <c r="L88" s="58" t="s">
        <v>54</v>
      </c>
      <c r="M88" s="58">
        <v>3661.1889596603455</v>
      </c>
    </row>
    <row r="89" spans="2:15" ht="15" customHeight="1" x14ac:dyDescent="0.35">
      <c r="B89" s="109" t="e">
        <f>IF($E$2="S",#REF!,#REF!)</f>
        <v>#REF!</v>
      </c>
      <c r="C89" s="119"/>
      <c r="D89" s="110"/>
      <c r="E89" s="110"/>
      <c r="F89" s="92" t="s">
        <v>54</v>
      </c>
      <c r="G89" s="49" t="s">
        <v>54</v>
      </c>
      <c r="H89" s="81">
        <v>0</v>
      </c>
      <c r="I89" s="21">
        <v>100</v>
      </c>
      <c r="J89" s="81">
        <v>0</v>
      </c>
      <c r="K89" s="21">
        <v>28.775236739102191</v>
      </c>
      <c r="L89" s="21" t="s">
        <v>54</v>
      </c>
      <c r="M89" s="21">
        <v>100</v>
      </c>
    </row>
    <row r="90" spans="2:15" ht="15" customHeight="1" x14ac:dyDescent="0.35">
      <c r="B90" s="109" t="e">
        <f>IF($E$2="S",#REF!,#REF!)</f>
        <v>#REF!</v>
      </c>
      <c r="C90" s="119"/>
      <c r="D90" s="110"/>
      <c r="E90" s="110"/>
      <c r="F90" s="93" t="s">
        <v>54</v>
      </c>
      <c r="G90" s="50" t="s">
        <v>54</v>
      </c>
      <c r="H90" s="81">
        <v>0</v>
      </c>
      <c r="I90" s="21">
        <v>0</v>
      </c>
      <c r="J90" s="81">
        <v>0</v>
      </c>
      <c r="K90" s="21">
        <v>1843.7400000000005</v>
      </c>
      <c r="L90" s="21" t="s">
        <v>54</v>
      </c>
      <c r="M90" s="21">
        <v>0</v>
      </c>
    </row>
    <row r="91" spans="2:15" ht="15" customHeight="1" x14ac:dyDescent="0.35">
      <c r="B91" s="109" t="e">
        <f>IF($E$2="S",#REF!,#REF!)</f>
        <v>#REF!</v>
      </c>
      <c r="C91" s="119"/>
      <c r="D91" s="62"/>
      <c r="E91" s="62"/>
      <c r="F91" s="94" t="s">
        <v>54</v>
      </c>
      <c r="G91" s="51" t="s">
        <v>54</v>
      </c>
      <c r="H91" s="84">
        <v>0</v>
      </c>
      <c r="I91" s="58">
        <v>0</v>
      </c>
      <c r="J91" s="84">
        <v>0</v>
      </c>
      <c r="K91" s="58">
        <v>1.7490158959583781</v>
      </c>
      <c r="L91" s="58" t="s">
        <v>54</v>
      </c>
      <c r="M91" s="58">
        <v>0</v>
      </c>
    </row>
    <row r="92" spans="2:15" ht="15" customHeight="1" x14ac:dyDescent="0.35">
      <c r="B92" s="111" t="e">
        <f>IF($E$2="S",#REF!,#REF!)</f>
        <v>#REF!</v>
      </c>
      <c r="C92" s="120"/>
      <c r="D92" s="66"/>
      <c r="E92" s="66"/>
      <c r="F92" s="95" t="s">
        <v>54</v>
      </c>
      <c r="G92" s="52" t="s">
        <v>54</v>
      </c>
      <c r="H92" s="96" t="s">
        <v>54</v>
      </c>
      <c r="I92" s="52" t="s">
        <v>54</v>
      </c>
      <c r="J92" s="81">
        <v>0</v>
      </c>
      <c r="K92" s="21">
        <v>0</v>
      </c>
      <c r="L92" s="21">
        <v>0</v>
      </c>
      <c r="M92" s="21">
        <v>0</v>
      </c>
    </row>
    <row r="93" spans="2:15" ht="16.5" x14ac:dyDescent="0.35">
      <c r="B93" s="113" t="str">
        <f>IF($E$2="S",D97,A97)</f>
        <v>1) Nordic Cinema Group har justerats 2014 och 2013 och visas nu utifrån IFRS-anpassad redovisning.</v>
      </c>
      <c r="C93" s="64"/>
      <c r="D93" s="64"/>
      <c r="E93" s="64"/>
      <c r="F93" s="64"/>
      <c r="G93" s="64"/>
      <c r="H93" s="64"/>
      <c r="I93" s="64"/>
      <c r="J93" s="64"/>
      <c r="K93" s="64"/>
      <c r="L93" s="64"/>
      <c r="M93" s="64"/>
    </row>
    <row r="94" spans="2:15" ht="16.5" x14ac:dyDescent="0.35">
      <c r="B94" s="113" t="str">
        <f>IF($E$2="S",D98,A98)</f>
        <v>2) Resultatet 2013 och 2012 är proformerat med hänsyn till Ratos förvärv och ny finansiering.</v>
      </c>
      <c r="C94" s="129"/>
      <c r="D94" s="129"/>
      <c r="E94" s="129"/>
      <c r="F94" s="129"/>
      <c r="G94" s="129"/>
      <c r="H94" s="129"/>
      <c r="I94" s="129"/>
      <c r="J94" s="129"/>
      <c r="K94" s="129"/>
      <c r="L94" s="129"/>
      <c r="M94" s="129"/>
    </row>
    <row r="95" spans="2:15" ht="16.5" x14ac:dyDescent="0.35">
      <c r="B95" s="113"/>
      <c r="C95" s="129"/>
      <c r="D95" s="129"/>
      <c r="E95" s="129"/>
      <c r="F95" s="129"/>
      <c r="G95" s="129"/>
      <c r="H95" s="129"/>
      <c r="I95" s="129"/>
      <c r="J95" s="129"/>
      <c r="K95" s="101"/>
      <c r="L95" s="101"/>
      <c r="M95" s="101"/>
      <c r="N95" s="101"/>
      <c r="O95" s="101"/>
    </row>
    <row r="96" spans="2:15" ht="16.5" x14ac:dyDescent="0.35">
      <c r="B96" s="130"/>
      <c r="C96" s="130"/>
      <c r="D96" s="130"/>
      <c r="E96" s="130"/>
      <c r="F96" s="130"/>
      <c r="G96" s="130"/>
      <c r="H96" s="130"/>
      <c r="I96" s="130"/>
      <c r="J96" s="130"/>
      <c r="K96" s="101"/>
      <c r="L96" s="101"/>
      <c r="M96" s="101"/>
      <c r="N96" s="101"/>
      <c r="O96" s="101"/>
    </row>
    <row r="97" spans="1:13" hidden="1" outlineLevel="1" x14ac:dyDescent="0.25">
      <c r="A97" s="101" t="s">
        <v>95</v>
      </c>
      <c r="B97" s="101"/>
      <c r="C97" s="101"/>
      <c r="D97" s="101" t="s">
        <v>93</v>
      </c>
      <c r="E97" s="101"/>
      <c r="F97" s="135"/>
      <c r="G97" s="101"/>
      <c r="H97" s="101"/>
      <c r="I97" s="101"/>
      <c r="J97" s="101"/>
      <c r="K97" s="101"/>
      <c r="L97" s="101"/>
      <c r="M97" s="101"/>
    </row>
    <row r="98" spans="1:13" hidden="1" outlineLevel="1" x14ac:dyDescent="0.25">
      <c r="A98" s="101" t="s">
        <v>96</v>
      </c>
      <c r="B98" s="101"/>
      <c r="C98" s="101"/>
      <c r="D98" s="101" t="s">
        <v>94</v>
      </c>
      <c r="E98" s="101"/>
      <c r="F98" s="135"/>
      <c r="G98" s="101"/>
      <c r="H98" s="101"/>
      <c r="I98" s="101"/>
      <c r="J98" s="101"/>
      <c r="K98" s="101"/>
      <c r="L98" s="101"/>
      <c r="M98" s="101"/>
    </row>
    <row r="99" spans="1:13" ht="16.5" hidden="1" outlineLevel="1" x14ac:dyDescent="0.35">
      <c r="B99" s="130"/>
      <c r="C99" s="130"/>
      <c r="E99" s="130"/>
      <c r="F99" s="130"/>
      <c r="G99" s="130"/>
      <c r="H99" s="130"/>
      <c r="I99" s="130"/>
      <c r="J99" s="130"/>
      <c r="K99" s="130"/>
      <c r="L99" s="130"/>
      <c r="M99" s="130"/>
    </row>
    <row r="100" spans="1:13" ht="16.5" hidden="1" outlineLevel="1" x14ac:dyDescent="0.35">
      <c r="B100" s="130"/>
      <c r="C100" s="130"/>
      <c r="D100" s="130"/>
      <c r="E100" s="130"/>
      <c r="F100" s="130"/>
      <c r="G100" s="130"/>
      <c r="H100" s="130"/>
      <c r="I100" s="130"/>
      <c r="J100" s="130"/>
      <c r="K100" s="130"/>
      <c r="L100" s="130"/>
      <c r="M100" s="130"/>
    </row>
    <row r="101" spans="1:13" ht="16.5" hidden="1" outlineLevel="1" x14ac:dyDescent="0.35">
      <c r="B101" s="130"/>
      <c r="C101" s="130"/>
      <c r="D101" s="130"/>
      <c r="E101" s="130"/>
      <c r="F101" s="130"/>
      <c r="G101" s="130"/>
      <c r="H101" s="130"/>
      <c r="I101" s="130"/>
      <c r="J101" s="130"/>
      <c r="K101" s="130"/>
      <c r="L101" s="130"/>
      <c r="M101" s="130"/>
    </row>
    <row r="102" spans="1:13" ht="16.5" collapsed="1" x14ac:dyDescent="0.35">
      <c r="B102" s="130"/>
      <c r="C102" s="130"/>
      <c r="D102" s="130"/>
      <c r="E102" s="130"/>
      <c r="F102" s="130"/>
      <c r="G102" s="130"/>
      <c r="H102" s="130"/>
      <c r="I102" s="130"/>
      <c r="J102" s="130"/>
      <c r="K102" s="130"/>
      <c r="L102" s="130"/>
      <c r="M102" s="130"/>
    </row>
    <row r="103" spans="1:13" x14ac:dyDescent="0.25">
      <c r="B103" s="131"/>
      <c r="C103" s="131"/>
      <c r="D103" s="131"/>
      <c r="E103" s="131"/>
      <c r="F103" s="131"/>
      <c r="G103" s="131"/>
      <c r="H103" s="131"/>
      <c r="I103" s="131"/>
      <c r="J103" s="131"/>
      <c r="K103" s="131"/>
      <c r="L103" s="131"/>
      <c r="M103" s="131"/>
    </row>
    <row r="104" spans="1:13" x14ac:dyDescent="0.25">
      <c r="B104" s="131"/>
      <c r="C104" s="131"/>
      <c r="D104" s="131"/>
      <c r="E104" s="131"/>
      <c r="F104" s="131"/>
      <c r="G104" s="131"/>
      <c r="H104" s="131"/>
      <c r="I104" s="131"/>
      <c r="J104" s="131"/>
      <c r="K104" s="131"/>
      <c r="L104" s="131"/>
      <c r="M104" s="131"/>
    </row>
    <row r="105" spans="1:13" x14ac:dyDescent="0.25">
      <c r="B105" s="131"/>
      <c r="C105" s="131"/>
      <c r="D105" s="131"/>
      <c r="E105" s="131"/>
      <c r="F105" s="131"/>
      <c r="G105" s="131"/>
      <c r="H105" s="131"/>
      <c r="I105" s="131"/>
      <c r="J105" s="131"/>
      <c r="K105" s="131"/>
      <c r="L105" s="131"/>
      <c r="M105" s="131"/>
    </row>
    <row r="106" spans="1:13" x14ac:dyDescent="0.25">
      <c r="B106" s="131"/>
      <c r="C106" s="131"/>
      <c r="D106" s="131"/>
      <c r="E106" s="131"/>
      <c r="F106" s="131"/>
      <c r="G106" s="131"/>
      <c r="H106" s="131"/>
      <c r="I106" s="131"/>
      <c r="J106" s="131"/>
      <c r="K106" s="131"/>
      <c r="L106" s="131"/>
      <c r="M106" s="131"/>
    </row>
    <row r="107" spans="1:13" x14ac:dyDescent="0.25">
      <c r="B107" s="131"/>
      <c r="C107" s="131"/>
      <c r="D107" s="131"/>
      <c r="E107" s="131"/>
      <c r="F107" s="131"/>
      <c r="G107" s="131"/>
      <c r="H107" s="131"/>
      <c r="I107" s="131"/>
      <c r="J107" s="131"/>
      <c r="K107" s="131"/>
      <c r="L107" s="131"/>
      <c r="M107" s="131"/>
    </row>
    <row r="108" spans="1:13" x14ac:dyDescent="0.25">
      <c r="B108" s="101"/>
      <c r="C108" s="101"/>
      <c r="D108" s="101"/>
      <c r="E108" s="101"/>
      <c r="F108" s="101"/>
      <c r="G108" s="101"/>
      <c r="H108" s="101"/>
      <c r="I108" s="101"/>
      <c r="J108" s="101"/>
      <c r="K108" s="101"/>
      <c r="L108" s="101"/>
      <c r="M108" s="101"/>
    </row>
    <row r="109" spans="1:13" x14ac:dyDescent="0.25">
      <c r="B109" s="101"/>
      <c r="C109" s="101"/>
      <c r="D109" s="101"/>
      <c r="E109" s="101"/>
      <c r="F109" s="101"/>
      <c r="G109" s="101"/>
      <c r="H109" s="101"/>
      <c r="I109" s="101"/>
      <c r="J109" s="101"/>
      <c r="K109" s="101"/>
      <c r="L109" s="101"/>
      <c r="M109" s="101"/>
    </row>
    <row r="110" spans="1:13" x14ac:dyDescent="0.25">
      <c r="B110" s="101"/>
      <c r="C110" s="101"/>
      <c r="D110" s="101"/>
      <c r="E110" s="101"/>
      <c r="F110" s="101"/>
      <c r="G110" s="101"/>
      <c r="H110" s="101"/>
      <c r="I110" s="101"/>
      <c r="J110" s="101"/>
      <c r="K110" s="101"/>
      <c r="L110" s="101"/>
      <c r="M110" s="101"/>
    </row>
    <row r="111" spans="1:13" x14ac:dyDescent="0.25">
      <c r="B111" s="101"/>
      <c r="C111" s="101"/>
      <c r="D111" s="101"/>
      <c r="E111" s="101"/>
      <c r="F111" s="101"/>
      <c r="G111" s="101"/>
      <c r="H111" s="101"/>
      <c r="I111" s="101"/>
      <c r="J111" s="101"/>
      <c r="K111" s="101"/>
      <c r="L111" s="101"/>
      <c r="M111" s="101"/>
    </row>
    <row r="112" spans="1:13" x14ac:dyDescent="0.25">
      <c r="B112" s="101"/>
      <c r="C112" s="101"/>
      <c r="D112" s="101"/>
      <c r="E112" s="101"/>
      <c r="F112" s="101"/>
      <c r="G112" s="101"/>
      <c r="H112" s="101"/>
      <c r="I112" s="101"/>
      <c r="J112" s="101"/>
      <c r="K112" s="101"/>
      <c r="L112" s="101"/>
      <c r="M112" s="101"/>
    </row>
    <row r="113" spans="2:13" x14ac:dyDescent="0.25">
      <c r="B113" s="101"/>
      <c r="C113" s="101"/>
      <c r="D113" s="101"/>
      <c r="E113" s="101"/>
      <c r="F113" s="101"/>
      <c r="G113" s="101"/>
      <c r="H113" s="101"/>
      <c r="I113" s="101"/>
      <c r="J113" s="101"/>
      <c r="K113" s="101"/>
      <c r="L113" s="101"/>
      <c r="M113" s="101"/>
    </row>
    <row r="114" spans="2:13" x14ac:dyDescent="0.25">
      <c r="B114" s="101"/>
      <c r="C114" s="101"/>
      <c r="D114" s="101"/>
      <c r="E114" s="101"/>
      <c r="F114" s="101"/>
      <c r="G114" s="101"/>
      <c r="H114" s="101"/>
      <c r="I114" s="101"/>
      <c r="J114" s="101"/>
      <c r="K114" s="101"/>
      <c r="L114" s="101"/>
      <c r="M114" s="101"/>
    </row>
    <row r="115" spans="2:13" x14ac:dyDescent="0.25">
      <c r="B115" s="101"/>
      <c r="C115" s="101"/>
      <c r="D115" s="101"/>
      <c r="E115" s="101"/>
      <c r="F115" s="101"/>
      <c r="G115" s="101"/>
      <c r="H115" s="101"/>
      <c r="I115" s="101"/>
      <c r="J115" s="101"/>
      <c r="K115" s="101"/>
      <c r="L115" s="101"/>
      <c r="M115" s="101"/>
    </row>
    <row r="116" spans="2:13" x14ac:dyDescent="0.25">
      <c r="B116" s="101"/>
      <c r="C116" s="101"/>
      <c r="D116" s="101"/>
      <c r="E116" s="101"/>
      <c r="F116" s="101"/>
      <c r="G116" s="101"/>
      <c r="H116" s="101"/>
      <c r="I116" s="101"/>
      <c r="J116" s="101"/>
      <c r="K116" s="101"/>
      <c r="L116" s="101"/>
      <c r="M116" s="101"/>
    </row>
    <row r="117" spans="2:13" x14ac:dyDescent="0.25">
      <c r="B117" s="101"/>
      <c r="C117" s="101"/>
      <c r="D117" s="101"/>
      <c r="E117" s="101"/>
      <c r="F117" s="101"/>
      <c r="G117" s="101"/>
      <c r="H117" s="101"/>
      <c r="I117" s="101"/>
      <c r="J117" s="101"/>
      <c r="K117" s="101"/>
      <c r="L117" s="101"/>
      <c r="M117" s="101"/>
    </row>
    <row r="118" spans="2:13" x14ac:dyDescent="0.25">
      <c r="B118" s="101"/>
      <c r="C118" s="101"/>
      <c r="D118" s="101"/>
      <c r="E118" s="101"/>
      <c r="F118" s="101"/>
      <c r="G118" s="101"/>
      <c r="H118" s="101"/>
      <c r="I118" s="101"/>
      <c r="J118" s="101"/>
      <c r="K118" s="101"/>
      <c r="L118" s="101"/>
      <c r="M118" s="101"/>
    </row>
    <row r="119" spans="2:13" x14ac:dyDescent="0.25">
      <c r="B119" s="101"/>
      <c r="C119" s="101"/>
      <c r="D119" s="101"/>
      <c r="E119" s="101"/>
      <c r="F119" s="101"/>
      <c r="G119" s="101"/>
      <c r="H119" s="101"/>
      <c r="I119" s="101"/>
      <c r="J119" s="101"/>
      <c r="K119" s="101"/>
      <c r="L119" s="101"/>
      <c r="M119" s="101"/>
    </row>
    <row r="120" spans="2:13" x14ac:dyDescent="0.25">
      <c r="B120" s="101"/>
      <c r="C120" s="101"/>
      <c r="D120" s="101"/>
      <c r="E120" s="101"/>
      <c r="F120" s="101"/>
      <c r="G120" s="101"/>
      <c r="H120" s="101"/>
      <c r="I120" s="101"/>
      <c r="J120" s="101"/>
      <c r="K120" s="101"/>
      <c r="L120" s="101"/>
      <c r="M120" s="101"/>
    </row>
  </sheetData>
  <mergeCells count="1">
    <mergeCell ref="B3:M3"/>
  </mergeCells>
  <pageMargins left="0.7" right="0.7" top="0.75" bottom="0.75" header="0.3" footer="0.3"/>
  <pageSetup paperSize="9" scale="51" orientation="portrait" r:id="rId1"/>
  <rowBreaks count="1" manualBreakCount="1">
    <brk id="95"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showZeros="0" zoomScaleNormal="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2" ht="21.75" x14ac:dyDescent="0.25">
      <c r="A1" s="213" t="s">
        <v>155</v>
      </c>
      <c r="B1" s="213"/>
      <c r="C1" s="213"/>
      <c r="D1" s="213"/>
      <c r="E1" s="213"/>
      <c r="F1" s="213"/>
      <c r="G1" s="213"/>
      <c r="H1" s="213"/>
      <c r="I1" s="213"/>
      <c r="J1" s="213"/>
      <c r="K1" s="213"/>
      <c r="L1" s="213"/>
    </row>
    <row r="2" spans="1:12" ht="16.5" x14ac:dyDescent="0.35">
      <c r="A2" s="106" t="s">
        <v>57</v>
      </c>
      <c r="B2" s="107"/>
      <c r="C2" s="107"/>
      <c r="D2" s="107"/>
      <c r="E2" s="101"/>
      <c r="F2" s="101"/>
      <c r="G2" s="101"/>
      <c r="H2" s="101"/>
      <c r="I2" s="101"/>
      <c r="J2" s="101"/>
      <c r="K2" s="101"/>
      <c r="L2" s="101"/>
    </row>
    <row r="3" spans="1:12" ht="16.5" x14ac:dyDescent="0.35">
      <c r="A3" s="67"/>
      <c r="B3" s="67"/>
      <c r="C3" s="68"/>
      <c r="D3" s="69"/>
      <c r="E3" s="70">
        <v>2016</v>
      </c>
      <c r="F3" s="70">
        <v>2015</v>
      </c>
      <c r="G3" s="70">
        <v>2016</v>
      </c>
      <c r="H3" s="70">
        <v>2015</v>
      </c>
      <c r="I3" s="70">
        <v>2015</v>
      </c>
      <c r="J3" s="70">
        <v>2014</v>
      </c>
      <c r="K3" s="70">
        <v>2013</v>
      </c>
      <c r="L3" s="70">
        <v>2012</v>
      </c>
    </row>
    <row r="4" spans="1:12" ht="16.5" x14ac:dyDescent="0.35">
      <c r="A4" s="71"/>
      <c r="B4" s="71"/>
      <c r="C4" s="68"/>
      <c r="D4" s="69"/>
      <c r="E4" s="70" t="s">
        <v>72</v>
      </c>
      <c r="F4" s="70" t="s">
        <v>72</v>
      </c>
      <c r="G4" s="70" t="s">
        <v>156</v>
      </c>
      <c r="H4" s="70" t="s">
        <v>156</v>
      </c>
      <c r="I4" s="70"/>
      <c r="J4" s="70"/>
      <c r="K4" s="70"/>
      <c r="L4" s="70"/>
    </row>
    <row r="5" spans="1:12" ht="16.5" x14ac:dyDescent="0.35">
      <c r="A5" s="68" t="s">
        <v>1</v>
      </c>
      <c r="B5" s="71"/>
      <c r="C5" s="68"/>
      <c r="D5" s="68" t="s">
        <v>77</v>
      </c>
      <c r="E5" s="72" t="s">
        <v>53</v>
      </c>
      <c r="F5" s="72" t="s">
        <v>53</v>
      </c>
      <c r="G5" s="72" t="s">
        <v>53</v>
      </c>
      <c r="H5" s="72" t="s">
        <v>53</v>
      </c>
      <c r="I5" s="72" t="s">
        <v>56</v>
      </c>
      <c r="J5" s="72"/>
      <c r="K5" s="72"/>
      <c r="L5" s="72"/>
    </row>
    <row r="6" spans="1:12" ht="3.75" customHeight="1" x14ac:dyDescent="0.35">
      <c r="A6" s="65"/>
      <c r="B6" s="65"/>
      <c r="C6" s="65"/>
      <c r="D6" s="65"/>
      <c r="E6" s="65"/>
      <c r="F6" s="65"/>
      <c r="G6" s="65"/>
      <c r="H6" s="65"/>
      <c r="I6" s="65"/>
      <c r="J6" s="65"/>
      <c r="K6" s="65"/>
      <c r="L6" s="65"/>
    </row>
    <row r="7" spans="1:12" ht="15" customHeight="1" x14ac:dyDescent="0.35">
      <c r="A7" s="109" t="s">
        <v>2</v>
      </c>
      <c r="B7" s="110"/>
      <c r="C7" s="110"/>
      <c r="D7" s="110"/>
      <c r="E7" s="80">
        <v>67.708031799999958</v>
      </c>
      <c r="F7" s="17">
        <v>51.414486299999993</v>
      </c>
      <c r="G7" s="80">
        <v>324.33920899999998</v>
      </c>
      <c r="H7" s="17">
        <v>257.23444860000001</v>
      </c>
      <c r="I7" s="80">
        <v>265.18007890000001</v>
      </c>
      <c r="J7" s="17">
        <v>254.93700000000001</v>
      </c>
      <c r="K7" s="17"/>
      <c r="L7" s="17"/>
    </row>
    <row r="8" spans="1:12" ht="15" customHeight="1" x14ac:dyDescent="0.35">
      <c r="A8" s="109" t="s">
        <v>3</v>
      </c>
      <c r="B8" s="62"/>
      <c r="C8" s="62"/>
      <c r="D8" s="62"/>
      <c r="E8" s="81">
        <v>-73.211927500000002</v>
      </c>
      <c r="F8" s="21">
        <v>-50.851977600000026</v>
      </c>
      <c r="G8" s="81">
        <v>-264.65557200000001</v>
      </c>
      <c r="H8" s="21">
        <v>-214.3173625</v>
      </c>
      <c r="I8" s="81">
        <v>-234.2347638</v>
      </c>
      <c r="J8" s="21">
        <v>-224.24600000000001</v>
      </c>
      <c r="K8" s="21"/>
      <c r="L8" s="21"/>
    </row>
    <row r="9" spans="1:12" ht="15" customHeight="1" x14ac:dyDescent="0.35">
      <c r="A9" s="109" t="s">
        <v>4</v>
      </c>
      <c r="B9" s="62"/>
      <c r="C9" s="62"/>
      <c r="D9" s="62"/>
      <c r="E9" s="81">
        <v>0.2985274</v>
      </c>
      <c r="F9" s="21">
        <v>4.9081200000000005E-2</v>
      </c>
      <c r="G9" s="81">
        <v>0.14204900000000001</v>
      </c>
      <c r="H9" s="21">
        <v>0.10680290000000001</v>
      </c>
      <c r="I9" s="81">
        <v>7.3324299999999995E-2</v>
      </c>
      <c r="J9" s="21">
        <v>-5.5E-2</v>
      </c>
      <c r="K9" s="21"/>
      <c r="L9" s="21"/>
    </row>
    <row r="10" spans="1:12" ht="15" customHeight="1" x14ac:dyDescent="0.35">
      <c r="A10" s="109" t="s">
        <v>5</v>
      </c>
      <c r="B10" s="62"/>
      <c r="C10" s="62"/>
      <c r="D10" s="62"/>
      <c r="E10" s="81">
        <v>0</v>
      </c>
      <c r="F10" s="21">
        <v>0</v>
      </c>
      <c r="G10" s="81">
        <v>0</v>
      </c>
      <c r="H10" s="21">
        <v>0</v>
      </c>
      <c r="I10" s="81">
        <v>0</v>
      </c>
      <c r="J10" s="21">
        <v>0</v>
      </c>
      <c r="K10" s="21"/>
      <c r="L10" s="21"/>
    </row>
    <row r="11" spans="1:12" ht="15" customHeight="1" x14ac:dyDescent="0.35">
      <c r="A11" s="111" t="s">
        <v>6</v>
      </c>
      <c r="B11" s="66"/>
      <c r="C11" s="66"/>
      <c r="D11" s="66"/>
      <c r="E11" s="82">
        <v>0</v>
      </c>
      <c r="F11" s="25">
        <v>0</v>
      </c>
      <c r="G11" s="82">
        <v>0</v>
      </c>
      <c r="H11" s="25">
        <v>0</v>
      </c>
      <c r="I11" s="82">
        <v>0</v>
      </c>
      <c r="J11" s="25">
        <v>0</v>
      </c>
      <c r="K11" s="25"/>
      <c r="L11" s="25"/>
    </row>
    <row r="12" spans="1:12" ht="15" customHeight="1" x14ac:dyDescent="0.25">
      <c r="A12" s="112" t="s">
        <v>7</v>
      </c>
      <c r="B12" s="112"/>
      <c r="C12" s="112"/>
      <c r="D12" s="112"/>
      <c r="E12" s="80">
        <f>SUM(E7:E11)</f>
        <v>-5.2053683000000435</v>
      </c>
      <c r="F12" s="190">
        <f>SUM(F7:F11)</f>
        <v>0.61158989999996671</v>
      </c>
      <c r="G12" s="80">
        <f>SUM(G7:G11)</f>
        <v>59.825685999999976</v>
      </c>
      <c r="H12" s="17">
        <f>SUM(H7:H11)</f>
        <v>43.023889000000004</v>
      </c>
      <c r="I12" s="80">
        <f>SUM(I7:I11)</f>
        <v>31.018639400000016</v>
      </c>
      <c r="J12" s="17">
        <f>SUM(J7:J11)</f>
        <v>30.636000000000003</v>
      </c>
      <c r="K12" s="18"/>
      <c r="L12" s="18"/>
    </row>
    <row r="13" spans="1:12" ht="15" customHeight="1" x14ac:dyDescent="0.35">
      <c r="A13" s="111" t="s">
        <v>62</v>
      </c>
      <c r="B13" s="66"/>
      <c r="C13" s="66"/>
      <c r="D13" s="66"/>
      <c r="E13" s="82">
        <v>-0.42267240000000017</v>
      </c>
      <c r="F13" s="191">
        <v>-0.44023000000000012</v>
      </c>
      <c r="G13" s="82">
        <v>-1.3193714000000001</v>
      </c>
      <c r="H13" s="25">
        <v>-1.2599690000000001</v>
      </c>
      <c r="I13" s="82">
        <v>-1.7054670000000001</v>
      </c>
      <c r="J13" s="25">
        <v>-1.383</v>
      </c>
      <c r="K13" s="25"/>
      <c r="L13" s="25"/>
    </row>
    <row r="14" spans="1:12" ht="15" customHeight="1" x14ac:dyDescent="0.25">
      <c r="A14" s="112" t="s">
        <v>8</v>
      </c>
      <c r="B14" s="112"/>
      <c r="C14" s="112"/>
      <c r="D14" s="112"/>
      <c r="E14" s="80">
        <f>SUM(E12:E13)</f>
        <v>-5.6280407000000441</v>
      </c>
      <c r="F14" s="190">
        <f>SUM(F12:F13)</f>
        <v>0.17135989999996659</v>
      </c>
      <c r="G14" s="80">
        <f>SUM(G12:G13)</f>
        <v>58.506314599999975</v>
      </c>
      <c r="H14" s="17">
        <f>SUM(H12:H13)</f>
        <v>41.763920000000006</v>
      </c>
      <c r="I14" s="80">
        <f>SUM(I12:I13)</f>
        <v>29.313172400000017</v>
      </c>
      <c r="J14" s="17">
        <f>SUM(J12:J13)</f>
        <v>29.253000000000004</v>
      </c>
      <c r="K14" s="18"/>
      <c r="L14" s="18"/>
    </row>
    <row r="15" spans="1:12" ht="15" customHeight="1" x14ac:dyDescent="0.35">
      <c r="A15" s="109" t="s">
        <v>9</v>
      </c>
      <c r="B15" s="113"/>
      <c r="C15" s="113"/>
      <c r="D15" s="113"/>
      <c r="E15" s="81">
        <v>0</v>
      </c>
      <c r="F15" s="21">
        <v>0</v>
      </c>
      <c r="G15" s="81">
        <v>0</v>
      </c>
      <c r="H15" s="21">
        <v>0</v>
      </c>
      <c r="I15" s="81">
        <v>0</v>
      </c>
      <c r="J15" s="21">
        <v>-0.154</v>
      </c>
      <c r="K15" s="21"/>
      <c r="L15" s="21"/>
    </row>
    <row r="16" spans="1:12" ht="15" customHeight="1" x14ac:dyDescent="0.35">
      <c r="A16" s="111" t="s">
        <v>10</v>
      </c>
      <c r="B16" s="66"/>
      <c r="C16" s="66"/>
      <c r="D16" s="66"/>
      <c r="E16" s="82">
        <v>0</v>
      </c>
      <c r="F16" s="25">
        <v>0</v>
      </c>
      <c r="G16" s="82">
        <v>0</v>
      </c>
      <c r="H16" s="25">
        <v>0</v>
      </c>
      <c r="I16" s="82">
        <v>0</v>
      </c>
      <c r="J16" s="25">
        <v>0</v>
      </c>
      <c r="K16" s="25"/>
      <c r="L16" s="25"/>
    </row>
    <row r="17" spans="1:12" ht="15" customHeight="1" x14ac:dyDescent="0.25">
      <c r="A17" s="112" t="s">
        <v>11</v>
      </c>
      <c r="B17" s="112"/>
      <c r="C17" s="112"/>
      <c r="D17" s="112"/>
      <c r="E17" s="80">
        <f>SUM(E14:E16)</f>
        <v>-5.6280407000000441</v>
      </c>
      <c r="F17" s="190">
        <f>SUM(F14:F16)</f>
        <v>0.17135989999996659</v>
      </c>
      <c r="G17" s="80">
        <f>SUM(G14:G16)</f>
        <v>58.506314599999975</v>
      </c>
      <c r="H17" s="17">
        <f>SUM(H14:H16)</f>
        <v>41.763920000000006</v>
      </c>
      <c r="I17" s="80">
        <f>SUM(I14:I16)</f>
        <v>29.313172400000017</v>
      </c>
      <c r="J17" s="17">
        <f>SUM(J14:J16)</f>
        <v>29.099000000000004</v>
      </c>
      <c r="K17" s="18"/>
      <c r="L17" s="18"/>
    </row>
    <row r="18" spans="1:12" ht="15" customHeight="1" x14ac:dyDescent="0.35">
      <c r="A18" s="109" t="s">
        <v>12</v>
      </c>
      <c r="B18" s="62"/>
      <c r="C18" s="62"/>
      <c r="D18" s="62"/>
      <c r="E18" s="81">
        <v>2.3131899999999997E-2</v>
      </c>
      <c r="F18" s="21">
        <v>8.6294199999999988E-2</v>
      </c>
      <c r="G18" s="81">
        <v>0.1013761</v>
      </c>
      <c r="H18" s="21">
        <v>0.26672879999999999</v>
      </c>
      <c r="I18" s="81">
        <v>0.32306430000000003</v>
      </c>
      <c r="J18" s="21">
        <v>0.32700000000000001</v>
      </c>
      <c r="K18" s="21"/>
      <c r="L18" s="21"/>
    </row>
    <row r="19" spans="1:12" ht="15" customHeight="1" x14ac:dyDescent="0.35">
      <c r="A19" s="111" t="s">
        <v>13</v>
      </c>
      <c r="B19" s="66"/>
      <c r="C19" s="66"/>
      <c r="D19" s="66"/>
      <c r="E19" s="82">
        <v>-1.4804120999999997</v>
      </c>
      <c r="F19" s="25">
        <v>-1.4256655999999999</v>
      </c>
      <c r="G19" s="82">
        <v>-5.1496319999999995</v>
      </c>
      <c r="H19" s="25">
        <v>-5.3405564999999999</v>
      </c>
      <c r="I19" s="82">
        <v>-6.7619617999999999</v>
      </c>
      <c r="J19" s="25">
        <v>-2.1</v>
      </c>
      <c r="K19" s="25"/>
      <c r="L19" s="25"/>
    </row>
    <row r="20" spans="1:12" ht="15" customHeight="1" x14ac:dyDescent="0.25">
      <c r="A20" s="112" t="s">
        <v>14</v>
      </c>
      <c r="B20" s="112"/>
      <c r="C20" s="112"/>
      <c r="D20" s="112"/>
      <c r="E20" s="80">
        <f>SUM(E17:E19)</f>
        <v>-7.0853209000000437</v>
      </c>
      <c r="F20" s="190">
        <f>SUM(F17:F19)</f>
        <v>-1.1680115000000333</v>
      </c>
      <c r="G20" s="80">
        <f>SUM(G17:G19)</f>
        <v>53.458058699999981</v>
      </c>
      <c r="H20" s="17">
        <f>SUM(H17:H19)</f>
        <v>36.690092300000011</v>
      </c>
      <c r="I20" s="80">
        <f>SUM(I17:I19)</f>
        <v>22.874274900000017</v>
      </c>
      <c r="J20" s="17">
        <f>SUM(J17:J19)</f>
        <v>27.326000000000004</v>
      </c>
      <c r="K20" s="17">
        <f>SUM(K17:K19)</f>
        <v>0</v>
      </c>
      <c r="L20" s="17">
        <f>SUM(L17:L19)</f>
        <v>0</v>
      </c>
    </row>
    <row r="21" spans="1:12" ht="15" customHeight="1" x14ac:dyDescent="0.35">
      <c r="A21" s="109" t="s">
        <v>15</v>
      </c>
      <c r="B21" s="62"/>
      <c r="C21" s="62"/>
      <c r="D21" s="62"/>
      <c r="E21" s="81">
        <v>-1.1462003999999997</v>
      </c>
      <c r="F21" s="21">
        <v>0.28170119999999876</v>
      </c>
      <c r="G21" s="81">
        <v>-14.458193799999998</v>
      </c>
      <c r="H21" s="21">
        <v>-8.6013834000000013</v>
      </c>
      <c r="I21" s="81">
        <v>-5.6089139999999995</v>
      </c>
      <c r="J21" s="21">
        <v>-6.899</v>
      </c>
      <c r="K21" s="21"/>
      <c r="L21" s="21"/>
    </row>
    <row r="22" spans="1:12" ht="15" customHeight="1" x14ac:dyDescent="0.35">
      <c r="A22" s="111" t="s">
        <v>16</v>
      </c>
      <c r="B22" s="114"/>
      <c r="C22" s="114"/>
      <c r="D22" s="114"/>
      <c r="E22" s="82">
        <v>0</v>
      </c>
      <c r="F22" s="25">
        <v>0</v>
      </c>
      <c r="G22" s="82">
        <v>0</v>
      </c>
      <c r="H22" s="25">
        <v>0</v>
      </c>
      <c r="I22" s="82">
        <v>0</v>
      </c>
      <c r="J22" s="25">
        <v>0</v>
      </c>
      <c r="K22" s="25"/>
      <c r="L22" s="25"/>
    </row>
    <row r="23" spans="1:12" ht="15" customHeight="1" x14ac:dyDescent="0.35">
      <c r="A23" s="115" t="s">
        <v>103</v>
      </c>
      <c r="B23" s="116"/>
      <c r="C23" s="116"/>
      <c r="D23" s="116"/>
      <c r="E23" s="80">
        <f>SUM(E20:E22)</f>
        <v>-8.2315213000000433</v>
      </c>
      <c r="F23" s="190">
        <f>SUM(F20:F22)</f>
        <v>-0.88631030000003452</v>
      </c>
      <c r="G23" s="80">
        <f>SUM(G20:G22)</f>
        <v>38.999864899999984</v>
      </c>
      <c r="H23" s="17">
        <f>SUM(H20:H22)</f>
        <v>28.088708900000007</v>
      </c>
      <c r="I23" s="80">
        <f>SUM(I20:I22)</f>
        <v>17.265360900000019</v>
      </c>
      <c r="J23" s="17">
        <f>SUM(J20:J22)</f>
        <v>20.427000000000003</v>
      </c>
      <c r="K23" s="18"/>
      <c r="L23" s="18"/>
    </row>
    <row r="24" spans="1:12" ht="15" customHeight="1" x14ac:dyDescent="0.35">
      <c r="A24" s="109" t="s">
        <v>117</v>
      </c>
      <c r="B24" s="62"/>
      <c r="C24" s="62"/>
      <c r="D24" s="62"/>
      <c r="E24" s="81">
        <v>-8.2315213000000362</v>
      </c>
      <c r="F24" s="21">
        <v>-0.88631030000003475</v>
      </c>
      <c r="G24" s="81">
        <v>38.999864899999949</v>
      </c>
      <c r="H24" s="21">
        <v>28.088708899999993</v>
      </c>
      <c r="I24" s="81">
        <v>17.265360900000026</v>
      </c>
      <c r="J24" s="21">
        <v>20.427000000000014</v>
      </c>
      <c r="K24" s="21"/>
      <c r="L24" s="21"/>
    </row>
    <row r="25" spans="1:12" ht="15" customHeight="1" x14ac:dyDescent="0.35">
      <c r="A25" s="109" t="s">
        <v>112</v>
      </c>
      <c r="B25" s="62"/>
      <c r="C25" s="62"/>
      <c r="D25" s="62"/>
      <c r="E25" s="81">
        <v>0</v>
      </c>
      <c r="F25" s="21">
        <v>0</v>
      </c>
      <c r="G25" s="81">
        <v>0</v>
      </c>
      <c r="H25" s="21">
        <v>0</v>
      </c>
      <c r="I25" s="81">
        <v>0</v>
      </c>
      <c r="J25" s="21">
        <v>0</v>
      </c>
      <c r="K25" s="21"/>
      <c r="L25" s="21"/>
    </row>
    <row r="26" spans="1:12" ht="15" customHeight="1" x14ac:dyDescent="0.35">
      <c r="A26" s="146"/>
      <c r="B26" s="146"/>
      <c r="C26" s="146"/>
      <c r="D26" s="146"/>
      <c r="E26" s="147"/>
      <c r="F26" s="148"/>
      <c r="G26" s="147"/>
      <c r="H26" s="148"/>
      <c r="I26" s="147"/>
      <c r="J26" s="148"/>
      <c r="K26" s="148"/>
      <c r="L26" s="148"/>
    </row>
    <row r="27" spans="1:12" ht="15" customHeight="1" x14ac:dyDescent="0.35">
      <c r="A27" s="144" t="s">
        <v>64</v>
      </c>
      <c r="B27" s="62"/>
      <c r="C27" s="62"/>
      <c r="D27" s="62"/>
      <c r="E27" s="81">
        <v>-11.882999999999999</v>
      </c>
      <c r="F27" s="21">
        <v>-0.54299999999999993</v>
      </c>
      <c r="G27" s="81">
        <v>-16.004999999999999</v>
      </c>
      <c r="H27" s="21">
        <v>-1.629</v>
      </c>
      <c r="I27" s="81">
        <v>-2.4460000000000002</v>
      </c>
      <c r="J27" s="21">
        <v>0</v>
      </c>
      <c r="K27" s="21"/>
      <c r="L27" s="21"/>
    </row>
    <row r="28" spans="1:12" ht="15" customHeight="1" x14ac:dyDescent="0.35">
      <c r="A28" s="145" t="s">
        <v>111</v>
      </c>
      <c r="B28" s="146"/>
      <c r="C28" s="146"/>
      <c r="D28" s="146"/>
      <c r="E28" s="160">
        <f>E14-E27</f>
        <v>6.254959299999955</v>
      </c>
      <c r="F28" s="161">
        <f>F14-F27</f>
        <v>0.71435989999996652</v>
      </c>
      <c r="G28" s="160">
        <f>G14-G27</f>
        <v>74.511314599999977</v>
      </c>
      <c r="H28" s="161">
        <f>H14-H27</f>
        <v>43.392920000000004</v>
      </c>
      <c r="I28" s="160">
        <f>I14-I27</f>
        <v>31.759172400000018</v>
      </c>
      <c r="J28" s="161">
        <f>J14-J27</f>
        <v>29.253000000000004</v>
      </c>
      <c r="K28" s="161"/>
      <c r="L28" s="161"/>
    </row>
    <row r="29" spans="1:12" ht="16.5" x14ac:dyDescent="0.35">
      <c r="A29" s="109"/>
      <c r="B29" s="62"/>
      <c r="C29" s="62"/>
      <c r="D29" s="62"/>
      <c r="E29" s="22"/>
      <c r="F29" s="22"/>
      <c r="G29" s="22"/>
      <c r="H29" s="22"/>
      <c r="I29" s="22"/>
      <c r="J29" s="22"/>
      <c r="K29" s="22"/>
      <c r="L29" s="22"/>
    </row>
    <row r="30" spans="1:12" ht="16.5" x14ac:dyDescent="0.35">
      <c r="A30" s="67"/>
      <c r="B30" s="67"/>
      <c r="C30" s="68"/>
      <c r="D30" s="69"/>
      <c r="E30" s="70">
        <v>2016</v>
      </c>
      <c r="F30" s="70">
        <v>2015</v>
      </c>
      <c r="G30" s="70">
        <v>2016</v>
      </c>
      <c r="H30" s="70">
        <v>2015</v>
      </c>
      <c r="I30" s="70">
        <v>2015</v>
      </c>
      <c r="J30" s="70">
        <v>2014</v>
      </c>
      <c r="K30" s="70">
        <v>2013</v>
      </c>
      <c r="L30" s="70">
        <v>2012</v>
      </c>
    </row>
    <row r="31" spans="1:12" ht="16.5" x14ac:dyDescent="0.35">
      <c r="A31" s="71"/>
      <c r="B31" s="71"/>
      <c r="C31" s="68"/>
      <c r="D31" s="69"/>
      <c r="E31" s="73" t="s">
        <v>72</v>
      </c>
      <c r="F31" s="73" t="s">
        <v>72</v>
      </c>
      <c r="G31" s="73" t="s">
        <v>156</v>
      </c>
      <c r="H31" s="73" t="s">
        <v>156</v>
      </c>
      <c r="I31" s="73"/>
      <c r="J31" s="73"/>
      <c r="K31" s="73"/>
      <c r="L31" s="73"/>
    </row>
    <row r="32" spans="1:12" ht="16.5" x14ac:dyDescent="0.35">
      <c r="A32" s="68" t="s">
        <v>100</v>
      </c>
      <c r="B32" s="74"/>
      <c r="C32" s="68"/>
      <c r="D32" s="68"/>
      <c r="E32" s="75"/>
      <c r="F32" s="75"/>
      <c r="G32" s="75"/>
      <c r="H32" s="75"/>
      <c r="I32" s="75"/>
      <c r="J32" s="75"/>
      <c r="K32" s="75"/>
      <c r="L32" s="75"/>
    </row>
    <row r="33" spans="1:12" ht="3" customHeight="1" x14ac:dyDescent="0.35">
      <c r="A33" s="109"/>
      <c r="B33" s="65"/>
      <c r="C33" s="65"/>
      <c r="D33" s="65"/>
      <c r="E33" s="63"/>
      <c r="F33" s="63"/>
      <c r="G33" s="63"/>
      <c r="H33" s="63"/>
      <c r="I33" s="63"/>
      <c r="J33" s="63"/>
      <c r="K33" s="63"/>
      <c r="L33" s="63"/>
    </row>
    <row r="34" spans="1:12" ht="15" customHeight="1" x14ac:dyDescent="0.35">
      <c r="A34" s="109" t="s">
        <v>17</v>
      </c>
      <c r="B34" s="117"/>
      <c r="C34" s="117"/>
      <c r="D34" s="117"/>
      <c r="E34" s="81"/>
      <c r="F34" s="21"/>
      <c r="G34" s="81">
        <v>280.04700000000003</v>
      </c>
      <c r="H34" s="21">
        <v>0</v>
      </c>
      <c r="I34" s="21">
        <v>0</v>
      </c>
      <c r="J34" s="21">
        <v>0</v>
      </c>
      <c r="K34" s="21"/>
      <c r="L34" s="21"/>
    </row>
    <row r="35" spans="1:12" ht="15" customHeight="1" x14ac:dyDescent="0.35">
      <c r="A35" s="109" t="s">
        <v>18</v>
      </c>
      <c r="B35" s="110"/>
      <c r="C35" s="110"/>
      <c r="D35" s="110"/>
      <c r="E35" s="81"/>
      <c r="F35" s="21"/>
      <c r="G35" s="81">
        <v>0.16400000000000001</v>
      </c>
      <c r="H35" s="21">
        <v>0</v>
      </c>
      <c r="I35" s="21">
        <v>0</v>
      </c>
      <c r="J35" s="21">
        <v>0.53600000000000003</v>
      </c>
      <c r="K35" s="21"/>
      <c r="L35" s="21"/>
    </row>
    <row r="36" spans="1:12" ht="15" customHeight="1" x14ac:dyDescent="0.35">
      <c r="A36" s="109" t="s">
        <v>110</v>
      </c>
      <c r="B36" s="110"/>
      <c r="C36" s="110"/>
      <c r="D36" s="110"/>
      <c r="E36" s="81"/>
      <c r="F36" s="21"/>
      <c r="G36" s="81">
        <v>4.1139999999999999</v>
      </c>
      <c r="H36" s="21">
        <v>0</v>
      </c>
      <c r="I36" s="21">
        <v>0</v>
      </c>
      <c r="J36" s="21">
        <v>3.2010000000000001</v>
      </c>
      <c r="K36" s="21"/>
      <c r="L36" s="21"/>
    </row>
    <row r="37" spans="1:12" ht="15" customHeight="1" x14ac:dyDescent="0.35">
      <c r="A37" s="109" t="s">
        <v>19</v>
      </c>
      <c r="B37" s="110"/>
      <c r="C37" s="110"/>
      <c r="D37" s="110"/>
      <c r="E37" s="81"/>
      <c r="F37" s="21"/>
      <c r="G37" s="81">
        <v>0</v>
      </c>
      <c r="H37" s="21">
        <v>0</v>
      </c>
      <c r="I37" s="21">
        <v>0</v>
      </c>
      <c r="J37" s="21">
        <v>0.11700000000000001</v>
      </c>
      <c r="K37" s="21"/>
      <c r="L37" s="21"/>
    </row>
    <row r="38" spans="1:12" ht="15" customHeight="1" x14ac:dyDescent="0.35">
      <c r="A38" s="111" t="s">
        <v>20</v>
      </c>
      <c r="B38" s="66"/>
      <c r="C38" s="66"/>
      <c r="D38" s="66"/>
      <c r="E38" s="82"/>
      <c r="F38" s="25"/>
      <c r="G38" s="82">
        <v>5.79</v>
      </c>
      <c r="H38" s="25">
        <v>0</v>
      </c>
      <c r="I38" s="25">
        <v>0</v>
      </c>
      <c r="J38" s="25">
        <v>0</v>
      </c>
      <c r="K38" s="25"/>
      <c r="L38" s="25"/>
    </row>
    <row r="39" spans="1:12" ht="15" customHeight="1" x14ac:dyDescent="0.35">
      <c r="A39" s="106" t="s">
        <v>21</v>
      </c>
      <c r="B39" s="112"/>
      <c r="C39" s="112"/>
      <c r="D39" s="112"/>
      <c r="E39" s="86"/>
      <c r="F39" s="190"/>
      <c r="G39" s="86">
        <f>SUM(G34:G38)</f>
        <v>290.11500000000001</v>
      </c>
      <c r="H39" s="190" t="s">
        <v>54</v>
      </c>
      <c r="I39" s="187">
        <f>SUM(I34:I38)</f>
        <v>0</v>
      </c>
      <c r="J39" s="18">
        <f>SUM(J34:J38)</f>
        <v>3.8540000000000001</v>
      </c>
      <c r="K39" s="18"/>
      <c r="L39" s="18"/>
    </row>
    <row r="40" spans="1:12" ht="15" customHeight="1" x14ac:dyDescent="0.35">
      <c r="A40" s="109" t="s">
        <v>22</v>
      </c>
      <c r="B40" s="62"/>
      <c r="C40" s="62"/>
      <c r="D40" s="62"/>
      <c r="E40" s="81"/>
      <c r="F40" s="21"/>
      <c r="G40" s="81">
        <v>17.312000000000001</v>
      </c>
      <c r="H40" s="21">
        <v>0</v>
      </c>
      <c r="I40" s="21">
        <v>0</v>
      </c>
      <c r="J40" s="21">
        <v>63.061999999999998</v>
      </c>
      <c r="K40" s="21"/>
      <c r="L40" s="21"/>
    </row>
    <row r="41" spans="1:12" ht="15" customHeight="1" x14ac:dyDescent="0.35">
      <c r="A41" s="109" t="s">
        <v>23</v>
      </c>
      <c r="B41" s="62"/>
      <c r="C41" s="62"/>
      <c r="D41" s="62"/>
      <c r="E41" s="81"/>
      <c r="F41" s="21"/>
      <c r="G41" s="81">
        <v>0</v>
      </c>
      <c r="H41" s="21">
        <v>0</v>
      </c>
      <c r="I41" s="21">
        <v>0</v>
      </c>
      <c r="J41" s="21">
        <v>0</v>
      </c>
      <c r="K41" s="21"/>
      <c r="L41" s="21"/>
    </row>
    <row r="42" spans="1:12" ht="15" customHeight="1" x14ac:dyDescent="0.35">
      <c r="A42" s="109" t="s">
        <v>24</v>
      </c>
      <c r="B42" s="62"/>
      <c r="C42" s="62"/>
      <c r="D42" s="62"/>
      <c r="E42" s="81"/>
      <c r="F42" s="21"/>
      <c r="G42" s="81">
        <v>22.33</v>
      </c>
      <c r="H42" s="21">
        <v>0</v>
      </c>
      <c r="I42" s="21">
        <v>0</v>
      </c>
      <c r="J42" s="21">
        <v>12.169</v>
      </c>
      <c r="K42" s="21"/>
      <c r="L42" s="21"/>
    </row>
    <row r="43" spans="1:12" ht="15" customHeight="1" x14ac:dyDescent="0.35">
      <c r="A43" s="109" t="s">
        <v>25</v>
      </c>
      <c r="B43" s="62"/>
      <c r="C43" s="62"/>
      <c r="D43" s="62"/>
      <c r="E43" s="81"/>
      <c r="F43" s="21"/>
      <c r="G43" s="81">
        <v>25.016999999999999</v>
      </c>
      <c r="H43" s="21">
        <v>0</v>
      </c>
      <c r="I43" s="21">
        <v>0</v>
      </c>
      <c r="J43" s="21">
        <v>3.8359999999999999</v>
      </c>
      <c r="K43" s="21"/>
      <c r="L43" s="21"/>
    </row>
    <row r="44" spans="1:12" ht="15" customHeight="1" x14ac:dyDescent="0.35">
      <c r="A44" s="111" t="s">
        <v>26</v>
      </c>
      <c r="B44" s="66"/>
      <c r="C44" s="66"/>
      <c r="D44" s="66"/>
      <c r="E44" s="82"/>
      <c r="F44" s="25"/>
      <c r="G44" s="82">
        <v>0</v>
      </c>
      <c r="H44" s="25">
        <v>0</v>
      </c>
      <c r="I44" s="25">
        <v>0</v>
      </c>
      <c r="J44" s="25">
        <v>0</v>
      </c>
      <c r="K44" s="25"/>
      <c r="L44" s="25"/>
    </row>
    <row r="45" spans="1:12" ht="15" customHeight="1" x14ac:dyDescent="0.35">
      <c r="A45" s="118" t="s">
        <v>27</v>
      </c>
      <c r="B45" s="77"/>
      <c r="C45" s="77"/>
      <c r="D45" s="77"/>
      <c r="E45" s="87"/>
      <c r="F45" s="198"/>
      <c r="G45" s="87">
        <f>SUM(G40:G44)</f>
        <v>64.658999999999992</v>
      </c>
      <c r="H45" s="36" t="s">
        <v>54</v>
      </c>
      <c r="I45" s="188">
        <f>SUM(I40:I44)</f>
        <v>0</v>
      </c>
      <c r="J45" s="37">
        <f>SUM(J40:J44)</f>
        <v>79.066999999999993</v>
      </c>
      <c r="K45" s="37"/>
      <c r="L45" s="37"/>
    </row>
    <row r="46" spans="1:12" ht="15" customHeight="1" x14ac:dyDescent="0.35">
      <c r="A46" s="106" t="s">
        <v>101</v>
      </c>
      <c r="B46" s="78"/>
      <c r="C46" s="78"/>
      <c r="D46" s="78"/>
      <c r="E46" s="86"/>
      <c r="F46" s="190"/>
      <c r="G46" s="86">
        <f>G39+G45</f>
        <v>354.774</v>
      </c>
      <c r="H46" s="190" t="s">
        <v>54</v>
      </c>
      <c r="I46" s="187">
        <f>I39+I45</f>
        <v>0</v>
      </c>
      <c r="J46" s="18">
        <f>J39+J45</f>
        <v>82.920999999999992</v>
      </c>
      <c r="K46" s="18"/>
      <c r="L46" s="18"/>
    </row>
    <row r="47" spans="1:12" ht="15" customHeight="1" x14ac:dyDescent="0.35">
      <c r="A47" s="109" t="s">
        <v>118</v>
      </c>
      <c r="B47" s="62"/>
      <c r="C47" s="62"/>
      <c r="D47" s="62"/>
      <c r="E47" s="81"/>
      <c r="F47" s="21"/>
      <c r="G47" s="81">
        <v>151.76286489999995</v>
      </c>
      <c r="H47" s="21"/>
      <c r="I47" s="21"/>
      <c r="J47" s="21">
        <v>23.010000000000026</v>
      </c>
      <c r="K47" s="21"/>
      <c r="L47" s="21"/>
    </row>
    <row r="48" spans="1:12" ht="15" customHeight="1" x14ac:dyDescent="0.35">
      <c r="A48" s="109" t="s">
        <v>113</v>
      </c>
      <c r="B48" s="62"/>
      <c r="C48" s="62"/>
      <c r="D48" s="62"/>
      <c r="E48" s="81"/>
      <c r="F48" s="21"/>
      <c r="G48" s="81">
        <v>0</v>
      </c>
      <c r="H48" s="21"/>
      <c r="I48" s="21">
        <v>0</v>
      </c>
      <c r="J48" s="21">
        <v>0</v>
      </c>
      <c r="K48" s="21"/>
      <c r="L48" s="21"/>
    </row>
    <row r="49" spans="1:12" ht="15" customHeight="1" x14ac:dyDescent="0.35">
      <c r="A49" s="109" t="s">
        <v>28</v>
      </c>
      <c r="B49" s="62"/>
      <c r="C49" s="62"/>
      <c r="D49" s="62"/>
      <c r="E49" s="81"/>
      <c r="F49" s="21"/>
      <c r="G49" s="81">
        <v>0</v>
      </c>
      <c r="H49" s="21">
        <v>0</v>
      </c>
      <c r="I49" s="21">
        <v>0</v>
      </c>
      <c r="J49" s="21">
        <v>0</v>
      </c>
      <c r="K49" s="21"/>
      <c r="L49" s="21"/>
    </row>
    <row r="50" spans="1:12" ht="15" customHeight="1" x14ac:dyDescent="0.35">
      <c r="A50" s="109" t="s">
        <v>29</v>
      </c>
      <c r="B50" s="62"/>
      <c r="C50" s="62"/>
      <c r="D50" s="62"/>
      <c r="E50" s="81"/>
      <c r="F50" s="21"/>
      <c r="G50" s="81">
        <v>2.9059999999999997</v>
      </c>
      <c r="H50" s="21">
        <v>0</v>
      </c>
      <c r="I50" s="21">
        <v>0</v>
      </c>
      <c r="J50" s="21">
        <v>0</v>
      </c>
      <c r="K50" s="21"/>
      <c r="L50" s="21"/>
    </row>
    <row r="51" spans="1:12" ht="15" customHeight="1" x14ac:dyDescent="0.35">
      <c r="A51" s="109" t="s">
        <v>30</v>
      </c>
      <c r="B51" s="62"/>
      <c r="C51" s="62"/>
      <c r="D51" s="62"/>
      <c r="E51" s="81"/>
      <c r="F51" s="21"/>
      <c r="G51" s="81">
        <v>173.959</v>
      </c>
      <c r="H51" s="21">
        <v>0</v>
      </c>
      <c r="I51" s="21">
        <v>0</v>
      </c>
      <c r="J51" s="21">
        <v>48.470999999999997</v>
      </c>
      <c r="K51" s="21"/>
      <c r="L51" s="21"/>
    </row>
    <row r="52" spans="1:12" ht="15" customHeight="1" x14ac:dyDescent="0.35">
      <c r="A52" s="109" t="s">
        <v>31</v>
      </c>
      <c r="B52" s="62"/>
      <c r="C52" s="62"/>
      <c r="D52" s="62"/>
      <c r="E52" s="81"/>
      <c r="F52" s="21"/>
      <c r="G52" s="81">
        <v>26.147000000000002</v>
      </c>
      <c r="H52" s="21">
        <v>0</v>
      </c>
      <c r="I52" s="21">
        <v>0</v>
      </c>
      <c r="J52" s="21">
        <v>11.44</v>
      </c>
      <c r="K52" s="21"/>
      <c r="L52" s="21"/>
    </row>
    <row r="53" spans="1:12" ht="15" customHeight="1" x14ac:dyDescent="0.35">
      <c r="A53" s="109" t="s">
        <v>32</v>
      </c>
      <c r="B53" s="62"/>
      <c r="C53" s="62"/>
      <c r="D53" s="62"/>
      <c r="E53" s="81"/>
      <c r="F53" s="21"/>
      <c r="G53" s="81">
        <v>0</v>
      </c>
      <c r="H53" s="21">
        <v>0</v>
      </c>
      <c r="I53" s="21">
        <v>0</v>
      </c>
      <c r="J53" s="21">
        <v>0</v>
      </c>
      <c r="K53" s="21"/>
      <c r="L53" s="21"/>
    </row>
    <row r="54" spans="1:12" ht="15" customHeight="1" x14ac:dyDescent="0.35">
      <c r="A54" s="111" t="s">
        <v>116</v>
      </c>
      <c r="B54" s="66"/>
      <c r="C54" s="66"/>
      <c r="D54" s="66"/>
      <c r="E54" s="82"/>
      <c r="F54" s="25"/>
      <c r="G54" s="82">
        <v>0</v>
      </c>
      <c r="H54" s="25">
        <v>0</v>
      </c>
      <c r="I54" s="25">
        <v>0</v>
      </c>
      <c r="J54" s="25">
        <v>0</v>
      </c>
      <c r="K54" s="25"/>
      <c r="L54" s="25"/>
    </row>
    <row r="55" spans="1:12" ht="15" customHeight="1" x14ac:dyDescent="0.35">
      <c r="A55" s="106" t="s">
        <v>102</v>
      </c>
      <c r="B55" s="78"/>
      <c r="C55" s="78"/>
      <c r="D55" s="78"/>
      <c r="E55" s="86"/>
      <c r="F55" s="16"/>
      <c r="G55" s="86">
        <f>SUM(G47:G54)</f>
        <v>354.77486489999995</v>
      </c>
      <c r="H55" s="16" t="s">
        <v>54</v>
      </c>
      <c r="I55" s="187">
        <f>SUM(I47:I54)</f>
        <v>0</v>
      </c>
      <c r="J55" s="18">
        <f>SUM(J47:J54)</f>
        <v>82.921000000000021</v>
      </c>
      <c r="K55" s="18"/>
      <c r="L55" s="18"/>
    </row>
    <row r="56" spans="1:12" ht="16.5" x14ac:dyDescent="0.35">
      <c r="A56" s="109"/>
      <c r="B56" s="78"/>
      <c r="C56" s="78"/>
      <c r="D56" s="78"/>
      <c r="E56" s="22"/>
      <c r="F56" s="22"/>
      <c r="G56" s="22"/>
      <c r="H56" s="22"/>
      <c r="I56" s="22"/>
      <c r="J56" s="22"/>
      <c r="K56" s="22"/>
      <c r="L56" s="22"/>
    </row>
    <row r="57" spans="1:12" ht="16.5" x14ac:dyDescent="0.35">
      <c r="A57" s="76"/>
      <c r="B57" s="67"/>
      <c r="C57" s="69"/>
      <c r="D57" s="69"/>
      <c r="E57" s="70">
        <v>2016</v>
      </c>
      <c r="F57" s="70">
        <v>2015</v>
      </c>
      <c r="G57" s="70">
        <v>2016</v>
      </c>
      <c r="H57" s="70">
        <v>2015</v>
      </c>
      <c r="I57" s="70">
        <v>2015</v>
      </c>
      <c r="J57" s="70">
        <v>2014</v>
      </c>
      <c r="K57" s="70">
        <v>2013</v>
      </c>
      <c r="L57" s="70">
        <v>2012</v>
      </c>
    </row>
    <row r="58" spans="1:12" ht="16.5" x14ac:dyDescent="0.35">
      <c r="A58" s="71"/>
      <c r="B58" s="71"/>
      <c r="C58" s="69"/>
      <c r="D58" s="69"/>
      <c r="E58" s="73" t="s">
        <v>72</v>
      </c>
      <c r="F58" s="73" t="s">
        <v>72</v>
      </c>
      <c r="G58" s="73" t="s">
        <v>156</v>
      </c>
      <c r="H58" s="73" t="s">
        <v>156</v>
      </c>
      <c r="I58" s="73"/>
      <c r="J58" s="73"/>
      <c r="K58" s="73"/>
      <c r="L58" s="73"/>
    </row>
    <row r="59" spans="1:12" ht="16.5" x14ac:dyDescent="0.35">
      <c r="A59" s="68" t="s">
        <v>115</v>
      </c>
      <c r="B59" s="74"/>
      <c r="C59" s="68"/>
      <c r="D59" s="68"/>
      <c r="E59" s="75"/>
      <c r="F59" s="75"/>
      <c r="G59" s="75"/>
      <c r="H59" s="75"/>
      <c r="I59" s="75"/>
      <c r="J59" s="75"/>
      <c r="K59" s="75"/>
      <c r="L59" s="75"/>
    </row>
    <row r="60" spans="1:12" ht="3" customHeight="1" x14ac:dyDescent="0.35">
      <c r="A60" s="109"/>
      <c r="B60" s="65"/>
      <c r="C60" s="65"/>
      <c r="D60" s="65"/>
      <c r="E60" s="63"/>
      <c r="F60" s="63"/>
      <c r="G60" s="63"/>
      <c r="H60" s="63"/>
      <c r="I60" s="63"/>
      <c r="J60" s="63"/>
      <c r="K60" s="63"/>
      <c r="L60" s="63"/>
    </row>
    <row r="61" spans="1:12" ht="34.9" customHeight="1" x14ac:dyDescent="0.35">
      <c r="A61" s="119" t="s">
        <v>33</v>
      </c>
      <c r="B61" s="119"/>
      <c r="C61" s="119"/>
      <c r="D61" s="119"/>
      <c r="E61" s="81"/>
      <c r="F61" s="21"/>
      <c r="G61" s="81"/>
      <c r="H61" s="21"/>
      <c r="I61" s="58"/>
      <c r="J61" s="21"/>
      <c r="K61" s="21"/>
      <c r="L61" s="21"/>
    </row>
    <row r="62" spans="1:12" ht="15" customHeight="1" x14ac:dyDescent="0.35">
      <c r="A62" s="120" t="s">
        <v>34</v>
      </c>
      <c r="B62" s="120"/>
      <c r="C62" s="121"/>
      <c r="D62" s="121"/>
      <c r="E62" s="82"/>
      <c r="F62" s="25"/>
      <c r="G62" s="82"/>
      <c r="H62" s="25"/>
      <c r="I62" s="59"/>
      <c r="J62" s="25"/>
      <c r="K62" s="25"/>
      <c r="L62" s="25"/>
    </row>
    <row r="63" spans="1:12" ht="15" customHeight="1" x14ac:dyDescent="0.35">
      <c r="A63" s="174" t="s">
        <v>35</v>
      </c>
      <c r="B63" s="122"/>
      <c r="C63" s="123"/>
      <c r="D63" s="123"/>
      <c r="E63" s="88" t="s">
        <v>54</v>
      </c>
      <c r="F63" s="190" t="s">
        <v>54</v>
      </c>
      <c r="G63" s="80" t="s">
        <v>54</v>
      </c>
      <c r="H63" s="17" t="s">
        <v>54</v>
      </c>
      <c r="I63" s="57" t="s">
        <v>54</v>
      </c>
      <c r="J63" s="18"/>
      <c r="K63" s="18"/>
      <c r="L63" s="18"/>
    </row>
    <row r="64" spans="1:12" ht="15" customHeight="1" x14ac:dyDescent="0.35">
      <c r="A64" s="119" t="s">
        <v>108</v>
      </c>
      <c r="B64" s="119"/>
      <c r="C64" s="62"/>
      <c r="D64" s="62"/>
      <c r="E64" s="81"/>
      <c r="F64" s="21"/>
      <c r="G64" s="81">
        <v>0</v>
      </c>
      <c r="H64" s="21"/>
      <c r="I64" s="58"/>
      <c r="J64" s="21"/>
      <c r="K64" s="21"/>
      <c r="L64" s="21"/>
    </row>
    <row r="65" spans="1:13" ht="15" customHeight="1" x14ac:dyDescent="0.35">
      <c r="A65" s="120" t="s">
        <v>109</v>
      </c>
      <c r="B65" s="120"/>
      <c r="C65" s="66"/>
      <c r="D65" s="66"/>
      <c r="E65" s="82"/>
      <c r="F65" s="25"/>
      <c r="G65" s="82">
        <v>0</v>
      </c>
      <c r="H65" s="25"/>
      <c r="I65" s="59"/>
      <c r="J65" s="25"/>
      <c r="K65" s="25"/>
      <c r="L65" s="25"/>
    </row>
    <row r="66" spans="1:13" ht="15" customHeight="1" x14ac:dyDescent="0.35">
      <c r="A66" s="124" t="s">
        <v>114</v>
      </c>
      <c r="B66" s="124"/>
      <c r="C66" s="125"/>
      <c r="D66" s="125"/>
      <c r="E66" s="88" t="s">
        <v>54</v>
      </c>
      <c r="F66" s="190" t="s">
        <v>54</v>
      </c>
      <c r="G66" s="80" t="s">
        <v>54</v>
      </c>
      <c r="H66" s="17" t="s">
        <v>54</v>
      </c>
      <c r="I66" s="57" t="s">
        <v>54</v>
      </c>
      <c r="J66" s="18"/>
      <c r="K66" s="18"/>
      <c r="L66" s="18"/>
    </row>
    <row r="67" spans="1:13" ht="15" customHeight="1" x14ac:dyDescent="0.35">
      <c r="A67" s="120" t="s">
        <v>36</v>
      </c>
      <c r="B67" s="120"/>
      <c r="C67" s="126"/>
      <c r="D67" s="126"/>
      <c r="E67" s="82"/>
      <c r="F67" s="25"/>
      <c r="G67" s="82">
        <v>0</v>
      </c>
      <c r="H67" s="25"/>
      <c r="I67" s="59"/>
      <c r="J67" s="25"/>
      <c r="K67" s="25"/>
      <c r="L67" s="25"/>
    </row>
    <row r="68" spans="1:13" ht="15" customHeight="1" x14ac:dyDescent="0.35">
      <c r="A68" s="174" t="s">
        <v>37</v>
      </c>
      <c r="B68" s="122"/>
      <c r="C68" s="78"/>
      <c r="D68" s="78"/>
      <c r="E68" s="88" t="s">
        <v>54</v>
      </c>
      <c r="F68" s="190" t="s">
        <v>54</v>
      </c>
      <c r="G68" s="80" t="s">
        <v>54</v>
      </c>
      <c r="H68" s="17" t="s">
        <v>54</v>
      </c>
      <c r="I68" s="57" t="s">
        <v>54</v>
      </c>
      <c r="J68" s="18"/>
      <c r="K68" s="18"/>
      <c r="L68" s="18"/>
    </row>
    <row r="69" spans="1:13" ht="15" customHeight="1" x14ac:dyDescent="0.35">
      <c r="A69" s="119" t="s">
        <v>38</v>
      </c>
      <c r="B69" s="119"/>
      <c r="C69" s="62"/>
      <c r="D69" s="62"/>
      <c r="E69" s="81"/>
      <c r="F69" s="21"/>
      <c r="G69" s="81">
        <v>0</v>
      </c>
      <c r="H69" s="21"/>
      <c r="I69" s="58"/>
      <c r="J69" s="21"/>
      <c r="K69" s="21"/>
      <c r="L69" s="21"/>
    </row>
    <row r="70" spans="1:13" ht="15" customHeight="1" x14ac:dyDescent="0.35">
      <c r="A70" s="119" t="s">
        <v>39</v>
      </c>
      <c r="B70" s="119"/>
      <c r="C70" s="62"/>
      <c r="D70" s="62"/>
      <c r="E70" s="81"/>
      <c r="F70" s="21"/>
      <c r="G70" s="81">
        <v>0</v>
      </c>
      <c r="H70" s="21"/>
      <c r="I70" s="58"/>
      <c r="J70" s="21"/>
      <c r="K70" s="21"/>
      <c r="L70" s="21"/>
    </row>
    <row r="71" spans="1:13" ht="15" customHeight="1" x14ac:dyDescent="0.35">
      <c r="A71" s="119" t="s">
        <v>40</v>
      </c>
      <c r="B71" s="119"/>
      <c r="C71" s="62"/>
      <c r="D71" s="62"/>
      <c r="E71" s="81"/>
      <c r="F71" s="21"/>
      <c r="G71" s="81">
        <v>0</v>
      </c>
      <c r="H71" s="21"/>
      <c r="I71" s="58"/>
      <c r="J71" s="21"/>
      <c r="K71" s="21"/>
      <c r="L71" s="21"/>
    </row>
    <row r="72" spans="1:13" ht="15" customHeight="1" x14ac:dyDescent="0.35">
      <c r="A72" s="120" t="s">
        <v>41</v>
      </c>
      <c r="B72" s="120"/>
      <c r="C72" s="66"/>
      <c r="D72" s="66"/>
      <c r="E72" s="82"/>
      <c r="F72" s="25"/>
      <c r="G72" s="82">
        <v>0</v>
      </c>
      <c r="H72" s="25"/>
      <c r="I72" s="59"/>
      <c r="J72" s="25"/>
      <c r="K72" s="25"/>
      <c r="L72" s="25"/>
    </row>
    <row r="73" spans="1:13" ht="15" customHeight="1" x14ac:dyDescent="0.35">
      <c r="A73" s="215" t="s">
        <v>42</v>
      </c>
      <c r="B73" s="216"/>
      <c r="C73" s="128"/>
      <c r="D73" s="128"/>
      <c r="E73" s="89" t="s">
        <v>54</v>
      </c>
      <c r="F73" s="198" t="s">
        <v>54</v>
      </c>
      <c r="G73" s="89" t="s">
        <v>54</v>
      </c>
      <c r="H73" s="36" t="s">
        <v>54</v>
      </c>
      <c r="I73" s="186" t="s">
        <v>54</v>
      </c>
      <c r="J73" s="165"/>
      <c r="K73" s="165"/>
      <c r="L73" s="165"/>
    </row>
    <row r="74" spans="1:13" ht="15" customHeight="1" x14ac:dyDescent="0.35">
      <c r="A74" s="122" t="s">
        <v>43</v>
      </c>
      <c r="B74" s="122"/>
      <c r="C74" s="78"/>
      <c r="D74" s="78"/>
      <c r="E74" s="88" t="s">
        <v>54</v>
      </c>
      <c r="F74" s="190" t="s">
        <v>54</v>
      </c>
      <c r="G74" s="80" t="s">
        <v>54</v>
      </c>
      <c r="H74" s="17" t="s">
        <v>54</v>
      </c>
      <c r="I74" s="57" t="s">
        <v>54</v>
      </c>
      <c r="J74" s="18"/>
      <c r="K74" s="18"/>
      <c r="L74" s="18"/>
    </row>
    <row r="75" spans="1:13" ht="15" customHeight="1" x14ac:dyDescent="0.35">
      <c r="A75" s="120" t="s">
        <v>85</v>
      </c>
      <c r="B75" s="120"/>
      <c r="C75" s="66"/>
      <c r="D75" s="66"/>
      <c r="E75" s="82"/>
      <c r="F75" s="25"/>
      <c r="G75" s="82">
        <v>0</v>
      </c>
      <c r="H75" s="25"/>
      <c r="I75" s="59"/>
      <c r="J75" s="25"/>
      <c r="K75" s="25"/>
      <c r="L75" s="25"/>
      <c r="M75" s="169"/>
    </row>
    <row r="76" spans="1:13" ht="15" customHeight="1" x14ac:dyDescent="0.35">
      <c r="A76" s="174" t="s">
        <v>86</v>
      </c>
      <c r="B76" s="125"/>
      <c r="C76" s="78"/>
      <c r="D76" s="78"/>
      <c r="E76" s="88" t="s">
        <v>54</v>
      </c>
      <c r="F76" s="190" t="s">
        <v>54</v>
      </c>
      <c r="G76" s="80" t="s">
        <v>54</v>
      </c>
      <c r="H76" s="17" t="s">
        <v>54</v>
      </c>
      <c r="I76" s="57" t="s">
        <v>54</v>
      </c>
      <c r="J76" s="18"/>
      <c r="K76" s="18"/>
      <c r="L76" s="18"/>
    </row>
    <row r="77" spans="1:13" ht="16.5" x14ac:dyDescent="0.35">
      <c r="A77" s="109"/>
      <c r="B77" s="78"/>
      <c r="C77" s="78"/>
      <c r="D77" s="78"/>
      <c r="E77" s="79"/>
      <c r="F77" s="79"/>
      <c r="G77" s="79"/>
      <c r="H77" s="79"/>
      <c r="I77" s="79"/>
      <c r="J77" s="79"/>
      <c r="K77" s="79"/>
      <c r="L77" s="79"/>
    </row>
    <row r="78" spans="1:13" ht="16.5" x14ac:dyDescent="0.35">
      <c r="A78" s="76"/>
      <c r="B78" s="67"/>
      <c r="C78" s="69"/>
      <c r="D78" s="69"/>
      <c r="E78" s="70">
        <v>2016</v>
      </c>
      <c r="F78" s="70">
        <v>2015</v>
      </c>
      <c r="G78" s="70">
        <v>2016</v>
      </c>
      <c r="H78" s="70">
        <v>2015</v>
      </c>
      <c r="I78" s="70">
        <v>2015</v>
      </c>
      <c r="J78" s="70">
        <v>2014</v>
      </c>
      <c r="K78" s="70">
        <v>2013</v>
      </c>
      <c r="L78" s="70">
        <v>2012</v>
      </c>
    </row>
    <row r="79" spans="1:13" ht="16.5" x14ac:dyDescent="0.35">
      <c r="A79" s="71"/>
      <c r="B79" s="71"/>
      <c r="C79" s="69"/>
      <c r="D79" s="69"/>
      <c r="E79" s="70" t="s">
        <v>72</v>
      </c>
      <c r="F79" s="70" t="s">
        <v>72</v>
      </c>
      <c r="G79" s="73" t="s">
        <v>156</v>
      </c>
      <c r="H79" s="73" t="s">
        <v>156</v>
      </c>
      <c r="I79" s="70"/>
      <c r="J79" s="70"/>
      <c r="K79" s="70"/>
      <c r="L79" s="70"/>
    </row>
    <row r="80" spans="1:13" ht="16.5" x14ac:dyDescent="0.35">
      <c r="A80" s="68" t="s">
        <v>78</v>
      </c>
      <c r="B80" s="74"/>
      <c r="C80" s="68"/>
      <c r="D80" s="68"/>
      <c r="E80" s="72"/>
      <c r="F80" s="72"/>
      <c r="G80" s="72"/>
      <c r="H80" s="72"/>
      <c r="I80" s="72"/>
      <c r="J80" s="72"/>
      <c r="K80" s="72"/>
      <c r="L80" s="72"/>
    </row>
    <row r="81" spans="1:12" ht="1.5" customHeight="1" x14ac:dyDescent="0.35">
      <c r="A81" s="109" t="s">
        <v>46</v>
      </c>
      <c r="B81" s="65"/>
      <c r="C81" s="65"/>
      <c r="D81" s="65"/>
      <c r="E81" s="65"/>
      <c r="F81" s="65"/>
      <c r="G81" s="65"/>
      <c r="H81" s="65"/>
      <c r="I81" s="65"/>
      <c r="J81" s="65"/>
      <c r="K81" s="65"/>
      <c r="L81" s="65"/>
    </row>
    <row r="82" spans="1:12" ht="15" customHeight="1" x14ac:dyDescent="0.35">
      <c r="A82" s="144" t="s">
        <v>44</v>
      </c>
      <c r="B82" s="119"/>
      <c r="C82" s="110"/>
      <c r="D82" s="110"/>
      <c r="E82" s="84">
        <v>-8.3122202054617187</v>
      </c>
      <c r="F82" s="58">
        <v>0.33329108648502326</v>
      </c>
      <c r="G82" s="84">
        <v>18.038619129764228</v>
      </c>
      <c r="H82" s="58">
        <v>16.235741451932412</v>
      </c>
      <c r="I82" s="84">
        <v>11.054062779374195</v>
      </c>
      <c r="J82" s="58"/>
      <c r="K82" s="58"/>
      <c r="L82" s="58"/>
    </row>
    <row r="83" spans="1:12" ht="15" customHeight="1" x14ac:dyDescent="0.35">
      <c r="A83" s="109" t="s">
        <v>83</v>
      </c>
      <c r="B83" s="119"/>
      <c r="C83" s="110"/>
      <c r="D83" s="110"/>
      <c r="E83" s="84">
        <v>9.2381348766365416</v>
      </c>
      <c r="F83" s="58">
        <v>1.3894136680306839</v>
      </c>
      <c r="G83" s="84">
        <v>22.973267656948615</v>
      </c>
      <c r="H83" s="58">
        <v>16.86901588654483</v>
      </c>
      <c r="I83" s="84">
        <v>11.976454842211764</v>
      </c>
      <c r="J83" s="58"/>
      <c r="K83" s="58"/>
      <c r="L83" s="58"/>
    </row>
    <row r="84" spans="1:12" ht="15" customHeight="1" x14ac:dyDescent="0.35">
      <c r="A84" s="109" t="s">
        <v>45</v>
      </c>
      <c r="B84" s="119"/>
      <c r="C84" s="110"/>
      <c r="D84" s="110"/>
      <c r="E84" s="84">
        <v>-10.464520547472256</v>
      </c>
      <c r="F84" s="58">
        <v>-2.2717556549816953</v>
      </c>
      <c r="G84" s="84">
        <v>16.482144994070072</v>
      </c>
      <c r="H84" s="58">
        <v>14.263288801202959</v>
      </c>
      <c r="I84" s="84">
        <v>8.6259401516453895</v>
      </c>
      <c r="J84" s="58"/>
      <c r="K84" s="58"/>
      <c r="L84" s="58"/>
    </row>
    <row r="85" spans="1:12" ht="15" customHeight="1" x14ac:dyDescent="0.35">
      <c r="A85" s="109" t="s">
        <v>46</v>
      </c>
      <c r="B85" s="119"/>
      <c r="C85" s="117"/>
      <c r="D85" s="117"/>
      <c r="E85" s="91" t="s">
        <v>54</v>
      </c>
      <c r="F85" s="58" t="s">
        <v>54</v>
      </c>
      <c r="G85" s="84" t="s">
        <v>54</v>
      </c>
      <c r="H85" s="58" t="s">
        <v>54</v>
      </c>
      <c r="I85" s="84" t="s">
        <v>54</v>
      </c>
      <c r="J85" s="58"/>
      <c r="K85" s="58"/>
      <c r="L85" s="58"/>
    </row>
    <row r="86" spans="1:12" ht="15" customHeight="1" x14ac:dyDescent="0.35">
      <c r="A86" s="109" t="s">
        <v>47</v>
      </c>
      <c r="B86" s="119"/>
      <c r="C86" s="117"/>
      <c r="D86" s="117"/>
      <c r="E86" s="91" t="s">
        <v>54</v>
      </c>
      <c r="F86" s="58" t="s">
        <v>54</v>
      </c>
      <c r="G86" s="84" t="s">
        <v>54</v>
      </c>
      <c r="H86" s="58" t="s">
        <v>54</v>
      </c>
      <c r="I86" s="84" t="s">
        <v>54</v>
      </c>
      <c r="J86" s="58"/>
      <c r="K86" s="58"/>
      <c r="L86" s="58"/>
    </row>
    <row r="87" spans="1:12" ht="15" customHeight="1" x14ac:dyDescent="0.35">
      <c r="A87" s="109" t="s">
        <v>48</v>
      </c>
      <c r="B87" s="119"/>
      <c r="C87" s="110"/>
      <c r="D87" s="110"/>
      <c r="E87" s="92" t="s">
        <v>54</v>
      </c>
      <c r="F87" s="21" t="s">
        <v>54</v>
      </c>
      <c r="G87" s="81">
        <v>42.777231397939417</v>
      </c>
      <c r="H87" s="21" t="s">
        <v>54</v>
      </c>
      <c r="I87" s="81" t="s">
        <v>54</v>
      </c>
      <c r="J87" s="21"/>
      <c r="K87" s="21"/>
      <c r="L87" s="21"/>
    </row>
    <row r="88" spans="1:12" ht="15" customHeight="1" x14ac:dyDescent="0.35">
      <c r="A88" s="109" t="s">
        <v>49</v>
      </c>
      <c r="B88" s="119"/>
      <c r="C88" s="110"/>
      <c r="D88" s="110"/>
      <c r="E88" s="93" t="s">
        <v>54</v>
      </c>
      <c r="F88" s="21" t="s">
        <v>54</v>
      </c>
      <c r="G88" s="81">
        <v>148.94200000000001</v>
      </c>
      <c r="H88" s="21" t="s">
        <v>54</v>
      </c>
      <c r="I88" s="81" t="s">
        <v>54</v>
      </c>
      <c r="J88" s="21"/>
      <c r="K88" s="21"/>
      <c r="L88" s="21"/>
    </row>
    <row r="89" spans="1:12" ht="15" customHeight="1" x14ac:dyDescent="0.35">
      <c r="A89" s="109" t="s">
        <v>50</v>
      </c>
      <c r="B89" s="119"/>
      <c r="C89" s="62"/>
      <c r="D89" s="62"/>
      <c r="E89" s="94" t="s">
        <v>54</v>
      </c>
      <c r="F89" s="58" t="s">
        <v>54</v>
      </c>
      <c r="G89" s="84">
        <v>1.1462553775235174</v>
      </c>
      <c r="H89" s="58" t="s">
        <v>54</v>
      </c>
      <c r="I89" s="84" t="s">
        <v>54</v>
      </c>
      <c r="J89" s="58"/>
      <c r="K89" s="58"/>
      <c r="L89" s="58"/>
    </row>
    <row r="90" spans="1:12" ht="15" customHeight="1" x14ac:dyDescent="0.35">
      <c r="A90" s="111" t="s">
        <v>51</v>
      </c>
      <c r="B90" s="120"/>
      <c r="C90" s="66"/>
      <c r="D90" s="66"/>
      <c r="E90" s="95" t="s">
        <v>54</v>
      </c>
      <c r="F90" s="21" t="s">
        <v>54</v>
      </c>
      <c r="G90" s="96" t="s">
        <v>54</v>
      </c>
      <c r="H90" s="21" t="s">
        <v>54</v>
      </c>
      <c r="I90" s="96">
        <v>70</v>
      </c>
      <c r="J90" s="52">
        <v>70</v>
      </c>
      <c r="K90" s="21"/>
      <c r="L90" s="21"/>
    </row>
    <row r="91" spans="1:12" ht="16.5" x14ac:dyDescent="0.35">
      <c r="A91" s="113" t="s">
        <v>136</v>
      </c>
      <c r="B91" s="64"/>
      <c r="C91" s="64"/>
      <c r="D91" s="64"/>
      <c r="E91" s="64"/>
      <c r="F91" s="64"/>
      <c r="G91" s="64"/>
      <c r="H91" s="64"/>
      <c r="I91" s="64"/>
      <c r="J91" s="64"/>
      <c r="K91" s="64"/>
      <c r="L91" s="64"/>
    </row>
    <row r="92" spans="1:12" ht="16.5" x14ac:dyDescent="0.35">
      <c r="A92" s="65" t="s">
        <v>177</v>
      </c>
      <c r="B92" s="209"/>
      <c r="C92" s="209"/>
      <c r="D92" s="209"/>
      <c r="E92" s="209"/>
      <c r="F92" s="209"/>
      <c r="G92" s="209"/>
      <c r="H92" s="209"/>
      <c r="I92" s="209"/>
      <c r="J92" s="209"/>
      <c r="K92" s="209"/>
      <c r="L92" s="209"/>
    </row>
    <row r="93" spans="1:12" ht="16.5" x14ac:dyDescent="0.35">
      <c r="A93" s="113"/>
      <c r="B93" s="129"/>
      <c r="C93" s="129"/>
      <c r="D93" s="129"/>
      <c r="E93" s="129"/>
      <c r="F93" s="129"/>
      <c r="G93" s="129"/>
      <c r="H93" s="129"/>
      <c r="I93" s="129"/>
      <c r="J93" s="129"/>
      <c r="K93" s="129"/>
      <c r="L93" s="129"/>
    </row>
    <row r="94" spans="1:12" ht="16.5" x14ac:dyDescent="0.35">
      <c r="A94" s="113"/>
      <c r="B94" s="129"/>
      <c r="C94" s="129"/>
      <c r="D94" s="129"/>
      <c r="E94" s="129"/>
      <c r="F94" s="129"/>
      <c r="G94" s="129"/>
      <c r="H94" s="129"/>
      <c r="I94" s="129"/>
      <c r="J94" s="129"/>
      <c r="K94" s="129"/>
      <c r="L94" s="129"/>
    </row>
    <row r="95" spans="1:12" x14ac:dyDescent="0.25">
      <c r="A95" s="131"/>
      <c r="B95" s="131"/>
      <c r="C95" s="131"/>
      <c r="D95" s="131"/>
      <c r="E95" s="131"/>
      <c r="F95" s="131"/>
      <c r="G95" s="131"/>
      <c r="H95" s="131"/>
      <c r="I95" s="131"/>
      <c r="J95" s="131"/>
      <c r="K95" s="131"/>
      <c r="L95" s="131"/>
    </row>
    <row r="96" spans="1:12" x14ac:dyDescent="0.25">
      <c r="A96" s="131"/>
      <c r="B96" s="131"/>
      <c r="C96" s="131"/>
      <c r="D96" s="131"/>
      <c r="E96" s="131"/>
      <c r="F96" s="131"/>
      <c r="G96" s="131"/>
      <c r="H96" s="131"/>
      <c r="I96" s="131"/>
      <c r="J96" s="131"/>
      <c r="K96" s="131"/>
      <c r="L96" s="131"/>
    </row>
    <row r="97" spans="1:12" x14ac:dyDescent="0.25">
      <c r="A97" s="131"/>
      <c r="B97" s="131"/>
      <c r="C97" s="131"/>
      <c r="D97" s="131"/>
      <c r="E97" s="131"/>
      <c r="F97" s="131"/>
      <c r="G97" s="131"/>
      <c r="H97" s="131"/>
      <c r="I97" s="131"/>
      <c r="J97" s="131"/>
      <c r="K97" s="131"/>
      <c r="L97" s="131"/>
    </row>
    <row r="98" spans="1:12" x14ac:dyDescent="0.25">
      <c r="A98" s="131"/>
      <c r="B98" s="131"/>
      <c r="C98" s="131"/>
      <c r="D98" s="131"/>
      <c r="E98" s="131"/>
      <c r="F98" s="131"/>
      <c r="G98" s="131"/>
      <c r="H98" s="131"/>
      <c r="I98" s="131"/>
      <c r="J98" s="131"/>
      <c r="K98" s="131"/>
      <c r="L98" s="131"/>
    </row>
    <row r="99" spans="1:12" x14ac:dyDescent="0.25">
      <c r="A99" s="131"/>
      <c r="B99" s="131"/>
      <c r="C99" s="131"/>
      <c r="D99" s="131"/>
      <c r="E99" s="131"/>
      <c r="F99" s="131"/>
      <c r="G99" s="131"/>
      <c r="H99" s="131"/>
      <c r="I99" s="131"/>
      <c r="J99" s="131"/>
      <c r="K99" s="131"/>
      <c r="L99" s="131"/>
    </row>
    <row r="100" spans="1:12" x14ac:dyDescent="0.25">
      <c r="A100" s="101"/>
      <c r="B100" s="101"/>
      <c r="C100" s="101"/>
      <c r="D100" s="101"/>
      <c r="E100" s="101"/>
      <c r="F100" s="101"/>
      <c r="G100" s="101"/>
      <c r="H100" s="101"/>
      <c r="I100" s="101"/>
      <c r="J100" s="101"/>
      <c r="K100" s="101"/>
      <c r="L100" s="101"/>
    </row>
    <row r="101" spans="1:12" x14ac:dyDescent="0.25">
      <c r="A101" s="101"/>
      <c r="B101" s="101"/>
      <c r="C101" s="101"/>
      <c r="D101" s="101"/>
      <c r="E101" s="101"/>
      <c r="F101" s="101"/>
      <c r="G101" s="101"/>
      <c r="H101" s="101"/>
      <c r="I101" s="101"/>
      <c r="J101" s="101"/>
      <c r="K101" s="101"/>
      <c r="L101" s="101"/>
    </row>
    <row r="102" spans="1:12" x14ac:dyDescent="0.25">
      <c r="A102" s="101"/>
      <c r="B102" s="101"/>
      <c r="C102" s="101"/>
      <c r="D102" s="101"/>
      <c r="E102" s="101"/>
      <c r="F102" s="101"/>
      <c r="G102" s="101"/>
      <c r="H102" s="101"/>
      <c r="I102" s="101"/>
      <c r="J102" s="101"/>
      <c r="K102" s="101"/>
      <c r="L102" s="101"/>
    </row>
    <row r="103" spans="1:12" x14ac:dyDescent="0.25">
      <c r="A103" s="101"/>
      <c r="B103" s="101"/>
      <c r="C103" s="101"/>
      <c r="D103" s="101"/>
      <c r="E103" s="101"/>
      <c r="F103" s="101"/>
      <c r="G103" s="101"/>
      <c r="H103" s="101"/>
      <c r="I103" s="101"/>
      <c r="J103" s="101"/>
      <c r="K103" s="101"/>
      <c r="L103" s="101"/>
    </row>
    <row r="104" spans="1:12" x14ac:dyDescent="0.25">
      <c r="A104" s="101"/>
      <c r="B104" s="101"/>
      <c r="C104" s="101"/>
      <c r="D104" s="101"/>
      <c r="E104" s="101"/>
      <c r="F104" s="101"/>
      <c r="G104" s="101"/>
      <c r="H104" s="101"/>
      <c r="I104" s="101"/>
      <c r="J104" s="101"/>
      <c r="K104" s="101"/>
      <c r="L104" s="101"/>
    </row>
    <row r="105" spans="1:12" x14ac:dyDescent="0.25">
      <c r="A105" s="101"/>
      <c r="B105" s="101"/>
      <c r="C105" s="101"/>
      <c r="D105" s="101"/>
      <c r="E105" s="101"/>
      <c r="F105" s="101"/>
      <c r="G105" s="101"/>
      <c r="H105" s="101"/>
      <c r="I105" s="101"/>
      <c r="J105" s="101"/>
      <c r="K105" s="101"/>
      <c r="L105" s="10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row r="112" spans="1:12" x14ac:dyDescent="0.25">
      <c r="A112" s="101"/>
      <c r="B112" s="101"/>
      <c r="C112" s="101"/>
      <c r="D112" s="101"/>
      <c r="E112" s="101"/>
      <c r="F112" s="101"/>
      <c r="G112" s="101"/>
      <c r="H112" s="101"/>
      <c r="I112" s="101"/>
      <c r="J112" s="101"/>
      <c r="K112" s="101"/>
      <c r="L112" s="101"/>
    </row>
  </sheetData>
  <mergeCells count="2">
    <mergeCell ref="A1:L1"/>
    <mergeCell ref="A73:B73"/>
  </mergeCells>
  <pageMargins left="0.7" right="0.7" top="0.75" bottom="0.75" header="0.3" footer="0.3"/>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W100"/>
  <sheetViews>
    <sheetView showGridLines="0" showZeros="0" tabSelected="1" zoomScaleNormal="100" zoomScaleSheetLayoutView="85" workbookViewId="0">
      <selection sqref="A1:L1"/>
    </sheetView>
  </sheetViews>
  <sheetFormatPr defaultColWidth="9.140625" defaultRowHeight="10.5" x14ac:dyDescent="0.15"/>
  <cols>
    <col min="1" max="1" width="26" style="4" customWidth="1"/>
    <col min="2" max="2" width="16" style="4" customWidth="1"/>
    <col min="3" max="3" width="8.28515625" style="4" customWidth="1"/>
    <col min="4" max="4" width="4.85546875" style="4" customWidth="1"/>
    <col min="5" max="12" width="9.7109375" style="4" customWidth="1"/>
    <col min="13" max="13" width="4.5703125" style="4" customWidth="1"/>
    <col min="14" max="14" width="9.140625" style="4"/>
    <col min="15" max="15" width="9.140625" style="4" customWidth="1"/>
    <col min="16" max="16" width="18" style="4" customWidth="1"/>
    <col min="17" max="24" width="9.140625" style="4" customWidth="1"/>
    <col min="25" max="16384" width="9.140625" style="4"/>
  </cols>
  <sheetData>
    <row r="1" spans="1:23" ht="18" customHeight="1" x14ac:dyDescent="0.35">
      <c r="A1" s="213" t="s">
        <v>60</v>
      </c>
      <c r="B1" s="213"/>
      <c r="C1" s="213"/>
      <c r="D1" s="213"/>
      <c r="E1" s="213"/>
      <c r="F1" s="213"/>
      <c r="G1" s="213"/>
      <c r="H1" s="213"/>
      <c r="I1" s="213"/>
      <c r="J1" s="213"/>
      <c r="K1" s="213"/>
      <c r="L1" s="213"/>
      <c r="M1" s="9"/>
      <c r="N1" s="9"/>
      <c r="P1" s="5"/>
      <c r="Q1" s="5"/>
      <c r="R1" s="5"/>
      <c r="S1" s="5"/>
    </row>
    <row r="2" spans="1:23" ht="15" customHeight="1" x14ac:dyDescent="0.35">
      <c r="A2" s="10" t="s">
        <v>57</v>
      </c>
      <c r="B2" s="11"/>
      <c r="C2" s="11"/>
      <c r="D2" s="11"/>
      <c r="M2" s="9"/>
      <c r="N2" s="9"/>
      <c r="P2"/>
      <c r="Q2"/>
      <c r="R2"/>
      <c r="S2"/>
      <c r="T2"/>
      <c r="U2"/>
      <c r="V2"/>
      <c r="W2"/>
    </row>
    <row r="3" spans="1:23" ht="12.75" customHeight="1" x14ac:dyDescent="0.35">
      <c r="A3" s="67"/>
      <c r="B3" s="67"/>
      <c r="C3" s="68"/>
      <c r="D3" s="69"/>
      <c r="E3" s="70">
        <v>2016</v>
      </c>
      <c r="F3" s="70">
        <v>2015</v>
      </c>
      <c r="G3" s="70">
        <v>2016</v>
      </c>
      <c r="H3" s="70">
        <v>2015</v>
      </c>
      <c r="I3" s="70">
        <v>2015</v>
      </c>
      <c r="J3" s="70">
        <v>2014</v>
      </c>
      <c r="K3" s="70">
        <v>2013</v>
      </c>
      <c r="L3" s="70">
        <v>2012</v>
      </c>
      <c r="M3" s="9"/>
      <c r="N3" s="9"/>
      <c r="P3"/>
      <c r="Q3"/>
      <c r="R3"/>
      <c r="S3"/>
      <c r="T3"/>
      <c r="U3"/>
      <c r="V3"/>
      <c r="W3"/>
    </row>
    <row r="4" spans="1:23" ht="12.75" customHeight="1" x14ac:dyDescent="0.35">
      <c r="A4" s="71"/>
      <c r="B4" s="71"/>
      <c r="C4" s="68"/>
      <c r="D4" s="69"/>
      <c r="E4" s="70" t="s">
        <v>72</v>
      </c>
      <c r="F4" s="70" t="s">
        <v>72</v>
      </c>
      <c r="G4" s="70" t="s">
        <v>156</v>
      </c>
      <c r="H4" s="70" t="s">
        <v>156</v>
      </c>
      <c r="I4" s="70"/>
      <c r="J4" s="70"/>
      <c r="K4" s="70"/>
      <c r="L4" s="70"/>
      <c r="M4" s="9"/>
      <c r="P4"/>
      <c r="Q4"/>
      <c r="R4"/>
      <c r="S4"/>
      <c r="T4"/>
      <c r="U4"/>
      <c r="V4"/>
      <c r="W4"/>
    </row>
    <row r="5" spans="1:23" s="5" customFormat="1" ht="12.75" customHeight="1" x14ac:dyDescent="0.35">
      <c r="A5" s="68" t="s">
        <v>1</v>
      </c>
      <c r="B5" s="71"/>
      <c r="C5" s="68"/>
      <c r="D5" s="68" t="s">
        <v>77</v>
      </c>
      <c r="E5" s="72"/>
      <c r="F5" s="72" t="s">
        <v>53</v>
      </c>
      <c r="G5" s="72"/>
      <c r="H5" s="72" t="s">
        <v>53</v>
      </c>
      <c r="I5" s="72" t="s">
        <v>53</v>
      </c>
      <c r="J5" s="72" t="s">
        <v>53</v>
      </c>
      <c r="K5" s="72" t="s">
        <v>53</v>
      </c>
      <c r="L5" s="72"/>
      <c r="M5" s="13"/>
      <c r="P5"/>
      <c r="Q5"/>
      <c r="R5"/>
      <c r="S5"/>
      <c r="T5"/>
      <c r="U5"/>
      <c r="V5"/>
      <c r="W5"/>
    </row>
    <row r="6" spans="1:23" ht="1.5" customHeight="1" x14ac:dyDescent="0.35">
      <c r="A6" s="9"/>
      <c r="B6" s="9"/>
      <c r="C6" s="9"/>
      <c r="D6" s="9"/>
      <c r="E6" s="9"/>
      <c r="F6" s="9"/>
      <c r="G6" s="9"/>
      <c r="H6" s="9"/>
      <c r="I6" s="9"/>
      <c r="J6" s="9"/>
      <c r="K6" s="9"/>
      <c r="L6" s="9"/>
      <c r="M6" s="9"/>
      <c r="P6"/>
      <c r="Q6"/>
      <c r="R6"/>
      <c r="S6"/>
      <c r="T6"/>
      <c r="U6"/>
      <c r="V6"/>
      <c r="W6"/>
    </row>
    <row r="7" spans="1:23" ht="15" customHeight="1" x14ac:dyDescent="0.35">
      <c r="A7" s="14" t="s">
        <v>2</v>
      </c>
      <c r="B7" s="15"/>
      <c r="C7" s="15"/>
      <c r="D7" s="15"/>
      <c r="E7" s="80">
        <v>243.09900000000005</v>
      </c>
      <c r="F7" s="17">
        <v>175.09800000000001</v>
      </c>
      <c r="G7" s="80">
        <v>639.64300000000003</v>
      </c>
      <c r="H7" s="17">
        <v>568.202</v>
      </c>
      <c r="I7" s="80">
        <v>740.601</v>
      </c>
      <c r="J7" s="17">
        <v>639.678</v>
      </c>
      <c r="K7" s="17">
        <v>772.90700000000004</v>
      </c>
      <c r="L7" s="17">
        <v>907.88699999999994</v>
      </c>
      <c r="M7" s="9"/>
      <c r="N7" s="158"/>
      <c r="P7"/>
      <c r="Q7"/>
      <c r="R7"/>
      <c r="S7"/>
      <c r="T7"/>
      <c r="U7"/>
      <c r="V7"/>
      <c r="W7"/>
    </row>
    <row r="8" spans="1:23" ht="15" customHeight="1" x14ac:dyDescent="0.35">
      <c r="A8" s="14" t="s">
        <v>3</v>
      </c>
      <c r="B8" s="19"/>
      <c r="C8" s="19"/>
      <c r="D8" s="19"/>
      <c r="E8" s="81">
        <v>-226.65199999999999</v>
      </c>
      <c r="F8" s="21">
        <v>-168.69899999999996</v>
      </c>
      <c r="G8" s="81">
        <v>-607.98199999999997</v>
      </c>
      <c r="H8" s="21">
        <v>-538.71699999999998</v>
      </c>
      <c r="I8" s="81">
        <v>-703.66399999999999</v>
      </c>
      <c r="J8" s="21">
        <v>-601.48700000000008</v>
      </c>
      <c r="K8" s="21">
        <v>-753.16300000000012</v>
      </c>
      <c r="L8" s="21">
        <v>-897.72</v>
      </c>
      <c r="M8" s="9"/>
      <c r="N8" s="157"/>
      <c r="P8"/>
      <c r="Q8"/>
      <c r="R8"/>
      <c r="S8"/>
      <c r="T8"/>
      <c r="U8"/>
      <c r="V8"/>
      <c r="W8"/>
    </row>
    <row r="9" spans="1:23" ht="15" customHeight="1" x14ac:dyDescent="0.35">
      <c r="A9" s="14" t="s">
        <v>4</v>
      </c>
      <c r="B9" s="19"/>
      <c r="C9" s="19"/>
      <c r="D9" s="19"/>
      <c r="E9" s="81">
        <v>0.02</v>
      </c>
      <c r="F9" s="21">
        <v>7.2999999999999982E-2</v>
      </c>
      <c r="G9" s="81">
        <v>0.68600000000000005</v>
      </c>
      <c r="H9" s="21">
        <v>5.6999999999999967E-2</v>
      </c>
      <c r="I9" s="81">
        <v>1.1220000000000001</v>
      </c>
      <c r="J9" s="21">
        <v>1.593</v>
      </c>
      <c r="K9" s="21">
        <v>1.0229999999999999</v>
      </c>
      <c r="L9" s="21">
        <v>0.127</v>
      </c>
      <c r="M9" s="9"/>
      <c r="N9" s="157"/>
      <c r="P9"/>
      <c r="Q9"/>
      <c r="R9"/>
      <c r="S9"/>
      <c r="T9"/>
      <c r="U9"/>
      <c r="V9"/>
      <c r="W9"/>
    </row>
    <row r="10" spans="1:23" ht="15" customHeight="1" x14ac:dyDescent="0.35">
      <c r="A10" s="14" t="s">
        <v>5</v>
      </c>
      <c r="B10" s="19"/>
      <c r="C10" s="19"/>
      <c r="D10" s="19"/>
      <c r="E10" s="81">
        <v>0</v>
      </c>
      <c r="F10" s="21">
        <v>0</v>
      </c>
      <c r="G10" s="81">
        <v>0</v>
      </c>
      <c r="H10" s="21">
        <v>0</v>
      </c>
      <c r="I10" s="81">
        <v>0</v>
      </c>
      <c r="J10" s="21">
        <v>0</v>
      </c>
      <c r="K10" s="21">
        <v>0</v>
      </c>
      <c r="L10" s="21">
        <v>0</v>
      </c>
      <c r="M10" s="9"/>
      <c r="N10" s="9"/>
      <c r="P10"/>
      <c r="Q10"/>
      <c r="R10"/>
      <c r="S10"/>
      <c r="T10"/>
      <c r="U10"/>
      <c r="V10"/>
      <c r="W10"/>
    </row>
    <row r="11" spans="1:23" ht="15" customHeight="1" x14ac:dyDescent="0.35">
      <c r="A11" s="23" t="s">
        <v>6</v>
      </c>
      <c r="B11" s="24"/>
      <c r="C11" s="24"/>
      <c r="D11" s="24"/>
      <c r="E11" s="82">
        <v>0</v>
      </c>
      <c r="F11" s="25">
        <v>0</v>
      </c>
      <c r="G11" s="82">
        <v>0</v>
      </c>
      <c r="H11" s="25">
        <v>0</v>
      </c>
      <c r="I11" s="82">
        <v>0</v>
      </c>
      <c r="J11" s="25">
        <v>0</v>
      </c>
      <c r="K11" s="25">
        <v>0</v>
      </c>
      <c r="L11" s="25">
        <v>0</v>
      </c>
      <c r="M11" s="9"/>
      <c r="N11" s="9"/>
      <c r="P11"/>
      <c r="Q11"/>
      <c r="R11"/>
      <c r="S11"/>
      <c r="T11"/>
      <c r="U11"/>
      <c r="V11"/>
      <c r="W11"/>
    </row>
    <row r="12" spans="1:23" ht="15" customHeight="1" x14ac:dyDescent="0.35">
      <c r="A12" s="26" t="s">
        <v>7</v>
      </c>
      <c r="B12" s="26"/>
      <c r="C12" s="26"/>
      <c r="D12" s="26"/>
      <c r="E12" s="80">
        <f>SUM(E7:E11)</f>
        <v>16.467000000000059</v>
      </c>
      <c r="F12" s="190">
        <f>SUM(F7:F11)</f>
        <v>6.4720000000000582</v>
      </c>
      <c r="G12" s="80">
        <f>SUM(G7:G11)</f>
        <v>32.347000000000058</v>
      </c>
      <c r="H12" s="17">
        <f>SUM(H7:H11)</f>
        <v>29.542000000000012</v>
      </c>
      <c r="I12" s="80">
        <f>SUM(I7:I11)</f>
        <v>38.059000000000012</v>
      </c>
      <c r="J12" s="21">
        <f>SUM(J7:J11)</f>
        <v>39.783999999999921</v>
      </c>
      <c r="K12" s="16">
        <f>SUM(K7:K11)</f>
        <v>20.766999999999914</v>
      </c>
      <c r="L12" s="16">
        <f>SUM(L7:L11)</f>
        <v>10.293999999999917</v>
      </c>
      <c r="M12" s="9"/>
      <c r="N12" s="9"/>
      <c r="P12"/>
      <c r="Q12"/>
      <c r="R12"/>
      <c r="S12"/>
      <c r="T12"/>
      <c r="U12"/>
      <c r="V12"/>
      <c r="W12"/>
    </row>
    <row r="13" spans="1:23" ht="15" customHeight="1" x14ac:dyDescent="0.35">
      <c r="A13" s="23" t="s">
        <v>62</v>
      </c>
      <c r="B13" s="24"/>
      <c r="C13" s="24"/>
      <c r="D13" s="24"/>
      <c r="E13" s="82">
        <v>-6.7019999999999991</v>
      </c>
      <c r="F13" s="191">
        <v>-6.6840000000000002</v>
      </c>
      <c r="G13" s="82">
        <v>-20.423999999999999</v>
      </c>
      <c r="H13" s="25">
        <v>-19.088000000000001</v>
      </c>
      <c r="I13" s="82">
        <v>-26.021000000000001</v>
      </c>
      <c r="J13" s="25">
        <v>-29.887</v>
      </c>
      <c r="K13" s="25">
        <v>-49.68</v>
      </c>
      <c r="L13" s="25">
        <v>-48.518000000000001</v>
      </c>
      <c r="M13" s="9"/>
      <c r="N13" s="9"/>
      <c r="P13"/>
      <c r="Q13"/>
      <c r="R13"/>
      <c r="S13"/>
      <c r="T13"/>
      <c r="U13"/>
      <c r="V13"/>
      <c r="W13"/>
    </row>
    <row r="14" spans="1:23" ht="15" customHeight="1" x14ac:dyDescent="0.35">
      <c r="A14" s="26" t="s">
        <v>8</v>
      </c>
      <c r="B14" s="26"/>
      <c r="C14" s="26"/>
      <c r="D14" s="26"/>
      <c r="E14" s="80">
        <f>SUM(E12:E13)</f>
        <v>9.765000000000061</v>
      </c>
      <c r="F14" s="190">
        <f>SUM(F12:F13)</f>
        <v>-0.21199999999994201</v>
      </c>
      <c r="G14" s="80">
        <f>SUM(G12:G13)</f>
        <v>11.923000000000059</v>
      </c>
      <c r="H14" s="17">
        <f>SUM(H12:H13)</f>
        <v>10.454000000000011</v>
      </c>
      <c r="I14" s="80">
        <f>SUM(I12:I13)</f>
        <v>12.038000000000011</v>
      </c>
      <c r="J14" s="21">
        <f>SUM(J12:J13)</f>
        <v>9.8969999999999203</v>
      </c>
      <c r="K14" s="16">
        <f>SUM(K12:K13)</f>
        <v>-28.913000000000086</v>
      </c>
      <c r="L14" s="16">
        <f>SUM(L12:L13)</f>
        <v>-38.224000000000082</v>
      </c>
      <c r="M14" s="9"/>
      <c r="N14" s="9"/>
      <c r="P14"/>
      <c r="Q14"/>
      <c r="R14"/>
      <c r="S14"/>
      <c r="T14"/>
      <c r="U14"/>
      <c r="V14"/>
      <c r="W14"/>
    </row>
    <row r="15" spans="1:23" ht="15" customHeight="1" x14ac:dyDescent="0.35">
      <c r="A15" s="14" t="s">
        <v>9</v>
      </c>
      <c r="B15" s="27"/>
      <c r="C15" s="27"/>
      <c r="D15" s="27"/>
      <c r="E15" s="81">
        <v>0</v>
      </c>
      <c r="F15" s="21">
        <v>0</v>
      </c>
      <c r="G15" s="81">
        <v>0</v>
      </c>
      <c r="H15" s="21">
        <v>0</v>
      </c>
      <c r="I15" s="81">
        <v>0</v>
      </c>
      <c r="J15" s="21">
        <v>0</v>
      </c>
      <c r="K15" s="21">
        <v>0</v>
      </c>
      <c r="L15" s="21">
        <v>0</v>
      </c>
      <c r="M15" s="9"/>
      <c r="N15" s="9"/>
      <c r="P15"/>
      <c r="Q15"/>
      <c r="R15"/>
      <c r="S15"/>
      <c r="T15"/>
      <c r="U15"/>
      <c r="V15"/>
      <c r="W15"/>
    </row>
    <row r="16" spans="1:23" ht="15" customHeight="1" x14ac:dyDescent="0.35">
      <c r="A16" s="23" t="s">
        <v>10</v>
      </c>
      <c r="B16" s="24"/>
      <c r="C16" s="24"/>
      <c r="D16" s="24"/>
      <c r="E16" s="82">
        <v>0</v>
      </c>
      <c r="F16" s="25">
        <v>0</v>
      </c>
      <c r="G16" s="82">
        <v>0</v>
      </c>
      <c r="H16" s="25">
        <v>0</v>
      </c>
      <c r="I16" s="82">
        <v>0</v>
      </c>
      <c r="J16" s="25">
        <v>0</v>
      </c>
      <c r="K16" s="25">
        <v>0</v>
      </c>
      <c r="L16" s="25">
        <v>0</v>
      </c>
      <c r="M16" s="9"/>
      <c r="N16" s="9"/>
      <c r="P16"/>
      <c r="Q16"/>
      <c r="R16"/>
      <c r="S16"/>
      <c r="T16"/>
      <c r="U16"/>
      <c r="V16"/>
      <c r="W16"/>
    </row>
    <row r="17" spans="1:23" ht="15" customHeight="1" x14ac:dyDescent="0.35">
      <c r="A17" s="26" t="s">
        <v>11</v>
      </c>
      <c r="B17" s="26"/>
      <c r="C17" s="26"/>
      <c r="D17" s="26"/>
      <c r="E17" s="80">
        <f>SUM(E14:E16)</f>
        <v>9.765000000000061</v>
      </c>
      <c r="F17" s="190">
        <f>SUM(F14:F16)</f>
        <v>-0.21199999999994201</v>
      </c>
      <c r="G17" s="80">
        <f>SUM(G14:G16)</f>
        <v>11.923000000000059</v>
      </c>
      <c r="H17" s="17">
        <f>SUM(H14:H16)</f>
        <v>10.454000000000011</v>
      </c>
      <c r="I17" s="80">
        <f>SUM(I14:I16)</f>
        <v>12.038000000000011</v>
      </c>
      <c r="J17" s="21">
        <f>SUM(J14:J16)</f>
        <v>9.8969999999999203</v>
      </c>
      <c r="K17" s="16">
        <f>SUM(K14:K16)</f>
        <v>-28.913000000000086</v>
      </c>
      <c r="L17" s="16">
        <f>SUM(L14:L16)</f>
        <v>-38.224000000000082</v>
      </c>
      <c r="M17" s="9"/>
      <c r="N17" s="9"/>
      <c r="P17"/>
      <c r="Q17"/>
      <c r="R17"/>
      <c r="S17"/>
      <c r="T17"/>
      <c r="U17"/>
      <c r="V17"/>
      <c r="W17"/>
    </row>
    <row r="18" spans="1:23" ht="15" customHeight="1" x14ac:dyDescent="0.35">
      <c r="A18" s="14" t="s">
        <v>12</v>
      </c>
      <c r="B18" s="19"/>
      <c r="C18" s="19"/>
      <c r="D18" s="19"/>
      <c r="E18" s="81">
        <v>0.64400000000000013</v>
      </c>
      <c r="F18" s="21">
        <v>2.2320000000000002</v>
      </c>
      <c r="G18" s="81">
        <v>2.6539999999999999</v>
      </c>
      <c r="H18" s="21">
        <v>6.2990000000000004</v>
      </c>
      <c r="I18" s="81">
        <v>7.8040000000000003</v>
      </c>
      <c r="J18" s="21">
        <v>6.9020000000000001</v>
      </c>
      <c r="K18" s="21">
        <v>5.4429999999999996</v>
      </c>
      <c r="L18" s="21">
        <v>6.1660000000000004</v>
      </c>
      <c r="M18" s="9"/>
      <c r="N18" s="9"/>
      <c r="P18"/>
      <c r="Q18"/>
      <c r="R18"/>
      <c r="S18"/>
      <c r="T18"/>
      <c r="U18"/>
      <c r="V18"/>
      <c r="W18"/>
    </row>
    <row r="19" spans="1:23" ht="15" customHeight="1" x14ac:dyDescent="0.35">
      <c r="A19" s="23" t="s">
        <v>13</v>
      </c>
      <c r="B19" s="24"/>
      <c r="C19" s="24"/>
      <c r="D19" s="24"/>
      <c r="E19" s="82">
        <v>-2.6050000000000004</v>
      </c>
      <c r="F19" s="25">
        <v>-3.3079999999999998</v>
      </c>
      <c r="G19" s="82">
        <v>-9.4340000000000011</v>
      </c>
      <c r="H19" s="25">
        <v>-18.523</v>
      </c>
      <c r="I19" s="82">
        <v>-21.298999999999999</v>
      </c>
      <c r="J19" s="25">
        <v>-24.411999999999999</v>
      </c>
      <c r="K19" s="25">
        <v>-37.648000000000003</v>
      </c>
      <c r="L19" s="25">
        <v>-29.722000000000001</v>
      </c>
      <c r="M19" s="9"/>
      <c r="N19" s="9"/>
      <c r="P19"/>
      <c r="Q19"/>
      <c r="R19"/>
      <c r="S19"/>
      <c r="T19"/>
      <c r="U19"/>
      <c r="V19"/>
      <c r="W19"/>
    </row>
    <row r="20" spans="1:23" ht="15" customHeight="1" x14ac:dyDescent="0.35">
      <c r="A20" s="26" t="s">
        <v>14</v>
      </c>
      <c r="B20" s="26"/>
      <c r="C20" s="26"/>
      <c r="D20" s="26"/>
      <c r="E20" s="80">
        <f>SUM(E17:E19)</f>
        <v>7.8040000000000607</v>
      </c>
      <c r="F20" s="190">
        <f>SUM(F17:F19)</f>
        <v>-1.2879999999999416</v>
      </c>
      <c r="G20" s="80">
        <f>SUM(G17:G19)</f>
        <v>5.1430000000000575</v>
      </c>
      <c r="H20" s="17">
        <f>SUM(H17:H19)</f>
        <v>-1.7699999999999889</v>
      </c>
      <c r="I20" s="80">
        <f>SUM(I17:I19)</f>
        <v>-1.4569999999999865</v>
      </c>
      <c r="J20" s="16">
        <f>SUM(J17:J19)</f>
        <v>-7.6130000000000777</v>
      </c>
      <c r="K20" s="16">
        <f>SUM(K17:K19)</f>
        <v>-61.118000000000087</v>
      </c>
      <c r="L20" s="16">
        <f>SUM(L17:L19)</f>
        <v>-61.780000000000079</v>
      </c>
      <c r="M20" s="9"/>
      <c r="N20" s="9"/>
      <c r="P20"/>
      <c r="Q20"/>
      <c r="R20"/>
      <c r="S20"/>
      <c r="T20"/>
      <c r="U20"/>
      <c r="V20"/>
      <c r="W20"/>
    </row>
    <row r="21" spans="1:23" ht="15" customHeight="1" x14ac:dyDescent="0.35">
      <c r="A21" s="14" t="s">
        <v>15</v>
      </c>
      <c r="B21" s="19"/>
      <c r="C21" s="19"/>
      <c r="D21" s="19"/>
      <c r="E21" s="81">
        <v>-2.2810000000000001</v>
      </c>
      <c r="F21" s="21">
        <v>0.46200000000000019</v>
      </c>
      <c r="G21" s="81">
        <v>-2.8850000000000002</v>
      </c>
      <c r="H21" s="21">
        <v>0.66900000000000004</v>
      </c>
      <c r="I21" s="81">
        <v>0.10599999999999987</v>
      </c>
      <c r="J21" s="21">
        <v>-0.83399999999999996</v>
      </c>
      <c r="K21" s="21">
        <v>16.268000000000001</v>
      </c>
      <c r="L21" s="21">
        <v>17.555</v>
      </c>
      <c r="M21" s="9"/>
      <c r="N21" s="9"/>
      <c r="P21"/>
      <c r="Q21"/>
      <c r="R21"/>
      <c r="S21"/>
      <c r="T21"/>
      <c r="U21"/>
      <c r="V21"/>
      <c r="W21"/>
    </row>
    <row r="22" spans="1:23" ht="15" customHeight="1" x14ac:dyDescent="0.35">
      <c r="A22" s="23" t="s">
        <v>16</v>
      </c>
      <c r="B22" s="28"/>
      <c r="C22" s="28"/>
      <c r="D22" s="28"/>
      <c r="E22" s="82">
        <v>0</v>
      </c>
      <c r="F22" s="25">
        <v>-0.69700000000000006</v>
      </c>
      <c r="G22" s="82">
        <v>0</v>
      </c>
      <c r="H22" s="25">
        <v>-5.5659999999999998</v>
      </c>
      <c r="I22" s="82">
        <v>-11.471</v>
      </c>
      <c r="J22" s="25">
        <v>-136.46899999999999</v>
      </c>
      <c r="K22" s="25">
        <v>-4.3029999999999999</v>
      </c>
      <c r="L22" s="25">
        <v>0</v>
      </c>
      <c r="M22" s="9"/>
      <c r="N22" s="9"/>
      <c r="P22"/>
      <c r="Q22"/>
      <c r="R22"/>
      <c r="S22"/>
      <c r="T22"/>
      <c r="U22"/>
      <c r="V22"/>
      <c r="W22"/>
    </row>
    <row r="23" spans="1:23" ht="15" customHeight="1" x14ac:dyDescent="0.35">
      <c r="A23" s="29" t="s">
        <v>103</v>
      </c>
      <c r="B23" s="30"/>
      <c r="C23" s="30"/>
      <c r="D23" s="30"/>
      <c r="E23" s="80">
        <f>SUM(E20:E22)</f>
        <v>5.5230000000000601</v>
      </c>
      <c r="F23" s="190">
        <f>SUM(F20:F22)</f>
        <v>-1.5229999999999415</v>
      </c>
      <c r="G23" s="80">
        <f>SUM(G20:G22)</f>
        <v>2.2580000000000573</v>
      </c>
      <c r="H23" s="17">
        <f>SUM(H20:H22)</f>
        <v>-6.6669999999999892</v>
      </c>
      <c r="I23" s="80">
        <f>SUM(I20:I22)</f>
        <v>-12.821999999999987</v>
      </c>
      <c r="J23" s="16">
        <f>SUM(J20:J22)</f>
        <v>-144.91600000000008</v>
      </c>
      <c r="K23" s="16">
        <f>SUM(K20:K22)</f>
        <v>-49.153000000000084</v>
      </c>
      <c r="L23" s="16">
        <f>SUM(L20:L22)</f>
        <v>-44.22500000000008</v>
      </c>
      <c r="M23" s="9"/>
      <c r="N23" s="9"/>
      <c r="P23"/>
      <c r="Q23"/>
      <c r="R23"/>
      <c r="S23"/>
      <c r="T23"/>
      <c r="U23"/>
      <c r="V23"/>
      <c r="W23"/>
    </row>
    <row r="24" spans="1:23" ht="15" customHeight="1" x14ac:dyDescent="0.35">
      <c r="A24" s="14" t="s">
        <v>117</v>
      </c>
      <c r="B24" s="19"/>
      <c r="C24" s="19"/>
      <c r="D24" s="19"/>
      <c r="E24" s="81">
        <v>5.5230000000000743</v>
      </c>
      <c r="F24" s="21">
        <v>-1.5229999999999109</v>
      </c>
      <c r="G24" s="81">
        <v>2.2580000000000173</v>
      </c>
      <c r="H24" s="21">
        <v>-6.6670000000000655</v>
      </c>
      <c r="I24" s="81">
        <v>-12.822000000000017</v>
      </c>
      <c r="J24" s="21">
        <v>-144.91600000000003</v>
      </c>
      <c r="K24" s="21">
        <v>-49.152999999999999</v>
      </c>
      <c r="L24" s="21">
        <v>-44.22499999999998</v>
      </c>
      <c r="M24" s="9"/>
      <c r="N24" s="9"/>
      <c r="P24"/>
      <c r="Q24"/>
      <c r="R24"/>
      <c r="S24"/>
      <c r="T24"/>
      <c r="U24"/>
      <c r="V24"/>
      <c r="W24"/>
    </row>
    <row r="25" spans="1:23" ht="15" customHeight="1" x14ac:dyDescent="0.35">
      <c r="A25" s="14" t="s">
        <v>112</v>
      </c>
      <c r="B25" s="19"/>
      <c r="C25" s="19"/>
      <c r="D25" s="19"/>
      <c r="E25" s="81">
        <v>0</v>
      </c>
      <c r="F25" s="21">
        <v>0</v>
      </c>
      <c r="G25" s="81">
        <v>0</v>
      </c>
      <c r="H25" s="21">
        <v>0</v>
      </c>
      <c r="I25" s="81">
        <v>0</v>
      </c>
      <c r="J25" s="21">
        <v>0</v>
      </c>
      <c r="K25" s="21">
        <v>0</v>
      </c>
      <c r="L25" s="21">
        <v>0</v>
      </c>
      <c r="M25" s="9"/>
      <c r="N25" s="9"/>
      <c r="P25"/>
      <c r="Q25"/>
      <c r="R25"/>
      <c r="S25"/>
      <c r="T25"/>
      <c r="U25"/>
      <c r="V25"/>
      <c r="W25"/>
    </row>
    <row r="26" spans="1:23" ht="15" customHeight="1" x14ac:dyDescent="0.35">
      <c r="A26" s="150"/>
      <c r="B26" s="150"/>
      <c r="C26" s="150"/>
      <c r="D26" s="150"/>
      <c r="E26" s="147"/>
      <c r="F26" s="148"/>
      <c r="G26" s="147"/>
      <c r="H26" s="148"/>
      <c r="I26" s="147"/>
      <c r="J26" s="148"/>
      <c r="K26" s="148"/>
      <c r="L26" s="148"/>
      <c r="M26" s="9"/>
      <c r="N26" s="9"/>
      <c r="P26"/>
      <c r="Q26"/>
      <c r="R26"/>
      <c r="S26"/>
      <c r="T26"/>
      <c r="U26"/>
      <c r="V26"/>
      <c r="W26"/>
    </row>
    <row r="27" spans="1:23" ht="15" customHeight="1" x14ac:dyDescent="0.35">
      <c r="A27" s="149" t="s">
        <v>64</v>
      </c>
      <c r="B27" s="19"/>
      <c r="C27" s="19"/>
      <c r="D27" s="19"/>
      <c r="E27" s="81">
        <v>0</v>
      </c>
      <c r="F27" s="21">
        <v>-1.468</v>
      </c>
      <c r="G27" s="81">
        <v>0</v>
      </c>
      <c r="H27" s="21">
        <v>-1.468</v>
      </c>
      <c r="I27" s="81">
        <v>5.5620000000000012</v>
      </c>
      <c r="J27" s="21">
        <v>0.59199999999999997</v>
      </c>
      <c r="K27" s="21">
        <v>-44.947000000000003</v>
      </c>
      <c r="L27" s="21">
        <v>-32.6</v>
      </c>
      <c r="M27" s="9"/>
      <c r="N27" s="9"/>
      <c r="P27"/>
      <c r="Q27"/>
      <c r="R27"/>
      <c r="S27"/>
      <c r="T27"/>
      <c r="U27"/>
      <c r="V27"/>
      <c r="W27"/>
    </row>
    <row r="28" spans="1:23" ht="15" customHeight="1" x14ac:dyDescent="0.35">
      <c r="A28" s="151" t="s">
        <v>111</v>
      </c>
      <c r="B28" s="150"/>
      <c r="C28" s="150"/>
      <c r="D28" s="150"/>
      <c r="E28" s="160">
        <f>E14-E27</f>
        <v>9.765000000000061</v>
      </c>
      <c r="F28" s="161">
        <f>F14-F27</f>
        <v>1.256000000000058</v>
      </c>
      <c r="G28" s="160">
        <f>G14-G27</f>
        <v>11.923000000000059</v>
      </c>
      <c r="H28" s="161">
        <f>H14-H27</f>
        <v>11.922000000000011</v>
      </c>
      <c r="I28" s="160">
        <f>I14-I27</f>
        <v>6.4760000000000097</v>
      </c>
      <c r="J28" s="161">
        <f>J14-J27</f>
        <v>9.3049999999999198</v>
      </c>
      <c r="K28" s="161">
        <f>K14-K27</f>
        <v>16.033999999999917</v>
      </c>
      <c r="L28" s="161">
        <f>L14-L27</f>
        <v>-5.6240000000000805</v>
      </c>
      <c r="M28" s="9"/>
      <c r="N28" s="9"/>
      <c r="P28"/>
      <c r="Q28"/>
      <c r="R28"/>
      <c r="S28"/>
      <c r="T28"/>
      <c r="U28"/>
      <c r="V28"/>
      <c r="W28"/>
    </row>
    <row r="29" spans="1:23" ht="16.5" x14ac:dyDescent="0.35">
      <c r="A29" s="14"/>
      <c r="B29" s="19"/>
      <c r="C29" s="19"/>
      <c r="D29" s="19"/>
      <c r="E29" s="20"/>
      <c r="F29" s="20"/>
      <c r="G29" s="20"/>
      <c r="H29" s="20"/>
      <c r="I29" s="20"/>
      <c r="J29" s="20"/>
      <c r="K29" s="20"/>
      <c r="L29" s="20"/>
      <c r="M29" s="9"/>
      <c r="N29" s="9"/>
      <c r="P29"/>
      <c r="Q29"/>
      <c r="R29"/>
      <c r="S29"/>
      <c r="T29"/>
      <c r="U29"/>
      <c r="V29"/>
      <c r="W29"/>
    </row>
    <row r="30" spans="1:23" ht="12.75" customHeight="1" x14ac:dyDescent="0.35">
      <c r="A30" s="67"/>
      <c r="B30" s="67"/>
      <c r="C30" s="68"/>
      <c r="D30" s="69"/>
      <c r="E30" s="70">
        <v>2016</v>
      </c>
      <c r="F30" s="70">
        <v>2015</v>
      </c>
      <c r="G30" s="70">
        <v>2016</v>
      </c>
      <c r="H30" s="70">
        <v>2015</v>
      </c>
      <c r="I30" s="70">
        <v>2015</v>
      </c>
      <c r="J30" s="70">
        <v>2014</v>
      </c>
      <c r="K30" s="70">
        <v>2013</v>
      </c>
      <c r="L30" s="70">
        <v>2012</v>
      </c>
      <c r="M30" s="9"/>
      <c r="N30" s="9"/>
      <c r="P30"/>
      <c r="Q30"/>
      <c r="R30"/>
      <c r="S30"/>
      <c r="T30"/>
      <c r="U30"/>
      <c r="V30"/>
      <c r="W30"/>
    </row>
    <row r="31" spans="1:23" ht="12.75" customHeight="1" x14ac:dyDescent="0.35">
      <c r="A31" s="71"/>
      <c r="B31" s="71"/>
      <c r="C31" s="68"/>
      <c r="D31" s="69"/>
      <c r="E31" s="73" t="s">
        <v>72</v>
      </c>
      <c r="F31" s="73" t="s">
        <v>72</v>
      </c>
      <c r="G31" s="73" t="s">
        <v>156</v>
      </c>
      <c r="H31" s="73" t="s">
        <v>156</v>
      </c>
      <c r="I31" s="73"/>
      <c r="J31" s="73"/>
      <c r="K31" s="73"/>
      <c r="L31" s="73"/>
      <c r="M31" s="9"/>
      <c r="N31" s="9"/>
      <c r="P31"/>
      <c r="Q31"/>
      <c r="R31"/>
      <c r="S31"/>
      <c r="T31"/>
      <c r="U31"/>
      <c r="V31"/>
      <c r="W31"/>
    </row>
    <row r="32" spans="1:23" s="7" customFormat="1" ht="15" customHeight="1" x14ac:dyDescent="0.35">
      <c r="A32" s="68" t="s">
        <v>100</v>
      </c>
      <c r="B32" s="74"/>
      <c r="C32" s="68"/>
      <c r="D32" s="68"/>
      <c r="E32" s="75"/>
      <c r="F32" s="75"/>
      <c r="G32" s="75"/>
      <c r="H32" s="75"/>
      <c r="I32" s="75"/>
      <c r="J32" s="75"/>
      <c r="K32" s="75"/>
      <c r="L32" s="75"/>
      <c r="M32" s="31"/>
      <c r="N32" s="31"/>
      <c r="P32"/>
      <c r="Q32"/>
      <c r="R32"/>
      <c r="S32"/>
      <c r="T32"/>
      <c r="U32"/>
      <c r="V32"/>
      <c r="W32"/>
    </row>
    <row r="33" spans="1:23" ht="1.5" customHeight="1" x14ac:dyDescent="0.35">
      <c r="A33" s="14" t="s">
        <v>100</v>
      </c>
      <c r="B33" s="9"/>
      <c r="C33" s="9"/>
      <c r="D33" s="9"/>
      <c r="E33" s="32"/>
      <c r="F33" s="32"/>
      <c r="G33" s="32"/>
      <c r="H33" s="32"/>
      <c r="I33" s="32"/>
      <c r="J33" s="32"/>
      <c r="K33" s="32"/>
      <c r="L33" s="32"/>
      <c r="M33" s="9"/>
      <c r="N33" s="9"/>
      <c r="P33"/>
      <c r="Q33"/>
      <c r="R33"/>
      <c r="S33"/>
      <c r="T33"/>
      <c r="U33"/>
      <c r="V33"/>
      <c r="W33"/>
    </row>
    <row r="34" spans="1:23" ht="15" customHeight="1" x14ac:dyDescent="0.35">
      <c r="A34" s="14" t="s">
        <v>17</v>
      </c>
      <c r="B34" s="33"/>
      <c r="C34" s="33"/>
      <c r="D34" s="33"/>
      <c r="E34" s="81"/>
      <c r="F34" s="21"/>
      <c r="G34" s="81">
        <v>571.54</v>
      </c>
      <c r="H34" s="21">
        <v>571.54</v>
      </c>
      <c r="I34" s="81">
        <v>571.54</v>
      </c>
      <c r="J34" s="21">
        <v>571.54</v>
      </c>
      <c r="K34" s="21">
        <v>671.54</v>
      </c>
      <c r="L34" s="21">
        <v>671.54</v>
      </c>
      <c r="M34" s="9"/>
      <c r="N34" s="9"/>
      <c r="P34"/>
      <c r="Q34"/>
      <c r="R34"/>
      <c r="S34"/>
      <c r="T34"/>
      <c r="U34"/>
      <c r="V34"/>
      <c r="W34"/>
    </row>
    <row r="35" spans="1:23" ht="15" customHeight="1" x14ac:dyDescent="0.35">
      <c r="A35" s="14" t="s">
        <v>18</v>
      </c>
      <c r="B35" s="15"/>
      <c r="C35" s="15"/>
      <c r="D35" s="15"/>
      <c r="E35" s="81"/>
      <c r="F35" s="21"/>
      <c r="G35" s="81">
        <v>0.68200000000000005</v>
      </c>
      <c r="H35" s="21">
        <v>1.004</v>
      </c>
      <c r="I35" s="81">
        <v>0.92400000000000004</v>
      </c>
      <c r="J35" s="21">
        <v>1.246</v>
      </c>
      <c r="K35" s="21">
        <v>1.5680000000000001</v>
      </c>
      <c r="L35" s="21">
        <v>2.4380000000000002</v>
      </c>
      <c r="M35" s="9"/>
      <c r="N35" s="9"/>
      <c r="P35"/>
      <c r="Q35"/>
      <c r="R35"/>
      <c r="S35"/>
      <c r="T35"/>
      <c r="U35"/>
      <c r="V35"/>
      <c r="W35"/>
    </row>
    <row r="36" spans="1:23" ht="15" customHeight="1" x14ac:dyDescent="0.35">
      <c r="A36" s="14" t="s">
        <v>110</v>
      </c>
      <c r="B36" s="15"/>
      <c r="C36" s="15"/>
      <c r="D36" s="15"/>
      <c r="E36" s="81"/>
      <c r="F36" s="21"/>
      <c r="G36" s="81">
        <v>123.741</v>
      </c>
      <c r="H36" s="20">
        <v>145.97200000000001</v>
      </c>
      <c r="I36" s="81">
        <v>140.99700000000001</v>
      </c>
      <c r="J36" s="20">
        <v>155.17699999999999</v>
      </c>
      <c r="K36" s="20">
        <v>178.72900000000001</v>
      </c>
      <c r="L36" s="21">
        <v>216.45100000000002</v>
      </c>
      <c r="M36" s="9"/>
      <c r="N36" s="9"/>
      <c r="P36"/>
      <c r="Q36"/>
      <c r="R36"/>
      <c r="S36"/>
      <c r="T36"/>
      <c r="U36"/>
      <c r="V36"/>
      <c r="W36"/>
    </row>
    <row r="37" spans="1:23" ht="15" customHeight="1" x14ac:dyDescent="0.35">
      <c r="A37" s="14" t="s">
        <v>19</v>
      </c>
      <c r="B37" s="15"/>
      <c r="C37" s="15"/>
      <c r="D37" s="15"/>
      <c r="E37" s="81"/>
      <c r="F37" s="21"/>
      <c r="G37" s="81">
        <v>0</v>
      </c>
      <c r="H37" s="21">
        <v>0</v>
      </c>
      <c r="I37" s="81">
        <v>0</v>
      </c>
      <c r="J37" s="21">
        <v>0</v>
      </c>
      <c r="K37" s="21">
        <v>0</v>
      </c>
      <c r="L37" s="21">
        <v>0</v>
      </c>
      <c r="M37" s="9"/>
      <c r="N37" s="9"/>
      <c r="P37"/>
      <c r="Q37"/>
      <c r="R37"/>
      <c r="S37"/>
      <c r="T37"/>
      <c r="U37"/>
      <c r="V37"/>
      <c r="W37"/>
    </row>
    <row r="38" spans="1:23" ht="15" customHeight="1" x14ac:dyDescent="0.35">
      <c r="A38" s="23" t="s">
        <v>20</v>
      </c>
      <c r="B38" s="24"/>
      <c r="C38" s="24"/>
      <c r="D38" s="24"/>
      <c r="E38" s="82"/>
      <c r="F38" s="25"/>
      <c r="G38" s="82">
        <v>10.247999999999999</v>
      </c>
      <c r="H38" s="25">
        <v>17.061</v>
      </c>
      <c r="I38" s="82">
        <v>7.5790000000000006</v>
      </c>
      <c r="J38" s="25">
        <v>13.530000000000001</v>
      </c>
      <c r="K38" s="25">
        <v>16.969000000000001</v>
      </c>
      <c r="L38" s="25">
        <v>11.393000000000001</v>
      </c>
      <c r="M38" s="9"/>
      <c r="N38" s="9"/>
      <c r="P38"/>
      <c r="Q38"/>
      <c r="R38"/>
      <c r="S38"/>
      <c r="T38"/>
      <c r="U38"/>
      <c r="V38"/>
      <c r="W38"/>
    </row>
    <row r="39" spans="1:23" ht="15" customHeight="1" x14ac:dyDescent="0.35">
      <c r="A39" s="10" t="s">
        <v>21</v>
      </c>
      <c r="B39" s="26"/>
      <c r="C39" s="26"/>
      <c r="D39" s="26"/>
      <c r="E39" s="86"/>
      <c r="F39" s="190"/>
      <c r="G39" s="86">
        <f>SUM(G34:G38)</f>
        <v>706.21100000000001</v>
      </c>
      <c r="H39" s="190">
        <f>SUM(H34:H38)</f>
        <v>735.577</v>
      </c>
      <c r="I39" s="86">
        <f>SUM(I34:I38)</f>
        <v>721.04</v>
      </c>
      <c r="J39" s="16">
        <f>SUM(J34:J38)</f>
        <v>741.49299999999994</v>
      </c>
      <c r="K39" s="16">
        <f>SUM(K34:K38)</f>
        <v>868.80600000000004</v>
      </c>
      <c r="L39" s="16">
        <f>SUM(L34:L38)</f>
        <v>901.822</v>
      </c>
      <c r="M39" s="9"/>
      <c r="N39" s="9"/>
      <c r="P39"/>
      <c r="Q39"/>
      <c r="R39"/>
      <c r="S39"/>
      <c r="T39"/>
      <c r="U39"/>
      <c r="V39"/>
      <c r="W39"/>
    </row>
    <row r="40" spans="1:23" ht="15" customHeight="1" x14ac:dyDescent="0.35">
      <c r="A40" s="14" t="s">
        <v>22</v>
      </c>
      <c r="B40" s="19"/>
      <c r="C40" s="19"/>
      <c r="D40" s="19"/>
      <c r="E40" s="81"/>
      <c r="F40" s="21"/>
      <c r="G40" s="81">
        <v>107.071</v>
      </c>
      <c r="H40" s="21">
        <v>104.44200000000001</v>
      </c>
      <c r="I40" s="81">
        <v>97.457999999999998</v>
      </c>
      <c r="J40" s="21">
        <v>131.07900000000001</v>
      </c>
      <c r="K40" s="21">
        <v>100.017</v>
      </c>
      <c r="L40" s="21">
        <v>128.48000000000002</v>
      </c>
      <c r="M40" s="9"/>
      <c r="N40" s="9"/>
      <c r="P40"/>
      <c r="Q40"/>
      <c r="R40"/>
      <c r="S40"/>
      <c r="T40"/>
      <c r="U40"/>
      <c r="V40"/>
      <c r="W40"/>
    </row>
    <row r="41" spans="1:23" ht="15" customHeight="1" x14ac:dyDescent="0.35">
      <c r="A41" s="14" t="s">
        <v>23</v>
      </c>
      <c r="B41" s="19"/>
      <c r="C41" s="19"/>
      <c r="D41" s="19"/>
      <c r="E41" s="81"/>
      <c r="F41" s="21"/>
      <c r="G41" s="81">
        <v>0</v>
      </c>
      <c r="H41" s="21">
        <v>0</v>
      </c>
      <c r="I41" s="81">
        <v>0</v>
      </c>
      <c r="J41" s="21">
        <v>0</v>
      </c>
      <c r="K41" s="21">
        <v>0</v>
      </c>
      <c r="L41" s="21">
        <v>0</v>
      </c>
      <c r="M41" s="9"/>
      <c r="N41" s="9"/>
      <c r="P41"/>
      <c r="Q41"/>
      <c r="R41"/>
      <c r="S41"/>
      <c r="T41"/>
      <c r="U41"/>
      <c r="V41"/>
      <c r="W41"/>
    </row>
    <row r="42" spans="1:23" ht="15" customHeight="1" x14ac:dyDescent="0.35">
      <c r="A42" s="14" t="s">
        <v>24</v>
      </c>
      <c r="B42" s="19"/>
      <c r="C42" s="19"/>
      <c r="D42" s="19"/>
      <c r="E42" s="81"/>
      <c r="F42" s="21"/>
      <c r="G42" s="81">
        <v>179.16200000000001</v>
      </c>
      <c r="H42" s="21">
        <v>149.02000000000001</v>
      </c>
      <c r="I42" s="81">
        <v>139.53100000000001</v>
      </c>
      <c r="J42" s="21">
        <v>120.667</v>
      </c>
      <c r="K42" s="21">
        <v>208.51199999999997</v>
      </c>
      <c r="L42" s="21">
        <v>156.59899999999999</v>
      </c>
      <c r="M42" s="9"/>
      <c r="N42" s="9"/>
      <c r="P42"/>
      <c r="Q42"/>
      <c r="R42"/>
      <c r="S42"/>
      <c r="T42"/>
      <c r="U42"/>
      <c r="V42"/>
      <c r="W42"/>
    </row>
    <row r="43" spans="1:23" ht="15" customHeight="1" x14ac:dyDescent="0.35">
      <c r="A43" s="14" t="s">
        <v>25</v>
      </c>
      <c r="B43" s="19"/>
      <c r="C43" s="19"/>
      <c r="D43" s="19"/>
      <c r="E43" s="81"/>
      <c r="F43" s="21"/>
      <c r="G43" s="81">
        <v>0</v>
      </c>
      <c r="H43" s="21">
        <v>10.786</v>
      </c>
      <c r="I43" s="81">
        <v>7.1390000000000002</v>
      </c>
      <c r="J43" s="21">
        <v>10.532999999999999</v>
      </c>
      <c r="K43" s="21">
        <v>0</v>
      </c>
      <c r="L43" s="21">
        <v>0</v>
      </c>
      <c r="M43" s="9"/>
      <c r="N43" s="9"/>
      <c r="P43"/>
      <c r="Q43"/>
      <c r="R43"/>
      <c r="S43"/>
      <c r="T43"/>
      <c r="U43"/>
      <c r="V43"/>
      <c r="W43"/>
    </row>
    <row r="44" spans="1:23" ht="15" customHeight="1" x14ac:dyDescent="0.35">
      <c r="A44" s="23" t="s">
        <v>26</v>
      </c>
      <c r="B44" s="24"/>
      <c r="C44" s="24"/>
      <c r="D44" s="24"/>
      <c r="E44" s="82"/>
      <c r="F44" s="25"/>
      <c r="G44" s="82">
        <v>0</v>
      </c>
      <c r="H44" s="25">
        <v>0</v>
      </c>
      <c r="I44" s="82">
        <v>0</v>
      </c>
      <c r="J44" s="25">
        <v>0</v>
      </c>
      <c r="K44" s="25">
        <v>0</v>
      </c>
      <c r="L44" s="25">
        <v>0</v>
      </c>
      <c r="M44" s="9"/>
      <c r="N44" s="9"/>
      <c r="P44"/>
      <c r="Q44"/>
      <c r="R44"/>
      <c r="S44"/>
      <c r="T44"/>
      <c r="U44"/>
      <c r="V44"/>
      <c r="W44"/>
    </row>
    <row r="45" spans="1:23" ht="15" customHeight="1" x14ac:dyDescent="0.35">
      <c r="A45" s="34" t="s">
        <v>27</v>
      </c>
      <c r="B45" s="35"/>
      <c r="C45" s="35"/>
      <c r="D45" s="35"/>
      <c r="E45" s="87"/>
      <c r="F45" s="198"/>
      <c r="G45" s="87">
        <f>SUM(G40:G44)</f>
        <v>286.233</v>
      </c>
      <c r="H45" s="36">
        <f>SUM(H40:H44)</f>
        <v>264.24799999999999</v>
      </c>
      <c r="I45" s="87">
        <f>SUM(I40:I44)</f>
        <v>244.12800000000001</v>
      </c>
      <c r="J45" s="36">
        <f>SUM(J40:J44)</f>
        <v>262.279</v>
      </c>
      <c r="K45" s="36">
        <f>SUM(K40:K44)</f>
        <v>308.529</v>
      </c>
      <c r="L45" s="36">
        <f>SUM(L40:L44)</f>
        <v>285.07900000000001</v>
      </c>
      <c r="M45" s="9"/>
      <c r="N45" s="9"/>
      <c r="P45"/>
      <c r="Q45"/>
      <c r="R45"/>
      <c r="S45"/>
      <c r="T45"/>
      <c r="U45"/>
      <c r="V45"/>
      <c r="W45"/>
    </row>
    <row r="46" spans="1:23" ht="15" customHeight="1" x14ac:dyDescent="0.35">
      <c r="A46" s="10" t="s">
        <v>101</v>
      </c>
      <c r="B46" s="38"/>
      <c r="C46" s="38"/>
      <c r="D46" s="38"/>
      <c r="E46" s="86"/>
      <c r="F46" s="190"/>
      <c r="G46" s="86">
        <f>G39+G45</f>
        <v>992.44399999999996</v>
      </c>
      <c r="H46" s="190">
        <f>H39+H45</f>
        <v>999.82500000000005</v>
      </c>
      <c r="I46" s="86">
        <f>I39+I45</f>
        <v>965.16800000000001</v>
      </c>
      <c r="J46" s="16">
        <f>J39+J45</f>
        <v>1003.7719999999999</v>
      </c>
      <c r="K46" s="16">
        <f>K39+K45</f>
        <v>1177.335</v>
      </c>
      <c r="L46" s="16">
        <f>L39+L45</f>
        <v>1186.9010000000001</v>
      </c>
      <c r="M46" s="9"/>
      <c r="N46" s="9"/>
      <c r="P46"/>
      <c r="Q46"/>
      <c r="R46"/>
      <c r="S46"/>
      <c r="T46"/>
      <c r="U46"/>
      <c r="V46"/>
      <c r="W46"/>
    </row>
    <row r="47" spans="1:23" ht="15" customHeight="1" x14ac:dyDescent="0.35">
      <c r="A47" s="14" t="s">
        <v>118</v>
      </c>
      <c r="B47" s="19"/>
      <c r="C47" s="19"/>
      <c r="D47" s="19"/>
      <c r="E47" s="81"/>
      <c r="F47" s="21"/>
      <c r="G47" s="81">
        <v>571.01</v>
      </c>
      <c r="H47" s="21">
        <v>580.47</v>
      </c>
      <c r="I47" s="81">
        <v>572.32600000000002</v>
      </c>
      <c r="J47" s="21">
        <v>584.09</v>
      </c>
      <c r="K47" s="21">
        <v>704.89099999999996</v>
      </c>
      <c r="L47" s="21">
        <v>720.03</v>
      </c>
      <c r="M47" s="9"/>
      <c r="N47" s="9"/>
      <c r="P47"/>
      <c r="Q47"/>
      <c r="R47"/>
      <c r="S47"/>
      <c r="T47"/>
      <c r="U47"/>
      <c r="V47"/>
      <c r="W47"/>
    </row>
    <row r="48" spans="1:23" ht="15" customHeight="1" x14ac:dyDescent="0.35">
      <c r="A48" s="14" t="s">
        <v>113</v>
      </c>
      <c r="B48" s="19"/>
      <c r="C48" s="19"/>
      <c r="D48" s="19"/>
      <c r="E48" s="81"/>
      <c r="F48" s="21"/>
      <c r="G48" s="81">
        <v>0</v>
      </c>
      <c r="H48" s="21">
        <v>0</v>
      </c>
      <c r="I48" s="81">
        <v>0</v>
      </c>
      <c r="J48" s="21">
        <v>0</v>
      </c>
      <c r="K48" s="21">
        <v>0</v>
      </c>
      <c r="L48" s="21">
        <v>0</v>
      </c>
      <c r="M48" s="9"/>
      <c r="N48" s="9"/>
      <c r="P48"/>
      <c r="Q48"/>
      <c r="R48"/>
      <c r="S48"/>
      <c r="T48"/>
      <c r="U48"/>
      <c r="V48"/>
      <c r="W48"/>
    </row>
    <row r="49" spans="1:23" ht="15" customHeight="1" x14ac:dyDescent="0.35">
      <c r="A49" s="14" t="s">
        <v>28</v>
      </c>
      <c r="B49" s="19"/>
      <c r="C49" s="19"/>
      <c r="D49" s="19"/>
      <c r="E49" s="81"/>
      <c r="F49" s="21"/>
      <c r="G49" s="81">
        <v>0</v>
      </c>
      <c r="H49" s="21">
        <v>0</v>
      </c>
      <c r="I49" s="81">
        <v>0</v>
      </c>
      <c r="J49" s="21">
        <v>0</v>
      </c>
      <c r="K49" s="21">
        <v>0</v>
      </c>
      <c r="L49" s="21">
        <v>0</v>
      </c>
      <c r="M49" s="9"/>
      <c r="N49" s="9"/>
      <c r="P49"/>
      <c r="Q49"/>
      <c r="R49"/>
      <c r="S49"/>
      <c r="T49"/>
      <c r="U49"/>
      <c r="V49"/>
      <c r="W49"/>
    </row>
    <row r="50" spans="1:23" ht="15" customHeight="1" x14ac:dyDescent="0.35">
      <c r="A50" s="14" t="s">
        <v>29</v>
      </c>
      <c r="B50" s="19"/>
      <c r="C50" s="19"/>
      <c r="D50" s="19"/>
      <c r="E50" s="81"/>
      <c r="F50" s="21"/>
      <c r="G50" s="81">
        <v>9.5139999999999993</v>
      </c>
      <c r="H50" s="21">
        <v>6.95</v>
      </c>
      <c r="I50" s="81">
        <v>5.8920000000000003</v>
      </c>
      <c r="J50" s="21">
        <v>6.95</v>
      </c>
      <c r="K50" s="21">
        <v>6.25</v>
      </c>
      <c r="L50" s="21">
        <v>12.013999999999999</v>
      </c>
      <c r="M50" s="9"/>
      <c r="N50" s="9"/>
      <c r="P50"/>
      <c r="Q50"/>
      <c r="R50"/>
      <c r="S50"/>
      <c r="T50"/>
      <c r="U50"/>
      <c r="V50"/>
      <c r="W50"/>
    </row>
    <row r="51" spans="1:23" ht="15" customHeight="1" x14ac:dyDescent="0.35">
      <c r="A51" s="14" t="s">
        <v>30</v>
      </c>
      <c r="B51" s="19"/>
      <c r="C51" s="19"/>
      <c r="D51" s="19"/>
      <c r="E51" s="81"/>
      <c r="F51" s="21"/>
      <c r="G51" s="81">
        <v>236.803</v>
      </c>
      <c r="H51" s="21">
        <v>252.423</v>
      </c>
      <c r="I51" s="81">
        <v>242.62200000000001</v>
      </c>
      <c r="J51" s="21">
        <v>263.47399999999999</v>
      </c>
      <c r="K51" s="21">
        <v>297.31400000000002</v>
      </c>
      <c r="L51" s="21">
        <v>341.37700000000001</v>
      </c>
      <c r="M51" s="9"/>
      <c r="N51" s="9"/>
      <c r="P51"/>
      <c r="Q51"/>
      <c r="R51"/>
      <c r="S51"/>
      <c r="T51"/>
      <c r="U51"/>
      <c r="V51"/>
      <c r="W51"/>
    </row>
    <row r="52" spans="1:23" ht="15" customHeight="1" x14ac:dyDescent="0.35">
      <c r="A52" s="14" t="s">
        <v>31</v>
      </c>
      <c r="B52" s="19"/>
      <c r="C52" s="19"/>
      <c r="D52" s="19"/>
      <c r="E52" s="81"/>
      <c r="F52" s="21"/>
      <c r="G52" s="81">
        <v>175.11500000000001</v>
      </c>
      <c r="H52" s="21">
        <v>159.982</v>
      </c>
      <c r="I52" s="81">
        <v>144.328</v>
      </c>
      <c r="J52" s="21">
        <v>149.25800000000001</v>
      </c>
      <c r="K52" s="21">
        <v>168.88</v>
      </c>
      <c r="L52" s="21">
        <v>113.48</v>
      </c>
      <c r="M52" s="9"/>
      <c r="N52" s="9"/>
      <c r="P52"/>
      <c r="Q52"/>
      <c r="R52"/>
      <c r="S52"/>
      <c r="T52"/>
      <c r="U52"/>
      <c r="V52"/>
      <c r="W52"/>
    </row>
    <row r="53" spans="1:23" ht="15" customHeight="1" x14ac:dyDescent="0.35">
      <c r="A53" s="14" t="s">
        <v>32</v>
      </c>
      <c r="B53" s="19"/>
      <c r="C53" s="19"/>
      <c r="D53" s="19"/>
      <c r="E53" s="81"/>
      <c r="F53" s="21"/>
      <c r="G53" s="81">
        <v>0</v>
      </c>
      <c r="H53" s="21">
        <v>0</v>
      </c>
      <c r="I53" s="81">
        <v>0</v>
      </c>
      <c r="J53" s="21">
        <v>0</v>
      </c>
      <c r="K53" s="21">
        <v>0</v>
      </c>
      <c r="L53" s="21">
        <v>0</v>
      </c>
      <c r="M53" s="9"/>
      <c r="N53" s="9"/>
      <c r="P53"/>
      <c r="Q53"/>
      <c r="R53"/>
      <c r="S53"/>
      <c r="T53"/>
      <c r="U53"/>
      <c r="V53"/>
      <c r="W53"/>
    </row>
    <row r="54" spans="1:23" ht="15" customHeight="1" x14ac:dyDescent="0.35">
      <c r="A54" s="23" t="s">
        <v>116</v>
      </c>
      <c r="B54" s="24"/>
      <c r="C54" s="24"/>
      <c r="D54" s="24"/>
      <c r="E54" s="82"/>
      <c r="F54" s="25"/>
      <c r="G54" s="82">
        <v>0</v>
      </c>
      <c r="H54" s="25">
        <v>0</v>
      </c>
      <c r="I54" s="82">
        <v>0</v>
      </c>
      <c r="J54" s="25">
        <v>0</v>
      </c>
      <c r="K54" s="25">
        <v>0</v>
      </c>
      <c r="L54" s="25">
        <v>0</v>
      </c>
      <c r="M54" s="9"/>
      <c r="N54" s="9"/>
      <c r="P54"/>
      <c r="Q54"/>
      <c r="R54"/>
      <c r="S54"/>
      <c r="T54"/>
      <c r="U54"/>
      <c r="V54"/>
      <c r="W54"/>
    </row>
    <row r="55" spans="1:23" ht="15" customHeight="1" x14ac:dyDescent="0.35">
      <c r="A55" s="10" t="s">
        <v>102</v>
      </c>
      <c r="B55" s="38"/>
      <c r="C55" s="38"/>
      <c r="D55" s="38"/>
      <c r="E55" s="86"/>
      <c r="F55" s="16"/>
      <c r="G55" s="86">
        <f>SUM(G47:G54)</f>
        <v>992.44200000000001</v>
      </c>
      <c r="H55" s="16">
        <f>SUM(H47:H54)</f>
        <v>999.82500000000005</v>
      </c>
      <c r="I55" s="86">
        <f>SUM(I47:I54)</f>
        <v>965.16800000000012</v>
      </c>
      <c r="J55" s="16">
        <f>SUM(J47:J54)</f>
        <v>1003.7720000000002</v>
      </c>
      <c r="K55" s="16">
        <f>SUM(K47:K54)</f>
        <v>1177.335</v>
      </c>
      <c r="L55" s="16">
        <f>SUM(L47:L54)</f>
        <v>1186.9010000000001</v>
      </c>
      <c r="M55" s="9"/>
      <c r="N55" s="9"/>
      <c r="P55"/>
      <c r="Q55"/>
      <c r="R55"/>
      <c r="S55"/>
      <c r="T55"/>
      <c r="U55"/>
      <c r="V55"/>
      <c r="W55"/>
    </row>
    <row r="56" spans="1:23" ht="15" customHeight="1" x14ac:dyDescent="0.35">
      <c r="A56" s="14"/>
      <c r="B56" s="38"/>
      <c r="C56" s="38"/>
      <c r="D56" s="38"/>
      <c r="E56" s="20"/>
      <c r="F56" s="20"/>
      <c r="G56" s="20"/>
      <c r="H56" s="20"/>
      <c r="I56" s="20"/>
      <c r="J56" s="20"/>
      <c r="K56" s="20"/>
      <c r="L56" s="20"/>
      <c r="M56" s="9"/>
      <c r="N56" s="9"/>
      <c r="P56"/>
      <c r="Q56"/>
      <c r="R56"/>
      <c r="S56"/>
      <c r="T56"/>
      <c r="U56"/>
      <c r="V56"/>
      <c r="W56"/>
    </row>
    <row r="57" spans="1:23" ht="12.75" customHeight="1" x14ac:dyDescent="0.35">
      <c r="A57" s="76"/>
      <c r="B57" s="67"/>
      <c r="C57" s="69"/>
      <c r="D57" s="69"/>
      <c r="E57" s="70">
        <v>2016</v>
      </c>
      <c r="F57" s="70">
        <v>2015</v>
      </c>
      <c r="G57" s="70">
        <v>2016</v>
      </c>
      <c r="H57" s="70">
        <v>2015</v>
      </c>
      <c r="I57" s="70">
        <v>2015</v>
      </c>
      <c r="J57" s="70">
        <v>2014</v>
      </c>
      <c r="K57" s="70">
        <v>2013</v>
      </c>
      <c r="L57" s="70">
        <v>2012</v>
      </c>
      <c r="M57" s="9"/>
      <c r="N57" s="9"/>
      <c r="P57"/>
      <c r="Q57"/>
      <c r="R57"/>
      <c r="S57"/>
      <c r="T57"/>
      <c r="U57"/>
      <c r="V57"/>
      <c r="W57"/>
    </row>
    <row r="58" spans="1:23" ht="12.75" customHeight="1" x14ac:dyDescent="0.35">
      <c r="A58" s="71"/>
      <c r="B58" s="71"/>
      <c r="C58" s="69"/>
      <c r="D58" s="69"/>
      <c r="E58" s="73" t="s">
        <v>72</v>
      </c>
      <c r="F58" s="73" t="s">
        <v>72</v>
      </c>
      <c r="G58" s="73" t="s">
        <v>156</v>
      </c>
      <c r="H58" s="73" t="s">
        <v>156</v>
      </c>
      <c r="I58" s="73"/>
      <c r="J58" s="73"/>
      <c r="K58" s="73"/>
      <c r="L58" s="73"/>
      <c r="M58" s="9"/>
      <c r="N58" s="9"/>
      <c r="P58"/>
      <c r="Q58"/>
      <c r="R58"/>
      <c r="S58"/>
      <c r="T58"/>
      <c r="U58"/>
      <c r="V58"/>
      <c r="W58"/>
    </row>
    <row r="59" spans="1:23" s="7" customFormat="1" ht="15" customHeight="1" x14ac:dyDescent="0.35">
      <c r="A59" s="68" t="s">
        <v>115</v>
      </c>
      <c r="B59" s="74"/>
      <c r="C59" s="68"/>
      <c r="D59" s="68"/>
      <c r="E59" s="75"/>
      <c r="F59" s="75"/>
      <c r="G59" s="75"/>
      <c r="H59" s="75"/>
      <c r="I59" s="75"/>
      <c r="J59" s="75"/>
      <c r="K59" s="75"/>
      <c r="L59" s="75"/>
      <c r="M59" s="31"/>
      <c r="N59" s="31"/>
      <c r="P59"/>
      <c r="Q59"/>
      <c r="R59"/>
      <c r="S59"/>
      <c r="T59"/>
      <c r="U59"/>
      <c r="V59"/>
      <c r="W59"/>
    </row>
    <row r="60" spans="1:23" ht="1.5" customHeight="1" x14ac:dyDescent="0.35">
      <c r="A60" s="14">
        <v>0</v>
      </c>
      <c r="B60" s="9"/>
      <c r="C60" s="9"/>
      <c r="D60" s="9"/>
      <c r="E60" s="32"/>
      <c r="F60" s="32"/>
      <c r="G60" s="32"/>
      <c r="H60" s="32"/>
      <c r="I60" s="32"/>
      <c r="J60" s="32"/>
      <c r="K60" s="32"/>
      <c r="L60" s="32"/>
      <c r="M60" s="9"/>
      <c r="N60" s="9"/>
      <c r="P60"/>
      <c r="Q60"/>
      <c r="R60"/>
      <c r="S60"/>
      <c r="T60"/>
      <c r="U60"/>
      <c r="V60"/>
      <c r="W60"/>
    </row>
    <row r="61" spans="1:23" ht="34.9" customHeight="1" x14ac:dyDescent="0.35">
      <c r="A61" s="39" t="s">
        <v>33</v>
      </c>
      <c r="B61" s="39"/>
      <c r="C61" s="39"/>
      <c r="D61" s="39"/>
      <c r="E61" s="81">
        <v>12.006000000000075</v>
      </c>
      <c r="F61" s="21">
        <v>5.6760000000000597</v>
      </c>
      <c r="G61" s="81">
        <v>21.729000000000003</v>
      </c>
      <c r="H61" s="21">
        <v>16.078000000000031</v>
      </c>
      <c r="I61" s="81">
        <v>21.518999999999977</v>
      </c>
      <c r="J61" s="21">
        <v>20.991999999999948</v>
      </c>
      <c r="K61" s="21"/>
      <c r="L61" s="21">
        <v>-11.31100000000003</v>
      </c>
      <c r="M61" s="9"/>
      <c r="N61" s="9"/>
      <c r="P61"/>
      <c r="Q61"/>
      <c r="R61"/>
      <c r="S61"/>
      <c r="T61"/>
      <c r="U61"/>
      <c r="V61"/>
      <c r="W61"/>
    </row>
    <row r="62" spans="1:23" ht="15" customHeight="1" x14ac:dyDescent="0.35">
      <c r="A62" s="99" t="s">
        <v>34</v>
      </c>
      <c r="B62" s="99"/>
      <c r="C62" s="40"/>
      <c r="D62" s="40"/>
      <c r="E62" s="82">
        <v>-0.64000000000000057</v>
      </c>
      <c r="F62" s="25">
        <v>29.408999999999999</v>
      </c>
      <c r="G62" s="82">
        <v>-19.977999999999998</v>
      </c>
      <c r="H62" s="25">
        <v>7.3840000000000003</v>
      </c>
      <c r="I62" s="82">
        <v>10.199000000000002</v>
      </c>
      <c r="J62" s="25">
        <v>27.713999999999999</v>
      </c>
      <c r="K62" s="25">
        <v>0</v>
      </c>
      <c r="L62" s="25">
        <v>-12.830999999999998</v>
      </c>
      <c r="M62" s="9"/>
      <c r="N62" s="9"/>
      <c r="P62"/>
      <c r="Q62"/>
      <c r="R62"/>
      <c r="S62"/>
      <c r="T62"/>
      <c r="U62"/>
      <c r="V62"/>
      <c r="W62"/>
    </row>
    <row r="63" spans="1:23" ht="15" customHeight="1" x14ac:dyDescent="0.35">
      <c r="A63" s="173" t="s">
        <v>35</v>
      </c>
      <c r="B63" s="100"/>
      <c r="C63" s="41"/>
      <c r="D63" s="41"/>
      <c r="E63" s="88">
        <f>SUM(E61:E62)</f>
        <v>11.366000000000074</v>
      </c>
      <c r="F63" s="190">
        <f>SUM(F61:F62)</f>
        <v>35.085000000000058</v>
      </c>
      <c r="G63" s="80">
        <f>SUM(G61:G62)</f>
        <v>1.7510000000000048</v>
      </c>
      <c r="H63" s="17">
        <f>SUM(H61:H62)</f>
        <v>23.462000000000032</v>
      </c>
      <c r="I63" s="80">
        <f>SUM(I61:I62)</f>
        <v>31.717999999999979</v>
      </c>
      <c r="J63" s="17">
        <f>SUM(J61:J62)</f>
        <v>48.705999999999946</v>
      </c>
      <c r="K63" s="16" t="s">
        <v>54</v>
      </c>
      <c r="L63" s="16">
        <f>SUM(L61:L62)</f>
        <v>-24.142000000000028</v>
      </c>
      <c r="M63" s="9"/>
      <c r="N63" s="42"/>
      <c r="P63"/>
      <c r="Q63"/>
      <c r="R63"/>
      <c r="S63"/>
      <c r="T63"/>
      <c r="U63"/>
      <c r="V63"/>
      <c r="W63"/>
    </row>
    <row r="64" spans="1:23" ht="15" customHeight="1" x14ac:dyDescent="0.35">
      <c r="A64" s="39" t="s">
        <v>108</v>
      </c>
      <c r="B64" s="39"/>
      <c r="C64" s="19"/>
      <c r="D64" s="19"/>
      <c r="E64" s="81">
        <v>-4.8369999999999997</v>
      </c>
      <c r="F64" s="21">
        <v>-3.8909999999999991</v>
      </c>
      <c r="G64" s="81">
        <v>-7.4969999999999999</v>
      </c>
      <c r="H64" s="21">
        <v>-9.5329999999999995</v>
      </c>
      <c r="I64" s="81">
        <v>-11.773</v>
      </c>
      <c r="J64" s="21">
        <v>-42.704000000000001</v>
      </c>
      <c r="K64" s="21">
        <v>0</v>
      </c>
      <c r="L64" s="21">
        <v>-43.026000000000003</v>
      </c>
      <c r="M64" s="9"/>
      <c r="N64" s="9"/>
      <c r="P64"/>
      <c r="Q64"/>
      <c r="R64"/>
      <c r="S64"/>
      <c r="T64"/>
      <c r="U64"/>
      <c r="V64"/>
      <c r="W64"/>
    </row>
    <row r="65" spans="1:23" ht="15" customHeight="1" x14ac:dyDescent="0.35">
      <c r="A65" s="99" t="s">
        <v>109</v>
      </c>
      <c r="B65" s="99"/>
      <c r="C65" s="24"/>
      <c r="D65" s="24"/>
      <c r="E65" s="82">
        <v>0</v>
      </c>
      <c r="F65" s="25">
        <v>0</v>
      </c>
      <c r="G65" s="82">
        <v>3.319</v>
      </c>
      <c r="H65" s="25">
        <v>0</v>
      </c>
      <c r="I65" s="82">
        <v>0</v>
      </c>
      <c r="J65" s="25">
        <v>7.9580000000000002</v>
      </c>
      <c r="K65" s="25">
        <v>0</v>
      </c>
      <c r="L65" s="25">
        <v>0</v>
      </c>
      <c r="M65" s="9"/>
      <c r="N65" s="9"/>
      <c r="P65"/>
      <c r="Q65"/>
      <c r="R65"/>
      <c r="S65"/>
      <c r="T65"/>
      <c r="U65"/>
      <c r="V65"/>
      <c r="W65"/>
    </row>
    <row r="66" spans="1:23" ht="15" customHeight="1" x14ac:dyDescent="0.35">
      <c r="A66" s="43" t="s">
        <v>114</v>
      </c>
      <c r="B66" s="43"/>
      <c r="C66" s="44"/>
      <c r="D66" s="44"/>
      <c r="E66" s="88">
        <f>SUM(E63:E65)</f>
        <v>6.5290000000000745</v>
      </c>
      <c r="F66" s="190">
        <f>SUM(F63:F65)</f>
        <v>31.194000000000059</v>
      </c>
      <c r="G66" s="80">
        <f>SUM(G63:G65)</f>
        <v>-2.4269999999999952</v>
      </c>
      <c r="H66" s="17">
        <f>SUM(H63:H65)</f>
        <v>13.929000000000032</v>
      </c>
      <c r="I66" s="80">
        <f>SUM(I63:I65)</f>
        <v>19.944999999999979</v>
      </c>
      <c r="J66" s="17">
        <f>SUM(J63:J65)</f>
        <v>13.959999999999946</v>
      </c>
      <c r="K66" s="16" t="s">
        <v>54</v>
      </c>
      <c r="L66" s="16">
        <f>SUM(L63:L65)</f>
        <v>-67.168000000000035</v>
      </c>
      <c r="M66" s="9"/>
      <c r="N66" s="42"/>
      <c r="P66"/>
      <c r="Q66"/>
      <c r="R66"/>
      <c r="S66"/>
      <c r="T66"/>
      <c r="U66"/>
      <c r="V66"/>
      <c r="W66"/>
    </row>
    <row r="67" spans="1:23" ht="15" customHeight="1" x14ac:dyDescent="0.35">
      <c r="A67" s="99" t="s">
        <v>36</v>
      </c>
      <c r="B67" s="99"/>
      <c r="C67" s="45"/>
      <c r="D67" s="45"/>
      <c r="E67" s="82">
        <v>0</v>
      </c>
      <c r="F67" s="25">
        <v>0</v>
      </c>
      <c r="G67" s="82">
        <v>0</v>
      </c>
      <c r="H67" s="25">
        <v>0</v>
      </c>
      <c r="I67" s="82">
        <v>0</v>
      </c>
      <c r="J67" s="25">
        <v>0</v>
      </c>
      <c r="K67" s="25">
        <v>0</v>
      </c>
      <c r="L67" s="25">
        <v>0</v>
      </c>
      <c r="M67" s="9"/>
      <c r="N67" s="9"/>
      <c r="P67"/>
      <c r="Q67"/>
      <c r="R67"/>
      <c r="S67"/>
      <c r="T67"/>
      <c r="U67"/>
      <c r="V67"/>
      <c r="W67"/>
    </row>
    <row r="68" spans="1:23" ht="15" customHeight="1" x14ac:dyDescent="0.35">
      <c r="A68" s="173" t="s">
        <v>37</v>
      </c>
      <c r="B68" s="100"/>
      <c r="C68" s="38"/>
      <c r="D68" s="38"/>
      <c r="E68" s="88">
        <f>SUM(E66:E67)</f>
        <v>6.5290000000000745</v>
      </c>
      <c r="F68" s="190">
        <f>SUM(F66:F67)</f>
        <v>31.194000000000059</v>
      </c>
      <c r="G68" s="80">
        <f>SUM(G66:G67)</f>
        <v>-2.4269999999999952</v>
      </c>
      <c r="H68" s="17">
        <f>SUM(H66:H67)</f>
        <v>13.929000000000032</v>
      </c>
      <c r="I68" s="80">
        <f>SUM(I66:I67)</f>
        <v>19.944999999999979</v>
      </c>
      <c r="J68" s="17">
        <f>SUM(J66:J67)</f>
        <v>13.959999999999946</v>
      </c>
      <c r="K68" s="16" t="s">
        <v>54</v>
      </c>
      <c r="L68" s="16">
        <f>SUM(L66:L67)</f>
        <v>-67.168000000000035</v>
      </c>
      <c r="M68" s="9"/>
      <c r="N68" s="42"/>
      <c r="P68"/>
      <c r="Q68"/>
      <c r="R68"/>
      <c r="S68"/>
      <c r="T68"/>
      <c r="U68"/>
      <c r="V68"/>
      <c r="W68"/>
    </row>
    <row r="69" spans="1:23" ht="15" customHeight="1" x14ac:dyDescent="0.35">
      <c r="A69" s="39" t="s">
        <v>38</v>
      </c>
      <c r="B69" s="39"/>
      <c r="C69" s="19"/>
      <c r="D69" s="19"/>
      <c r="E69" s="81">
        <v>-6.5289999999999999</v>
      </c>
      <c r="F69" s="21">
        <v>-22.038999999999998</v>
      </c>
      <c r="G69" s="81">
        <v>-4.7119999999999997</v>
      </c>
      <c r="H69" s="21">
        <v>-12.481999999999999</v>
      </c>
      <c r="I69" s="81">
        <v>-22.529</v>
      </c>
      <c r="J69" s="21">
        <v>-25.882999999999999</v>
      </c>
      <c r="K69" s="21">
        <v>0</v>
      </c>
      <c r="L69" s="21">
        <v>-11.041</v>
      </c>
      <c r="M69" s="9"/>
      <c r="N69" s="9"/>
      <c r="P69"/>
      <c r="Q69"/>
      <c r="R69"/>
      <c r="S69"/>
      <c r="T69"/>
      <c r="U69"/>
      <c r="V69"/>
      <c r="W69"/>
    </row>
    <row r="70" spans="1:23" ht="15" customHeight="1" x14ac:dyDescent="0.35">
      <c r="A70" s="39" t="s">
        <v>39</v>
      </c>
      <c r="B70" s="39"/>
      <c r="C70" s="19"/>
      <c r="D70" s="19"/>
      <c r="E70" s="81">
        <v>0</v>
      </c>
      <c r="F70" s="21">
        <v>0</v>
      </c>
      <c r="G70" s="81">
        <v>0</v>
      </c>
      <c r="H70" s="21">
        <v>0</v>
      </c>
      <c r="I70" s="81">
        <v>0</v>
      </c>
      <c r="J70" s="21">
        <v>57.546999999999997</v>
      </c>
      <c r="K70" s="21">
        <v>0</v>
      </c>
      <c r="L70" s="21">
        <v>35</v>
      </c>
      <c r="M70" s="9"/>
      <c r="N70" s="9"/>
      <c r="P70"/>
      <c r="Q70"/>
      <c r="R70"/>
      <c r="S70"/>
      <c r="T70"/>
      <c r="U70"/>
      <c r="V70"/>
      <c r="W70"/>
    </row>
    <row r="71" spans="1:23" ht="15" customHeight="1" x14ac:dyDescent="0.35">
      <c r="A71" s="39" t="s">
        <v>40</v>
      </c>
      <c r="B71" s="39"/>
      <c r="C71" s="19"/>
      <c r="D71" s="19"/>
      <c r="E71" s="81">
        <v>0</v>
      </c>
      <c r="F71" s="21">
        <v>0</v>
      </c>
      <c r="G71" s="81">
        <v>0</v>
      </c>
      <c r="H71" s="21">
        <v>0</v>
      </c>
      <c r="I71" s="81">
        <v>0</v>
      </c>
      <c r="J71" s="21">
        <v>0</v>
      </c>
      <c r="K71" s="21">
        <v>0</v>
      </c>
      <c r="L71" s="21">
        <v>0</v>
      </c>
      <c r="M71" s="9"/>
      <c r="N71" s="9"/>
      <c r="P71"/>
      <c r="Q71"/>
      <c r="R71"/>
      <c r="S71"/>
      <c r="T71"/>
      <c r="U71"/>
      <c r="V71"/>
      <c r="W71"/>
    </row>
    <row r="72" spans="1:23" ht="15" customHeight="1" x14ac:dyDescent="0.35">
      <c r="A72" s="99" t="s">
        <v>41</v>
      </c>
      <c r="B72" s="99"/>
      <c r="C72" s="24"/>
      <c r="D72" s="24"/>
      <c r="E72" s="82">
        <v>0</v>
      </c>
      <c r="F72" s="25">
        <v>0</v>
      </c>
      <c r="G72" s="82">
        <v>0</v>
      </c>
      <c r="H72" s="25">
        <v>0</v>
      </c>
      <c r="I72" s="82">
        <v>0</v>
      </c>
      <c r="J72" s="25">
        <v>-36.546999999999997</v>
      </c>
      <c r="K72" s="25">
        <v>0</v>
      </c>
      <c r="L72" s="25">
        <v>0</v>
      </c>
      <c r="M72" s="9"/>
      <c r="N72" s="9"/>
      <c r="P72"/>
      <c r="Q72"/>
      <c r="R72"/>
      <c r="S72"/>
      <c r="T72"/>
      <c r="U72"/>
      <c r="V72"/>
      <c r="W72"/>
    </row>
    <row r="73" spans="1:23" ht="15" customHeight="1" x14ac:dyDescent="0.35">
      <c r="A73" s="214" t="s">
        <v>42</v>
      </c>
      <c r="B73" s="216"/>
      <c r="C73" s="46"/>
      <c r="D73" s="46"/>
      <c r="E73" s="89">
        <f>SUM(E69:E72)</f>
        <v>-6.5289999999999999</v>
      </c>
      <c r="F73" s="198">
        <f>SUM(F69:F72)</f>
        <v>-22.038999999999998</v>
      </c>
      <c r="G73" s="89">
        <f>SUM(G69:G72)</f>
        <v>-4.7119999999999997</v>
      </c>
      <c r="H73" s="36">
        <f>SUM(H69:H72)</f>
        <v>-12.481999999999999</v>
      </c>
      <c r="I73" s="89">
        <f>SUM(I69:I72)</f>
        <v>-22.529</v>
      </c>
      <c r="J73" s="143">
        <f>SUM(J69:J72)</f>
        <v>-4.8829999999999991</v>
      </c>
      <c r="K73" s="167" t="s">
        <v>54</v>
      </c>
      <c r="L73" s="167">
        <f>SUM(L69:L72)</f>
        <v>23.959</v>
      </c>
      <c r="M73" s="9"/>
      <c r="N73" s="42"/>
      <c r="P73"/>
      <c r="Q73"/>
      <c r="R73"/>
      <c r="S73"/>
      <c r="T73"/>
      <c r="U73"/>
      <c r="V73"/>
      <c r="W73"/>
    </row>
    <row r="74" spans="1:23" ht="15" customHeight="1" x14ac:dyDescent="0.35">
      <c r="A74" s="100" t="s">
        <v>43</v>
      </c>
      <c r="B74" s="100"/>
      <c r="C74" s="38"/>
      <c r="D74" s="38"/>
      <c r="E74" s="88">
        <f>SUM(E73+E68)</f>
        <v>7.460698725481052E-14</v>
      </c>
      <c r="F74" s="190">
        <f>SUM(F73+F68)</f>
        <v>9.1550000000000615</v>
      </c>
      <c r="G74" s="80">
        <f>SUM(G73+G68)</f>
        <v>-7.1389999999999949</v>
      </c>
      <c r="H74" s="17">
        <f>SUM(H73+H68)</f>
        <v>1.4470000000000329</v>
      </c>
      <c r="I74" s="80">
        <f>SUM(I73+I68)</f>
        <v>-2.5840000000000209</v>
      </c>
      <c r="J74" s="17">
        <f>SUM(J73+J68)</f>
        <v>9.0769999999999467</v>
      </c>
      <c r="K74" s="16" t="s">
        <v>54</v>
      </c>
      <c r="L74" s="16">
        <f>SUM(L73+L68)</f>
        <v>-43.209000000000032</v>
      </c>
      <c r="M74" s="9"/>
      <c r="N74" s="42"/>
      <c r="P74"/>
      <c r="Q74"/>
      <c r="R74"/>
      <c r="S74"/>
      <c r="T74"/>
      <c r="U74"/>
      <c r="V74"/>
      <c r="W74"/>
    </row>
    <row r="75" spans="1:23" ht="15" customHeight="1" x14ac:dyDescent="0.35">
      <c r="A75" s="99" t="s">
        <v>85</v>
      </c>
      <c r="B75" s="99"/>
      <c r="C75" s="24"/>
      <c r="D75" s="24"/>
      <c r="E75" s="82">
        <v>0</v>
      </c>
      <c r="F75" s="25">
        <v>1.6310000000000002</v>
      </c>
      <c r="G75" s="82">
        <v>0</v>
      </c>
      <c r="H75" s="25">
        <v>-1.194</v>
      </c>
      <c r="I75" s="82">
        <v>-0.94199999999999995</v>
      </c>
      <c r="J75" s="25">
        <v>1.3</v>
      </c>
      <c r="K75" s="25">
        <v>0</v>
      </c>
      <c r="L75" s="25">
        <v>0</v>
      </c>
      <c r="M75" s="168"/>
      <c r="N75" s="42"/>
      <c r="P75"/>
      <c r="Q75"/>
      <c r="R75"/>
      <c r="S75"/>
      <c r="T75"/>
      <c r="U75"/>
      <c r="V75"/>
      <c r="W75"/>
    </row>
    <row r="76" spans="1:23" ht="15" customHeight="1" x14ac:dyDescent="0.35">
      <c r="A76" s="173" t="s">
        <v>86</v>
      </c>
      <c r="B76" s="44"/>
      <c r="C76" s="38"/>
      <c r="D76" s="38"/>
      <c r="E76" s="88">
        <f>SUM(E74:E75)</f>
        <v>7.460698725481052E-14</v>
      </c>
      <c r="F76" s="190">
        <f>SUM(F74:F75)</f>
        <v>10.786000000000062</v>
      </c>
      <c r="G76" s="80">
        <f>SUM(G74:G75)</f>
        <v>-7.1389999999999949</v>
      </c>
      <c r="H76" s="17">
        <f>SUM(H74:H75)</f>
        <v>0.25300000000003298</v>
      </c>
      <c r="I76" s="80">
        <f>SUM(I74:I75)</f>
        <v>-3.5260000000000211</v>
      </c>
      <c r="J76" s="17">
        <f>SUM(J74:J75)</f>
        <v>10.376999999999947</v>
      </c>
      <c r="K76" s="17" t="s">
        <v>54</v>
      </c>
      <c r="L76" s="17">
        <f>SUM(L74:L75)</f>
        <v>-43.209000000000032</v>
      </c>
      <c r="M76" s="9"/>
      <c r="N76" s="42"/>
      <c r="P76"/>
      <c r="Q76"/>
      <c r="R76"/>
      <c r="S76"/>
      <c r="T76"/>
      <c r="U76"/>
      <c r="V76"/>
      <c r="W76"/>
    </row>
    <row r="77" spans="1:23" ht="15" customHeight="1" x14ac:dyDescent="0.35">
      <c r="A77" s="14"/>
      <c r="B77" s="38"/>
      <c r="C77" s="38"/>
      <c r="D77" s="38"/>
      <c r="E77" s="47"/>
      <c r="F77" s="47"/>
      <c r="G77" s="47"/>
      <c r="H77" s="47"/>
      <c r="I77" s="47"/>
      <c r="J77" s="47"/>
      <c r="K77" s="47"/>
      <c r="L77" s="47"/>
      <c r="M77" s="9"/>
      <c r="N77" s="9"/>
      <c r="P77"/>
      <c r="Q77"/>
      <c r="R77"/>
      <c r="S77"/>
      <c r="T77"/>
      <c r="U77"/>
      <c r="V77"/>
      <c r="W77"/>
    </row>
    <row r="78" spans="1:23" ht="12.75" customHeight="1" x14ac:dyDescent="0.35">
      <c r="A78" s="76"/>
      <c r="B78" s="67"/>
      <c r="C78" s="69"/>
      <c r="D78" s="69"/>
      <c r="E78" s="70">
        <v>2016</v>
      </c>
      <c r="F78" s="70">
        <v>2015</v>
      </c>
      <c r="G78" s="70">
        <v>2016</v>
      </c>
      <c r="H78" s="70">
        <v>2015</v>
      </c>
      <c r="I78" s="70">
        <v>2015</v>
      </c>
      <c r="J78" s="70">
        <v>2014</v>
      </c>
      <c r="K78" s="70">
        <v>2013</v>
      </c>
      <c r="L78" s="70">
        <v>2012</v>
      </c>
      <c r="M78" s="9"/>
      <c r="N78" s="9"/>
      <c r="P78"/>
      <c r="Q78"/>
      <c r="R78"/>
      <c r="S78"/>
      <c r="T78"/>
      <c r="U78"/>
      <c r="V78"/>
      <c r="W78"/>
    </row>
    <row r="79" spans="1:23" ht="12.75" customHeight="1" x14ac:dyDescent="0.35">
      <c r="A79" s="71"/>
      <c r="B79" s="71"/>
      <c r="C79" s="69"/>
      <c r="D79" s="69"/>
      <c r="E79" s="70" t="s">
        <v>72</v>
      </c>
      <c r="F79" s="70" t="s">
        <v>72</v>
      </c>
      <c r="G79" s="73" t="s">
        <v>156</v>
      </c>
      <c r="H79" s="73" t="s">
        <v>156</v>
      </c>
      <c r="I79" s="70"/>
      <c r="J79" s="70"/>
      <c r="K79" s="70"/>
      <c r="L79" s="70"/>
      <c r="M79" s="9"/>
      <c r="N79" s="9"/>
      <c r="P79"/>
      <c r="Q79"/>
      <c r="R79"/>
      <c r="S79"/>
      <c r="T79"/>
      <c r="U79"/>
      <c r="V79"/>
      <c r="W79"/>
    </row>
    <row r="80" spans="1:23" s="7" customFormat="1" ht="15" customHeight="1" x14ac:dyDescent="0.35">
      <c r="A80" s="68" t="s">
        <v>78</v>
      </c>
      <c r="B80" s="74"/>
      <c r="C80" s="68"/>
      <c r="D80" s="68"/>
      <c r="E80" s="72"/>
      <c r="F80" s="72"/>
      <c r="G80" s="72"/>
      <c r="H80" s="72"/>
      <c r="I80" s="72"/>
      <c r="J80" s="72"/>
      <c r="K80" s="72"/>
      <c r="L80" s="72"/>
      <c r="M80" s="31"/>
      <c r="N80" s="31"/>
      <c r="P80"/>
      <c r="Q80"/>
      <c r="R80"/>
      <c r="S80"/>
      <c r="T80"/>
      <c r="U80"/>
      <c r="V80"/>
      <c r="W80"/>
    </row>
    <row r="81" spans="1:23" ht="2.25" customHeight="1" x14ac:dyDescent="0.35">
      <c r="A81" s="14" t="s">
        <v>46</v>
      </c>
      <c r="B81" s="9"/>
      <c r="C81" s="9"/>
      <c r="D81" s="9"/>
      <c r="E81" s="9"/>
      <c r="F81" s="9"/>
      <c r="G81" s="9"/>
      <c r="H81" s="9"/>
      <c r="I81" s="9"/>
      <c r="J81" s="9"/>
      <c r="K81" s="9"/>
      <c r="L81" s="9"/>
      <c r="M81" s="9"/>
      <c r="N81" s="9"/>
      <c r="P81"/>
      <c r="Q81"/>
      <c r="R81"/>
      <c r="S81"/>
      <c r="T81"/>
      <c r="U81"/>
      <c r="V81"/>
      <c r="W81"/>
    </row>
    <row r="82" spans="1:23" ht="15" customHeight="1" x14ac:dyDescent="0.35">
      <c r="A82" s="149" t="s">
        <v>44</v>
      </c>
      <c r="B82" s="39"/>
      <c r="C82" s="15"/>
      <c r="D82" s="15"/>
      <c r="E82" s="84">
        <v>4.016882011032572</v>
      </c>
      <c r="F82" s="58">
        <v>-0.12107505511196688</v>
      </c>
      <c r="G82" s="84">
        <v>1.8640085172510559</v>
      </c>
      <c r="H82" s="58">
        <v>1.8398386489311993</v>
      </c>
      <c r="I82" s="84">
        <v>1.6254366386218793</v>
      </c>
      <c r="J82" s="58">
        <v>1.5471846772907776</v>
      </c>
      <c r="K82" s="58">
        <v>-3.7408122840134688</v>
      </c>
      <c r="L82" s="58">
        <v>-4.2102155885038561</v>
      </c>
      <c r="M82" s="9"/>
      <c r="N82" s="9"/>
      <c r="P82"/>
      <c r="Q82"/>
      <c r="R82"/>
      <c r="S82"/>
      <c r="T82"/>
      <c r="U82"/>
      <c r="V82"/>
      <c r="W82"/>
    </row>
    <row r="83" spans="1:23" ht="15" customHeight="1" x14ac:dyDescent="0.35">
      <c r="A83" s="14" t="s">
        <v>83</v>
      </c>
      <c r="B83" s="39"/>
      <c r="C83" s="15"/>
      <c r="D83" s="15"/>
      <c r="E83" s="84">
        <v>4.016882011032572</v>
      </c>
      <c r="F83" s="58">
        <v>0.71731259066353548</v>
      </c>
      <c r="G83" s="84">
        <v>1.8640085172510559</v>
      </c>
      <c r="H83" s="58">
        <v>2.0981974720257961</v>
      </c>
      <c r="I83" s="84">
        <v>0.87442496026877126</v>
      </c>
      <c r="J83" s="58">
        <v>1.4546381148015275</v>
      </c>
      <c r="K83" s="58">
        <v>2.074505729667349</v>
      </c>
      <c r="L83" s="58">
        <v>-0.61946035134328181</v>
      </c>
      <c r="M83" s="9"/>
      <c r="N83" s="9"/>
      <c r="P83"/>
      <c r="Q83"/>
      <c r="R83"/>
      <c r="S83"/>
      <c r="T83"/>
      <c r="U83"/>
      <c r="V83"/>
      <c r="W83"/>
    </row>
    <row r="84" spans="1:23" ht="15" customHeight="1" x14ac:dyDescent="0.35">
      <c r="A84" s="14" t="s">
        <v>45</v>
      </c>
      <c r="B84" s="39"/>
      <c r="C84" s="15"/>
      <c r="D84" s="15"/>
      <c r="E84" s="84">
        <v>3.21021476846885</v>
      </c>
      <c r="F84" s="58">
        <v>-0.73558807068040388</v>
      </c>
      <c r="G84" s="84">
        <v>0.80404225482029035</v>
      </c>
      <c r="H84" s="58">
        <v>-0.31150893520261774</v>
      </c>
      <c r="I84" s="84">
        <v>-0.19673211351321573</v>
      </c>
      <c r="J84" s="58">
        <v>-1.1901300341734278</v>
      </c>
      <c r="K84" s="58">
        <v>-7.9075490324191842</v>
      </c>
      <c r="L84" s="58">
        <v>-6.8048116120177875</v>
      </c>
      <c r="M84" s="12"/>
      <c r="N84" s="9"/>
      <c r="P84"/>
      <c r="Q84"/>
      <c r="R84"/>
      <c r="S84"/>
      <c r="T84"/>
      <c r="U84"/>
      <c r="V84"/>
      <c r="W84"/>
    </row>
    <row r="85" spans="1:23" ht="15" customHeight="1" x14ac:dyDescent="0.35">
      <c r="A85" s="14" t="s">
        <v>46</v>
      </c>
      <c r="B85" s="39"/>
      <c r="C85" s="33"/>
      <c r="D85" s="33"/>
      <c r="E85" s="91" t="s">
        <v>54</v>
      </c>
      <c r="F85" s="196" t="s">
        <v>54</v>
      </c>
      <c r="G85" s="84" t="s">
        <v>54</v>
      </c>
      <c r="H85" s="58" t="s">
        <v>54</v>
      </c>
      <c r="I85" s="84">
        <v>-2.2175410924788266</v>
      </c>
      <c r="J85" s="58">
        <v>-22.485358589459416</v>
      </c>
      <c r="K85" s="58">
        <v>-6.8990491402681418</v>
      </c>
      <c r="L85" s="58">
        <v>-6.0995709267347973</v>
      </c>
      <c r="M85" s="12"/>
      <c r="N85" s="9"/>
      <c r="O85" s="101"/>
      <c r="P85"/>
      <c r="Q85"/>
      <c r="R85"/>
      <c r="S85"/>
      <c r="T85"/>
      <c r="U85"/>
      <c r="V85"/>
      <c r="W85"/>
    </row>
    <row r="86" spans="1:23" ht="15" customHeight="1" x14ac:dyDescent="0.35">
      <c r="A86" s="14" t="s">
        <v>47</v>
      </c>
      <c r="B86" s="39"/>
      <c r="C86" s="33"/>
      <c r="D86" s="33"/>
      <c r="E86" s="91" t="s">
        <v>54</v>
      </c>
      <c r="F86" s="196" t="s">
        <v>54</v>
      </c>
      <c r="G86" s="84" t="s">
        <v>54</v>
      </c>
      <c r="H86" s="58" t="s">
        <v>54</v>
      </c>
      <c r="I86" s="84">
        <v>2.3869902893933999</v>
      </c>
      <c r="J86" s="58">
        <v>1.8163349045205199</v>
      </c>
      <c r="K86" s="58">
        <v>-2.274652405587883</v>
      </c>
      <c r="L86" s="58">
        <v>-2.9911589224624722</v>
      </c>
      <c r="M86" s="12"/>
      <c r="N86" s="9"/>
      <c r="O86" s="101"/>
      <c r="P86"/>
      <c r="Q86"/>
      <c r="R86"/>
      <c r="S86"/>
      <c r="T86"/>
      <c r="U86"/>
      <c r="V86"/>
      <c r="W86"/>
    </row>
    <row r="87" spans="1:23" ht="15" customHeight="1" x14ac:dyDescent="0.35">
      <c r="A87" s="14" t="s">
        <v>48</v>
      </c>
      <c r="B87" s="39"/>
      <c r="C87" s="15"/>
      <c r="D87" s="15"/>
      <c r="E87" s="92" t="s">
        <v>54</v>
      </c>
      <c r="F87" s="196" t="s">
        <v>54</v>
      </c>
      <c r="G87" s="81">
        <v>57.535855999645321</v>
      </c>
      <c r="H87" s="21">
        <v>58.057160003000533</v>
      </c>
      <c r="I87" s="81">
        <v>59.298070387745959</v>
      </c>
      <c r="J87" s="21">
        <v>58.189509171405518</v>
      </c>
      <c r="K87" s="21">
        <v>59.871744235922655</v>
      </c>
      <c r="L87" s="21">
        <v>60.664705817924144</v>
      </c>
      <c r="M87" s="12"/>
      <c r="N87" s="9"/>
      <c r="P87"/>
      <c r="Q87"/>
      <c r="R87"/>
      <c r="S87"/>
      <c r="T87"/>
      <c r="U87"/>
      <c r="V87"/>
      <c r="W87"/>
    </row>
    <row r="88" spans="1:23" ht="15" customHeight="1" x14ac:dyDescent="0.35">
      <c r="A88" s="14" t="s">
        <v>49</v>
      </c>
      <c r="B88" s="39"/>
      <c r="C88" s="15"/>
      <c r="D88" s="15"/>
      <c r="E88" s="93" t="s">
        <v>54</v>
      </c>
      <c r="F88" s="196" t="s">
        <v>54</v>
      </c>
      <c r="G88" s="81">
        <v>236.803</v>
      </c>
      <c r="H88" s="21">
        <v>241.637</v>
      </c>
      <c r="I88" s="81">
        <v>235.483</v>
      </c>
      <c r="J88" s="21">
        <v>252.941</v>
      </c>
      <c r="K88" s="21">
        <v>297.31400000000002</v>
      </c>
      <c r="L88" s="21">
        <v>341.37700000000001</v>
      </c>
      <c r="M88" s="12"/>
      <c r="N88" s="9"/>
      <c r="P88"/>
      <c r="Q88"/>
      <c r="R88"/>
      <c r="S88"/>
      <c r="T88"/>
      <c r="U88"/>
      <c r="V88"/>
      <c r="W88"/>
    </row>
    <row r="89" spans="1:23" ht="15" customHeight="1" x14ac:dyDescent="0.35">
      <c r="A89" s="14" t="s">
        <v>50</v>
      </c>
      <c r="B89" s="39"/>
      <c r="C89" s="19"/>
      <c r="D89" s="19"/>
      <c r="E89" s="94" t="s">
        <v>54</v>
      </c>
      <c r="F89" s="196" t="s">
        <v>54</v>
      </c>
      <c r="G89" s="84">
        <v>0.41470902436034379</v>
      </c>
      <c r="H89" s="58">
        <v>0.43485968267093911</v>
      </c>
      <c r="I89" s="84">
        <v>0.42392272935355041</v>
      </c>
      <c r="J89" s="58">
        <v>0.45108459312777116</v>
      </c>
      <c r="K89" s="58">
        <v>0.4217871983044188</v>
      </c>
      <c r="L89" s="58">
        <v>0.47411496743191262</v>
      </c>
      <c r="M89" s="9"/>
      <c r="N89" s="9"/>
      <c r="P89"/>
      <c r="Q89"/>
      <c r="R89"/>
      <c r="S89"/>
      <c r="T89"/>
      <c r="U89"/>
      <c r="V89"/>
      <c r="W89"/>
    </row>
    <row r="90" spans="1:23" ht="15" customHeight="1" x14ac:dyDescent="0.35">
      <c r="A90" s="23" t="s">
        <v>51</v>
      </c>
      <c r="B90" s="99"/>
      <c r="C90" s="24"/>
      <c r="D90" s="24"/>
      <c r="E90" s="95" t="s">
        <v>54</v>
      </c>
      <c r="F90" s="196" t="s">
        <v>54</v>
      </c>
      <c r="G90" s="96" t="s">
        <v>54</v>
      </c>
      <c r="H90" s="21" t="s">
        <v>54</v>
      </c>
      <c r="I90" s="81">
        <v>369</v>
      </c>
      <c r="J90" s="21">
        <v>404</v>
      </c>
      <c r="K90" s="21">
        <v>419</v>
      </c>
      <c r="L90" s="21">
        <v>456</v>
      </c>
      <c r="M90" s="9"/>
      <c r="N90" s="9"/>
      <c r="P90"/>
      <c r="Q90"/>
      <c r="R90"/>
      <c r="S90"/>
      <c r="T90"/>
      <c r="U90"/>
      <c r="V90"/>
      <c r="W90"/>
    </row>
    <row r="91" spans="1:23" ht="15" customHeight="1" x14ac:dyDescent="0.35">
      <c r="A91" s="113" t="s">
        <v>90</v>
      </c>
      <c r="B91" s="53"/>
      <c r="C91" s="53"/>
      <c r="D91" s="53"/>
      <c r="E91" s="53"/>
      <c r="F91" s="53"/>
      <c r="G91" s="53"/>
      <c r="H91" s="53"/>
      <c r="I91" s="53"/>
      <c r="J91" s="53"/>
      <c r="K91" s="53"/>
      <c r="L91" s="53"/>
      <c r="M91" s="9"/>
      <c r="N91" s="9"/>
    </row>
    <row r="92" spans="1:23" ht="15" customHeight="1" x14ac:dyDescent="0.35">
      <c r="A92" s="113"/>
      <c r="B92" s="54"/>
      <c r="C92" s="54"/>
      <c r="D92" s="54"/>
      <c r="E92" s="54"/>
      <c r="F92" s="54"/>
      <c r="G92" s="54"/>
      <c r="H92" s="54"/>
      <c r="I92" s="54"/>
      <c r="J92" s="54"/>
      <c r="K92" s="54"/>
      <c r="L92" s="54"/>
      <c r="M92" s="9"/>
      <c r="N92" s="9"/>
    </row>
    <row r="93" spans="1:23" ht="15" customHeight="1" x14ac:dyDescent="0.35">
      <c r="A93" s="27"/>
      <c r="B93" s="54"/>
      <c r="C93" s="54"/>
      <c r="D93" s="54"/>
      <c r="E93" s="54"/>
      <c r="F93" s="54"/>
      <c r="G93" s="54"/>
      <c r="H93" s="54"/>
      <c r="I93" s="54"/>
      <c r="J93" s="54"/>
      <c r="K93" s="54"/>
      <c r="L93" s="54"/>
      <c r="M93" s="9"/>
      <c r="N93" s="9"/>
      <c r="Q93"/>
      <c r="R93"/>
      <c r="S93" s="3"/>
    </row>
    <row r="94" spans="1:23" ht="15.75" x14ac:dyDescent="0.35">
      <c r="A94" s="55"/>
      <c r="B94" s="55"/>
      <c r="C94" s="55"/>
      <c r="D94" s="55"/>
      <c r="E94" s="55"/>
      <c r="F94" s="55"/>
      <c r="G94" s="55"/>
      <c r="H94" s="55"/>
      <c r="I94" s="55"/>
      <c r="J94" s="55"/>
      <c r="K94" s="55"/>
      <c r="L94" s="55"/>
      <c r="M94" s="9"/>
      <c r="N94" s="9"/>
    </row>
    <row r="95" spans="1:23" ht="15.75" x14ac:dyDescent="0.35">
      <c r="A95" s="55"/>
      <c r="B95" s="55"/>
      <c r="C95" s="55"/>
      <c r="D95" s="55"/>
      <c r="E95" s="55"/>
      <c r="F95" s="55"/>
      <c r="G95" s="55"/>
      <c r="H95" s="55"/>
      <c r="I95" s="55"/>
      <c r="J95" s="55"/>
      <c r="K95" s="55"/>
      <c r="L95" s="55"/>
      <c r="M95" s="9"/>
      <c r="N95" s="9"/>
    </row>
    <row r="96" spans="1:23" x14ac:dyDescent="0.15">
      <c r="A96" s="6"/>
      <c r="B96" s="6"/>
      <c r="C96" s="6"/>
      <c r="D96" s="6"/>
      <c r="E96" s="6"/>
      <c r="F96" s="6"/>
      <c r="G96" s="6"/>
      <c r="H96" s="6"/>
      <c r="I96" s="6"/>
      <c r="J96" s="6"/>
      <c r="K96" s="6"/>
      <c r="L96" s="6"/>
    </row>
    <row r="97" spans="1:12" x14ac:dyDescent="0.15">
      <c r="A97" s="6"/>
      <c r="B97" s="6"/>
      <c r="C97" s="6"/>
      <c r="D97" s="6"/>
      <c r="E97" s="6"/>
      <c r="F97" s="6"/>
      <c r="G97" s="6"/>
      <c r="H97" s="6"/>
      <c r="I97" s="6"/>
      <c r="J97" s="6"/>
      <c r="K97" s="6"/>
      <c r="L97" s="6"/>
    </row>
    <row r="98" spans="1:12" x14ac:dyDescent="0.15">
      <c r="A98" s="6"/>
      <c r="B98" s="6"/>
      <c r="C98" s="6"/>
      <c r="D98" s="6"/>
      <c r="E98" s="6"/>
      <c r="F98" s="6"/>
      <c r="G98" s="6"/>
      <c r="H98" s="6"/>
      <c r="I98" s="6"/>
      <c r="J98" s="6"/>
      <c r="K98" s="6"/>
      <c r="L98" s="6"/>
    </row>
    <row r="99" spans="1:12" x14ac:dyDescent="0.15">
      <c r="A99" s="6"/>
      <c r="B99" s="6"/>
      <c r="C99" s="6"/>
      <c r="D99" s="6"/>
      <c r="E99" s="6"/>
      <c r="F99" s="6"/>
      <c r="G99" s="6"/>
      <c r="H99" s="6"/>
      <c r="I99" s="6"/>
      <c r="J99" s="6"/>
      <c r="K99" s="6"/>
      <c r="L99" s="6"/>
    </row>
    <row r="100" spans="1:12" x14ac:dyDescent="0.15">
      <c r="A100" s="6"/>
      <c r="B100" s="6"/>
      <c r="C100" s="6"/>
      <c r="D100" s="6"/>
      <c r="E100" s="6"/>
      <c r="F100" s="6"/>
      <c r="G100" s="6"/>
      <c r="H100" s="6"/>
      <c r="I100" s="6"/>
      <c r="J100" s="6"/>
      <c r="K100" s="6"/>
      <c r="L100" s="6"/>
    </row>
  </sheetData>
  <mergeCells count="2">
    <mergeCell ref="A1:L1"/>
    <mergeCell ref="A73:B73"/>
  </mergeCells>
  <pageMargins left="0.70866141732283472" right="0.70866141732283472" top="0.74803149606299213" bottom="0.74803149606299213" header="0.31496062992125984" footer="0.31496062992125984"/>
  <pageSetup paperSize="9" scale="5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4"/>
  <sheetViews>
    <sheetView showZeros="0" zoomScaleNormal="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2" ht="21.75" x14ac:dyDescent="0.25">
      <c r="A1" s="213" t="s">
        <v>147</v>
      </c>
      <c r="B1" s="213"/>
      <c r="C1" s="213"/>
      <c r="D1" s="213"/>
      <c r="E1" s="213"/>
      <c r="F1" s="213"/>
      <c r="G1" s="213"/>
      <c r="H1" s="213"/>
      <c r="I1" s="213"/>
      <c r="J1" s="213"/>
      <c r="K1" s="213"/>
      <c r="L1" s="213"/>
    </row>
    <row r="2" spans="1:12" ht="16.5" x14ac:dyDescent="0.35">
      <c r="A2" s="106" t="s">
        <v>0</v>
      </c>
      <c r="B2" s="107"/>
      <c r="C2" s="107"/>
      <c r="D2" s="107"/>
      <c r="E2" s="101"/>
      <c r="F2" s="101"/>
      <c r="G2" s="101"/>
      <c r="H2" s="101"/>
      <c r="I2" s="101"/>
      <c r="J2" s="101"/>
      <c r="K2" s="101"/>
      <c r="L2" s="101"/>
    </row>
    <row r="3" spans="1:12" ht="16.5" x14ac:dyDescent="0.35">
      <c r="A3" s="67"/>
      <c r="B3" s="67"/>
      <c r="C3" s="68"/>
      <c r="D3" s="69"/>
      <c r="E3" s="70">
        <v>2016</v>
      </c>
      <c r="F3" s="70">
        <v>2015</v>
      </c>
      <c r="G3" s="70">
        <v>2016</v>
      </c>
      <c r="H3" s="70">
        <v>2015</v>
      </c>
      <c r="I3" s="70">
        <v>2015</v>
      </c>
      <c r="J3" s="70">
        <v>2014</v>
      </c>
      <c r="K3" s="70">
        <v>2013</v>
      </c>
      <c r="L3" s="70">
        <v>2012</v>
      </c>
    </row>
    <row r="4" spans="1:12" ht="16.5" x14ac:dyDescent="0.35">
      <c r="A4" s="71"/>
      <c r="B4" s="71"/>
      <c r="C4" s="68"/>
      <c r="D4" s="69"/>
      <c r="E4" s="70" t="s">
        <v>72</v>
      </c>
      <c r="F4" s="70" t="s">
        <v>72</v>
      </c>
      <c r="G4" s="70" t="s">
        <v>156</v>
      </c>
      <c r="H4" s="70" t="s">
        <v>156</v>
      </c>
      <c r="I4" s="70"/>
      <c r="J4" s="70"/>
      <c r="K4" s="70"/>
      <c r="L4" s="70"/>
    </row>
    <row r="5" spans="1:12" ht="16.5" x14ac:dyDescent="0.35">
      <c r="A5" s="68" t="s">
        <v>1</v>
      </c>
      <c r="B5" s="71"/>
      <c r="C5" s="68"/>
      <c r="D5" s="68" t="s">
        <v>77</v>
      </c>
      <c r="E5" s="72" t="s">
        <v>80</v>
      </c>
      <c r="F5" s="72" t="s">
        <v>53</v>
      </c>
      <c r="G5" s="72" t="s">
        <v>80</v>
      </c>
      <c r="H5" s="72" t="s">
        <v>53</v>
      </c>
      <c r="I5" s="72" t="s">
        <v>53</v>
      </c>
      <c r="J5" s="72"/>
      <c r="K5" s="72"/>
      <c r="L5" s="72"/>
    </row>
    <row r="6" spans="1:12" ht="3.75" customHeight="1" x14ac:dyDescent="0.35">
      <c r="A6" s="65"/>
      <c r="B6" s="65"/>
      <c r="C6" s="65"/>
      <c r="D6" s="65"/>
      <c r="E6" s="65"/>
      <c r="F6" s="65"/>
      <c r="G6" s="65"/>
      <c r="H6" s="65"/>
      <c r="I6" s="65"/>
      <c r="J6" s="65"/>
      <c r="K6" s="65"/>
      <c r="L6" s="65"/>
    </row>
    <row r="7" spans="1:12" ht="15" customHeight="1" x14ac:dyDescent="0.35">
      <c r="A7" s="109" t="s">
        <v>2</v>
      </c>
      <c r="B7" s="110"/>
      <c r="C7" s="110"/>
      <c r="D7" s="110"/>
      <c r="E7" s="80">
        <v>42.055999999999997</v>
      </c>
      <c r="F7" s="17">
        <v>41.840249200000002</v>
      </c>
      <c r="G7" s="80">
        <v>127.14</v>
      </c>
      <c r="H7" s="17">
        <v>125.5207477</v>
      </c>
      <c r="I7" s="80">
        <v>167.360997</v>
      </c>
      <c r="J7" s="17"/>
      <c r="K7" s="17"/>
      <c r="L7" s="17"/>
    </row>
    <row r="8" spans="1:12" ht="15" customHeight="1" x14ac:dyDescent="0.35">
      <c r="A8" s="109" t="s">
        <v>3</v>
      </c>
      <c r="B8" s="62"/>
      <c r="C8" s="62"/>
      <c r="D8" s="62"/>
      <c r="E8" s="81">
        <v>-16.227</v>
      </c>
      <c r="F8" s="21">
        <v>-8.6553387999999991</v>
      </c>
      <c r="G8" s="81">
        <v>-33.969000000000001</v>
      </c>
      <c r="H8" s="21">
        <v>-25.9660163</v>
      </c>
      <c r="I8" s="81">
        <v>-34.621355000000001</v>
      </c>
      <c r="J8" s="21"/>
      <c r="K8" s="21"/>
      <c r="L8" s="21"/>
    </row>
    <row r="9" spans="1:12" ht="15" customHeight="1" x14ac:dyDescent="0.35">
      <c r="A9" s="109" t="s">
        <v>4</v>
      </c>
      <c r="B9" s="62"/>
      <c r="C9" s="62"/>
      <c r="D9" s="62"/>
      <c r="E9" s="81">
        <v>0</v>
      </c>
      <c r="F9" s="21">
        <v>0</v>
      </c>
      <c r="G9" s="81">
        <v>0</v>
      </c>
      <c r="H9" s="21">
        <v>0</v>
      </c>
      <c r="I9" s="81">
        <v>0</v>
      </c>
      <c r="J9" s="21"/>
      <c r="K9" s="21"/>
      <c r="L9" s="21"/>
    </row>
    <row r="10" spans="1:12" ht="15" customHeight="1" x14ac:dyDescent="0.35">
      <c r="A10" s="109" t="s">
        <v>5</v>
      </c>
      <c r="B10" s="62"/>
      <c r="C10" s="62"/>
      <c r="D10" s="62"/>
      <c r="E10" s="81">
        <v>0</v>
      </c>
      <c r="F10" s="21">
        <v>0</v>
      </c>
      <c r="G10" s="81">
        <v>0</v>
      </c>
      <c r="H10" s="21">
        <v>0</v>
      </c>
      <c r="I10" s="81">
        <v>0</v>
      </c>
      <c r="J10" s="21"/>
      <c r="K10" s="21"/>
      <c r="L10" s="21"/>
    </row>
    <row r="11" spans="1:12" ht="15" customHeight="1" x14ac:dyDescent="0.35">
      <c r="A11" s="111" t="s">
        <v>6</v>
      </c>
      <c r="B11" s="66"/>
      <c r="C11" s="66"/>
      <c r="D11" s="66"/>
      <c r="E11" s="82">
        <v>0</v>
      </c>
      <c r="F11" s="25">
        <v>0</v>
      </c>
      <c r="G11" s="82">
        <v>0</v>
      </c>
      <c r="H11" s="25">
        <v>0</v>
      </c>
      <c r="I11" s="82">
        <v>0</v>
      </c>
      <c r="J11" s="25"/>
      <c r="K11" s="25"/>
      <c r="L11" s="25"/>
    </row>
    <row r="12" spans="1:12" ht="15" customHeight="1" x14ac:dyDescent="0.25">
      <c r="A12" s="112" t="s">
        <v>7</v>
      </c>
      <c r="B12" s="112"/>
      <c r="C12" s="112"/>
      <c r="D12" s="112"/>
      <c r="E12" s="80">
        <f>SUM(E7:E11)</f>
        <v>25.828999999999997</v>
      </c>
      <c r="F12" s="190">
        <f>SUM(F7:F11)</f>
        <v>33.184910400000007</v>
      </c>
      <c r="G12" s="80">
        <f>SUM(G7:G11)</f>
        <v>93.170999999999992</v>
      </c>
      <c r="H12" s="17">
        <f>SUM(H7:H11)</f>
        <v>99.554731400000009</v>
      </c>
      <c r="I12" s="80">
        <f>SUM(I7:I11)</f>
        <v>132.739642</v>
      </c>
      <c r="J12" s="18"/>
      <c r="K12" s="18"/>
      <c r="L12" s="18"/>
    </row>
    <row r="13" spans="1:12" ht="15" customHeight="1" x14ac:dyDescent="0.35">
      <c r="A13" s="111" t="s">
        <v>62</v>
      </c>
      <c r="B13" s="66"/>
      <c r="C13" s="66"/>
      <c r="D13" s="66"/>
      <c r="E13" s="82">
        <v>0</v>
      </c>
      <c r="F13" s="191">
        <v>0</v>
      </c>
      <c r="G13" s="82">
        <v>0</v>
      </c>
      <c r="H13" s="25">
        <v>0</v>
      </c>
      <c r="I13" s="82">
        <v>0</v>
      </c>
      <c r="J13" s="25"/>
      <c r="K13" s="25"/>
      <c r="L13" s="25"/>
    </row>
    <row r="14" spans="1:12" ht="15" customHeight="1" x14ac:dyDescent="0.25">
      <c r="A14" s="112" t="s">
        <v>8</v>
      </c>
      <c r="B14" s="112"/>
      <c r="C14" s="112"/>
      <c r="D14" s="112"/>
      <c r="E14" s="80">
        <f>SUM(E12:E13)</f>
        <v>25.828999999999997</v>
      </c>
      <c r="F14" s="190">
        <f>SUM(F12:F13)</f>
        <v>33.184910400000007</v>
      </c>
      <c r="G14" s="80">
        <f>SUM(G12:G13)</f>
        <v>93.170999999999992</v>
      </c>
      <c r="H14" s="17">
        <f>SUM(H12:H13)</f>
        <v>99.554731400000009</v>
      </c>
      <c r="I14" s="80">
        <f>SUM(I12:I13)</f>
        <v>132.739642</v>
      </c>
      <c r="J14" s="18"/>
      <c r="K14" s="18"/>
      <c r="L14" s="18"/>
    </row>
    <row r="15" spans="1:12" ht="15" customHeight="1" x14ac:dyDescent="0.35">
      <c r="A15" s="109" t="s">
        <v>9</v>
      </c>
      <c r="B15" s="113"/>
      <c r="C15" s="113"/>
      <c r="D15" s="113"/>
      <c r="E15" s="81">
        <v>0</v>
      </c>
      <c r="F15" s="21">
        <v>0</v>
      </c>
      <c r="G15" s="81">
        <v>0</v>
      </c>
      <c r="H15" s="21">
        <v>0</v>
      </c>
      <c r="I15" s="81">
        <v>0</v>
      </c>
      <c r="J15" s="21"/>
      <c r="K15" s="21"/>
      <c r="L15" s="21"/>
    </row>
    <row r="16" spans="1:12" ht="15" customHeight="1" x14ac:dyDescent="0.35">
      <c r="A16" s="111" t="s">
        <v>10</v>
      </c>
      <c r="B16" s="66"/>
      <c r="C16" s="66"/>
      <c r="D16" s="66"/>
      <c r="E16" s="82">
        <v>0</v>
      </c>
      <c r="F16" s="25">
        <v>0</v>
      </c>
      <c r="G16" s="82">
        <v>0</v>
      </c>
      <c r="H16" s="25">
        <v>0</v>
      </c>
      <c r="I16" s="82">
        <v>0</v>
      </c>
      <c r="J16" s="25"/>
      <c r="K16" s="25"/>
      <c r="L16" s="25"/>
    </row>
    <row r="17" spans="1:12" ht="15" customHeight="1" x14ac:dyDescent="0.25">
      <c r="A17" s="112" t="s">
        <v>11</v>
      </c>
      <c r="B17" s="112"/>
      <c r="C17" s="112"/>
      <c r="D17" s="112"/>
      <c r="E17" s="80">
        <f>SUM(E14:E16)</f>
        <v>25.828999999999997</v>
      </c>
      <c r="F17" s="190">
        <f>SUM(F14:F16)</f>
        <v>33.184910400000007</v>
      </c>
      <c r="G17" s="80">
        <f>SUM(G14:G16)</f>
        <v>93.170999999999992</v>
      </c>
      <c r="H17" s="17">
        <f>SUM(H14:H16)</f>
        <v>99.554731400000009</v>
      </c>
      <c r="I17" s="80">
        <f>SUM(I14:I16)</f>
        <v>132.739642</v>
      </c>
      <c r="J17" s="18"/>
      <c r="K17" s="18"/>
      <c r="L17" s="18"/>
    </row>
    <row r="18" spans="1:12" ht="15" customHeight="1" x14ac:dyDescent="0.35">
      <c r="A18" s="109" t="s">
        <v>12</v>
      </c>
      <c r="B18" s="62"/>
      <c r="C18" s="62"/>
      <c r="D18" s="62"/>
      <c r="E18" s="81">
        <v>0</v>
      </c>
      <c r="F18" s="21">
        <v>0</v>
      </c>
      <c r="G18" s="81">
        <v>0</v>
      </c>
      <c r="H18" s="21">
        <v>0</v>
      </c>
      <c r="I18" s="81">
        <v>0</v>
      </c>
      <c r="J18" s="21"/>
      <c r="K18" s="21"/>
      <c r="L18" s="21"/>
    </row>
    <row r="19" spans="1:12" ht="15" customHeight="1" x14ac:dyDescent="0.35">
      <c r="A19" s="144" t="s">
        <v>13</v>
      </c>
      <c r="B19" s="62"/>
      <c r="C19" s="62"/>
      <c r="D19" s="62"/>
      <c r="E19" s="81">
        <v>-8.5650000000000013</v>
      </c>
      <c r="F19" s="21">
        <v>-6.9116581999999989</v>
      </c>
      <c r="G19" s="81">
        <v>-34.564999999999998</v>
      </c>
      <c r="H19" s="21">
        <v>-20.734974699999999</v>
      </c>
      <c r="I19" s="81">
        <v>-27.646632900000004</v>
      </c>
      <c r="J19" s="21"/>
      <c r="K19" s="21"/>
      <c r="L19" s="21"/>
    </row>
    <row r="20" spans="1:12" ht="15" customHeight="1" x14ac:dyDescent="0.35">
      <c r="A20" s="111" t="s">
        <v>144</v>
      </c>
      <c r="B20" s="66"/>
      <c r="C20" s="66"/>
      <c r="D20" s="66"/>
      <c r="E20" s="82"/>
      <c r="F20" s="25"/>
      <c r="G20" s="82">
        <v>21.797999999999998</v>
      </c>
      <c r="H20" s="25">
        <v>0</v>
      </c>
      <c r="I20" s="82">
        <v>0</v>
      </c>
      <c r="J20" s="25">
        <v>0</v>
      </c>
      <c r="K20" s="25">
        <v>0</v>
      </c>
      <c r="L20" s="25">
        <v>0</v>
      </c>
    </row>
    <row r="21" spans="1:12" ht="15" customHeight="1" x14ac:dyDescent="0.25">
      <c r="A21" s="112" t="s">
        <v>178</v>
      </c>
      <c r="B21" s="112"/>
      <c r="C21" s="112"/>
      <c r="D21" s="112"/>
      <c r="E21" s="80">
        <f>SUM(E17:E19)</f>
        <v>17.263999999999996</v>
      </c>
      <c r="F21" s="190">
        <f>SUM(F17:F19)</f>
        <v>26.273252200000009</v>
      </c>
      <c r="G21" s="80">
        <f>SUM(G17:G20)</f>
        <v>80.403999999999996</v>
      </c>
      <c r="H21" s="17">
        <f>SUM(H17:H20)</f>
        <v>78.819756700000013</v>
      </c>
      <c r="I21" s="80">
        <f>SUM(I17:I20)</f>
        <v>105.0930091</v>
      </c>
      <c r="J21" s="17">
        <f>SUM(J17:J20)</f>
        <v>0</v>
      </c>
      <c r="K21" s="17">
        <f>SUM(K17:K20)</f>
        <v>0</v>
      </c>
      <c r="L21" s="17">
        <f>SUM(L17:L20)</f>
        <v>0</v>
      </c>
    </row>
    <row r="22" spans="1:12" ht="15" customHeight="1" x14ac:dyDescent="0.35">
      <c r="A22" s="109" t="s">
        <v>15</v>
      </c>
      <c r="B22" s="62"/>
      <c r="C22" s="62"/>
      <c r="D22" s="62"/>
      <c r="E22" s="81">
        <v>1.053999999999998</v>
      </c>
      <c r="F22" s="21">
        <v>0</v>
      </c>
      <c r="G22" s="81">
        <v>-24.704000000000001</v>
      </c>
      <c r="H22" s="21">
        <v>0</v>
      </c>
      <c r="I22" s="81">
        <v>0</v>
      </c>
      <c r="J22" s="21"/>
      <c r="K22" s="21"/>
      <c r="L22" s="21"/>
    </row>
    <row r="23" spans="1:12" ht="15" customHeight="1" x14ac:dyDescent="0.35">
      <c r="A23" s="111" t="s">
        <v>16</v>
      </c>
      <c r="B23" s="114"/>
      <c r="C23" s="114"/>
      <c r="D23" s="114"/>
      <c r="E23" s="82">
        <v>0</v>
      </c>
      <c r="F23" s="25">
        <v>0</v>
      </c>
      <c r="G23" s="82">
        <v>0</v>
      </c>
      <c r="H23" s="25">
        <v>0</v>
      </c>
      <c r="I23" s="82">
        <v>0</v>
      </c>
      <c r="J23" s="25"/>
      <c r="K23" s="25"/>
      <c r="L23" s="25"/>
    </row>
    <row r="24" spans="1:12" ht="15" customHeight="1" x14ac:dyDescent="0.35">
      <c r="A24" s="115" t="s">
        <v>103</v>
      </c>
      <c r="B24" s="116"/>
      <c r="C24" s="116"/>
      <c r="D24" s="116"/>
      <c r="E24" s="80">
        <f>SUM(E21:E23)</f>
        <v>18.317999999999994</v>
      </c>
      <c r="F24" s="190">
        <f>SUM(F21:F23)</f>
        <v>26.273252200000009</v>
      </c>
      <c r="G24" s="80">
        <f>SUM(G21:G23)</f>
        <v>55.699999999999996</v>
      </c>
      <c r="H24" s="17">
        <f>SUM(H21:H23)</f>
        <v>78.819756700000013</v>
      </c>
      <c r="I24" s="80">
        <f>SUM(I21:I23)</f>
        <v>105.0930091</v>
      </c>
      <c r="J24" s="18"/>
      <c r="K24" s="18"/>
      <c r="L24" s="18"/>
    </row>
    <row r="25" spans="1:12" ht="15" customHeight="1" x14ac:dyDescent="0.35">
      <c r="A25" s="109" t="s">
        <v>117</v>
      </c>
      <c r="B25" s="62"/>
      <c r="C25" s="62"/>
      <c r="D25" s="62"/>
      <c r="E25" s="81">
        <v>18.685999999999986</v>
      </c>
      <c r="F25" s="21">
        <v>26.273252200000005</v>
      </c>
      <c r="G25" s="81">
        <v>55.7</v>
      </c>
      <c r="H25" s="21">
        <v>78.819756699999999</v>
      </c>
      <c r="I25" s="81">
        <v>105.09300909999999</v>
      </c>
      <c r="J25" s="21"/>
      <c r="K25" s="21"/>
      <c r="L25" s="21"/>
    </row>
    <row r="26" spans="1:12" ht="15" customHeight="1" x14ac:dyDescent="0.35">
      <c r="A26" s="109" t="s">
        <v>112</v>
      </c>
      <c r="B26" s="62"/>
      <c r="C26" s="62"/>
      <c r="D26" s="62"/>
      <c r="E26" s="81">
        <v>0</v>
      </c>
      <c r="F26" s="21">
        <v>0</v>
      </c>
      <c r="G26" s="81">
        <v>0</v>
      </c>
      <c r="H26" s="21">
        <v>0</v>
      </c>
      <c r="I26" s="81">
        <v>0</v>
      </c>
      <c r="J26" s="21"/>
      <c r="K26" s="21"/>
      <c r="L26" s="21"/>
    </row>
    <row r="27" spans="1:12" ht="15" customHeight="1" x14ac:dyDescent="0.35">
      <c r="A27" s="146"/>
      <c r="B27" s="146"/>
      <c r="C27" s="146"/>
      <c r="D27" s="146"/>
      <c r="E27" s="147"/>
      <c r="F27" s="148"/>
      <c r="G27" s="147"/>
      <c r="H27" s="148"/>
      <c r="I27" s="147"/>
      <c r="J27" s="148"/>
      <c r="K27" s="148"/>
      <c r="L27" s="148"/>
    </row>
    <row r="28" spans="1:12" ht="15" customHeight="1" x14ac:dyDescent="0.35">
      <c r="A28" s="144" t="s">
        <v>64</v>
      </c>
      <c r="B28" s="62"/>
      <c r="C28" s="62"/>
      <c r="D28" s="62"/>
      <c r="E28" s="81">
        <v>0</v>
      </c>
      <c r="F28" s="21">
        <v>0</v>
      </c>
      <c r="G28" s="81">
        <v>0</v>
      </c>
      <c r="H28" s="21">
        <v>0</v>
      </c>
      <c r="I28" s="81">
        <v>0</v>
      </c>
      <c r="J28" s="21"/>
      <c r="K28" s="21"/>
      <c r="L28" s="21"/>
    </row>
    <row r="29" spans="1:12" ht="15" customHeight="1" x14ac:dyDescent="0.35">
      <c r="A29" s="145" t="s">
        <v>111</v>
      </c>
      <c r="B29" s="146"/>
      <c r="C29" s="146"/>
      <c r="D29" s="146"/>
      <c r="E29" s="160">
        <f>E14-E28</f>
        <v>25.828999999999997</v>
      </c>
      <c r="F29" s="161">
        <f>F14-F28</f>
        <v>33.184910400000007</v>
      </c>
      <c r="G29" s="160">
        <f>G14-G28</f>
        <v>93.170999999999992</v>
      </c>
      <c r="H29" s="161">
        <f>H14-H28</f>
        <v>99.554731400000009</v>
      </c>
      <c r="I29" s="160">
        <f>I14-I28</f>
        <v>132.739642</v>
      </c>
      <c r="J29" s="161"/>
      <c r="K29" s="161"/>
      <c r="L29" s="161"/>
    </row>
    <row r="30" spans="1:12" ht="16.5" x14ac:dyDescent="0.35">
      <c r="A30" s="109"/>
      <c r="B30" s="62"/>
      <c r="C30" s="62"/>
      <c r="D30" s="62"/>
      <c r="E30" s="22"/>
      <c r="F30" s="22"/>
      <c r="G30" s="22"/>
      <c r="H30" s="22"/>
      <c r="I30" s="22"/>
      <c r="J30" s="22"/>
      <c r="K30" s="22"/>
      <c r="L30" s="22"/>
    </row>
    <row r="31" spans="1:12" ht="16.5" x14ac:dyDescent="0.35">
      <c r="A31" s="67"/>
      <c r="B31" s="67"/>
      <c r="C31" s="68"/>
      <c r="D31" s="69"/>
      <c r="E31" s="70">
        <v>2016</v>
      </c>
      <c r="F31" s="70">
        <v>2015</v>
      </c>
      <c r="G31" s="70">
        <v>2016</v>
      </c>
      <c r="H31" s="70">
        <v>2015</v>
      </c>
      <c r="I31" s="70">
        <v>2015</v>
      </c>
      <c r="J31" s="70">
        <v>2014</v>
      </c>
      <c r="K31" s="70">
        <v>2013</v>
      </c>
      <c r="L31" s="70">
        <v>2012</v>
      </c>
    </row>
    <row r="32" spans="1:12" ht="16.5" x14ac:dyDescent="0.35">
      <c r="A32" s="71"/>
      <c r="B32" s="71"/>
      <c r="C32" s="68"/>
      <c r="D32" s="69"/>
      <c r="E32" s="73" t="s">
        <v>72</v>
      </c>
      <c r="F32" s="73" t="s">
        <v>72</v>
      </c>
      <c r="G32" s="73" t="s">
        <v>156</v>
      </c>
      <c r="H32" s="73" t="s">
        <v>156</v>
      </c>
      <c r="I32" s="73"/>
      <c r="J32" s="73"/>
      <c r="K32" s="73"/>
      <c r="L32" s="73"/>
    </row>
    <row r="33" spans="1:12" ht="16.5" x14ac:dyDescent="0.35">
      <c r="A33" s="68" t="s">
        <v>100</v>
      </c>
      <c r="B33" s="74"/>
      <c r="C33" s="68"/>
      <c r="D33" s="68"/>
      <c r="E33" s="75"/>
      <c r="F33" s="75"/>
      <c r="G33" s="75"/>
      <c r="H33" s="75"/>
      <c r="I33" s="75"/>
      <c r="J33" s="75"/>
      <c r="K33" s="75"/>
      <c r="L33" s="75"/>
    </row>
    <row r="34" spans="1:12" ht="3" customHeight="1" x14ac:dyDescent="0.35">
      <c r="A34" s="109"/>
      <c r="B34" s="65"/>
      <c r="C34" s="65"/>
      <c r="D34" s="65"/>
      <c r="E34" s="63"/>
      <c r="F34" s="63"/>
      <c r="G34" s="63"/>
      <c r="H34" s="63"/>
      <c r="I34" s="63"/>
      <c r="J34" s="63"/>
      <c r="K34" s="63"/>
      <c r="L34" s="63"/>
    </row>
    <row r="35" spans="1:12" ht="15" customHeight="1" x14ac:dyDescent="0.35">
      <c r="A35" s="109" t="s">
        <v>17</v>
      </c>
      <c r="B35" s="117"/>
      <c r="C35" s="117"/>
      <c r="D35" s="117"/>
      <c r="E35" s="81"/>
      <c r="F35" s="21"/>
      <c r="G35" s="81">
        <v>0</v>
      </c>
      <c r="H35" s="21">
        <v>0</v>
      </c>
      <c r="I35" s="21">
        <v>0</v>
      </c>
      <c r="J35" s="21">
        <v>0</v>
      </c>
      <c r="K35" s="21"/>
      <c r="L35" s="21"/>
    </row>
    <row r="36" spans="1:12" ht="15" customHeight="1" x14ac:dyDescent="0.35">
      <c r="A36" s="109" t="s">
        <v>18</v>
      </c>
      <c r="B36" s="110"/>
      <c r="C36" s="110"/>
      <c r="D36" s="110"/>
      <c r="E36" s="81"/>
      <c r="F36" s="21"/>
      <c r="G36" s="81">
        <v>0</v>
      </c>
      <c r="H36" s="21">
        <v>0</v>
      </c>
      <c r="I36" s="21">
        <v>0</v>
      </c>
      <c r="J36" s="21">
        <v>0</v>
      </c>
      <c r="K36" s="21"/>
      <c r="L36" s="21"/>
    </row>
    <row r="37" spans="1:12" ht="15" customHeight="1" x14ac:dyDescent="0.35">
      <c r="A37" s="109" t="s">
        <v>110</v>
      </c>
      <c r="B37" s="110"/>
      <c r="C37" s="110"/>
      <c r="D37" s="110"/>
      <c r="E37" s="81"/>
      <c r="F37" s="21"/>
      <c r="G37" s="81">
        <v>1874.7339999999999</v>
      </c>
      <c r="H37" s="21">
        <v>0</v>
      </c>
      <c r="I37" s="21">
        <v>0</v>
      </c>
      <c r="J37" s="21">
        <v>0</v>
      </c>
      <c r="K37" s="21"/>
      <c r="L37" s="21"/>
    </row>
    <row r="38" spans="1:12" ht="15" customHeight="1" x14ac:dyDescent="0.35">
      <c r="A38" s="109" t="s">
        <v>19</v>
      </c>
      <c r="B38" s="110"/>
      <c r="C38" s="110"/>
      <c r="D38" s="110"/>
      <c r="E38" s="81"/>
      <c r="F38" s="21"/>
      <c r="G38" s="81">
        <v>0</v>
      </c>
      <c r="H38" s="21">
        <v>0</v>
      </c>
      <c r="I38" s="21">
        <v>0</v>
      </c>
      <c r="J38" s="21">
        <v>0</v>
      </c>
      <c r="K38" s="21"/>
      <c r="L38" s="21"/>
    </row>
    <row r="39" spans="1:12" ht="15" customHeight="1" x14ac:dyDescent="0.35">
      <c r="A39" s="111" t="s">
        <v>20</v>
      </c>
      <c r="B39" s="66"/>
      <c r="C39" s="66"/>
      <c r="D39" s="66"/>
      <c r="E39" s="82"/>
      <c r="F39" s="25"/>
      <c r="G39" s="82">
        <v>0</v>
      </c>
      <c r="H39" s="25">
        <v>0</v>
      </c>
      <c r="I39" s="25">
        <v>0</v>
      </c>
      <c r="J39" s="25">
        <v>0</v>
      </c>
      <c r="K39" s="25"/>
      <c r="L39" s="25"/>
    </row>
    <row r="40" spans="1:12" ht="15" customHeight="1" x14ac:dyDescent="0.35">
      <c r="A40" s="106" t="s">
        <v>21</v>
      </c>
      <c r="B40" s="112"/>
      <c r="C40" s="112"/>
      <c r="D40" s="112"/>
      <c r="E40" s="86"/>
      <c r="F40" s="190"/>
      <c r="G40" s="86">
        <f>SUM(G35:G39)</f>
        <v>1874.7339999999999</v>
      </c>
      <c r="H40" s="190" t="s">
        <v>54</v>
      </c>
      <c r="I40" s="187">
        <f>SUM(I35:I39)</f>
        <v>0</v>
      </c>
      <c r="J40" s="18">
        <f>SUM(J35:J39)</f>
        <v>0</v>
      </c>
      <c r="K40" s="18"/>
      <c r="L40" s="18"/>
    </row>
    <row r="41" spans="1:12" ht="15" customHeight="1" x14ac:dyDescent="0.35">
      <c r="A41" s="109" t="s">
        <v>22</v>
      </c>
      <c r="B41" s="62"/>
      <c r="C41" s="62"/>
      <c r="D41" s="62"/>
      <c r="E41" s="81"/>
      <c r="F41" s="21"/>
      <c r="G41" s="81">
        <v>0</v>
      </c>
      <c r="H41" s="21">
        <v>0</v>
      </c>
      <c r="I41" s="21">
        <v>0</v>
      </c>
      <c r="J41" s="21">
        <v>0</v>
      </c>
      <c r="K41" s="21"/>
      <c r="L41" s="21"/>
    </row>
    <row r="42" spans="1:12" ht="15" customHeight="1" x14ac:dyDescent="0.35">
      <c r="A42" s="109" t="s">
        <v>23</v>
      </c>
      <c r="B42" s="62"/>
      <c r="C42" s="62"/>
      <c r="D42" s="62"/>
      <c r="E42" s="81"/>
      <c r="F42" s="21"/>
      <c r="G42" s="81">
        <v>0</v>
      </c>
      <c r="H42" s="21">
        <v>0</v>
      </c>
      <c r="I42" s="21">
        <v>0</v>
      </c>
      <c r="J42" s="21">
        <v>0</v>
      </c>
      <c r="K42" s="21"/>
      <c r="L42" s="21"/>
    </row>
    <row r="43" spans="1:12" ht="15" customHeight="1" x14ac:dyDescent="0.35">
      <c r="A43" s="109" t="s">
        <v>24</v>
      </c>
      <c r="B43" s="62"/>
      <c r="C43" s="62"/>
      <c r="D43" s="62"/>
      <c r="E43" s="81"/>
      <c r="F43" s="21"/>
      <c r="G43" s="81">
        <v>8.1370000000000005</v>
      </c>
      <c r="H43" s="21">
        <v>0</v>
      </c>
      <c r="I43" s="21">
        <v>0</v>
      </c>
      <c r="J43" s="21">
        <v>0</v>
      </c>
      <c r="K43" s="21"/>
      <c r="L43" s="21"/>
    </row>
    <row r="44" spans="1:12" ht="15" customHeight="1" x14ac:dyDescent="0.35">
      <c r="A44" s="109" t="s">
        <v>25</v>
      </c>
      <c r="B44" s="62"/>
      <c r="C44" s="62"/>
      <c r="D44" s="62"/>
      <c r="E44" s="81"/>
      <c r="F44" s="21"/>
      <c r="G44" s="81">
        <v>69.182000000000002</v>
      </c>
      <c r="H44" s="21">
        <v>0</v>
      </c>
      <c r="I44" s="21">
        <v>0</v>
      </c>
      <c r="J44" s="21">
        <v>0</v>
      </c>
      <c r="K44" s="21"/>
      <c r="L44" s="21"/>
    </row>
    <row r="45" spans="1:12" ht="15" customHeight="1" x14ac:dyDescent="0.35">
      <c r="A45" s="111" t="s">
        <v>26</v>
      </c>
      <c r="B45" s="66"/>
      <c r="C45" s="66"/>
      <c r="D45" s="66"/>
      <c r="E45" s="82"/>
      <c r="F45" s="25"/>
      <c r="G45" s="82">
        <v>0</v>
      </c>
      <c r="H45" s="25">
        <v>0</v>
      </c>
      <c r="I45" s="25">
        <v>0</v>
      </c>
      <c r="J45" s="25">
        <v>0</v>
      </c>
      <c r="K45" s="25"/>
      <c r="L45" s="25"/>
    </row>
    <row r="46" spans="1:12" ht="15" customHeight="1" x14ac:dyDescent="0.35">
      <c r="A46" s="118" t="s">
        <v>27</v>
      </c>
      <c r="B46" s="77"/>
      <c r="C46" s="77"/>
      <c r="D46" s="77"/>
      <c r="E46" s="87"/>
      <c r="F46" s="198"/>
      <c r="G46" s="87">
        <f>SUM(G41:G45)</f>
        <v>77.319000000000003</v>
      </c>
      <c r="H46" s="36" t="s">
        <v>54</v>
      </c>
      <c r="I46" s="188">
        <f>SUM(I41:I45)</f>
        <v>0</v>
      </c>
      <c r="J46" s="37">
        <f>SUM(J41:J45)</f>
        <v>0</v>
      </c>
      <c r="K46" s="37"/>
      <c r="L46" s="37"/>
    </row>
    <row r="47" spans="1:12" ht="15" customHeight="1" x14ac:dyDescent="0.35">
      <c r="A47" s="106" t="s">
        <v>101</v>
      </c>
      <c r="B47" s="78"/>
      <c r="C47" s="78"/>
      <c r="D47" s="78"/>
      <c r="E47" s="86"/>
      <c r="F47" s="190"/>
      <c r="G47" s="86">
        <f>G40+G46</f>
        <v>1952.0529999999999</v>
      </c>
      <c r="H47" s="190" t="s">
        <v>54</v>
      </c>
      <c r="I47" s="187">
        <f>I40+I46</f>
        <v>0</v>
      </c>
      <c r="J47" s="18">
        <f>J40+J46</f>
        <v>0</v>
      </c>
      <c r="K47" s="18"/>
      <c r="L47" s="18"/>
    </row>
    <row r="48" spans="1:12" ht="15" customHeight="1" x14ac:dyDescent="0.35">
      <c r="A48" s="109" t="s">
        <v>118</v>
      </c>
      <c r="B48" s="62"/>
      <c r="C48" s="62"/>
      <c r="D48" s="62" t="s">
        <v>145</v>
      </c>
      <c r="E48" s="81"/>
      <c r="F48" s="21"/>
      <c r="G48" s="81">
        <v>700.58099999999979</v>
      </c>
      <c r="H48" s="21"/>
      <c r="I48" s="21"/>
      <c r="J48" s="21">
        <v>0</v>
      </c>
      <c r="K48" s="21"/>
      <c r="L48" s="21"/>
    </row>
    <row r="49" spans="1:12" ht="15" customHeight="1" x14ac:dyDescent="0.35">
      <c r="A49" s="109" t="s">
        <v>113</v>
      </c>
      <c r="B49" s="62"/>
      <c r="C49" s="62"/>
      <c r="D49" s="62"/>
      <c r="E49" s="81"/>
      <c r="F49" s="21"/>
      <c r="G49" s="81">
        <v>0</v>
      </c>
      <c r="H49" s="21"/>
      <c r="I49" s="21">
        <v>0</v>
      </c>
      <c r="J49" s="21">
        <v>0</v>
      </c>
      <c r="K49" s="21"/>
      <c r="L49" s="21"/>
    </row>
    <row r="50" spans="1:12" ht="15" customHeight="1" x14ac:dyDescent="0.35">
      <c r="A50" s="109" t="s">
        <v>28</v>
      </c>
      <c r="B50" s="62"/>
      <c r="C50" s="62"/>
      <c r="D50" s="62"/>
      <c r="E50" s="81"/>
      <c r="F50" s="21"/>
      <c r="G50" s="81">
        <v>0</v>
      </c>
      <c r="H50" s="21">
        <v>0</v>
      </c>
      <c r="I50" s="21">
        <v>0</v>
      </c>
      <c r="J50" s="21">
        <v>0</v>
      </c>
      <c r="K50" s="21"/>
      <c r="L50" s="21"/>
    </row>
    <row r="51" spans="1:12" ht="15" customHeight="1" x14ac:dyDescent="0.35">
      <c r="A51" s="109" t="s">
        <v>29</v>
      </c>
      <c r="B51" s="62"/>
      <c r="C51" s="62"/>
      <c r="D51" s="62"/>
      <c r="E51" s="81"/>
      <c r="F51" s="21"/>
      <c r="G51" s="81">
        <v>28.916</v>
      </c>
      <c r="H51" s="21">
        <v>0</v>
      </c>
      <c r="I51" s="21">
        <v>0</v>
      </c>
      <c r="J51" s="21">
        <v>0</v>
      </c>
      <c r="K51" s="21"/>
      <c r="L51" s="21"/>
    </row>
    <row r="52" spans="1:12" ht="15" customHeight="1" x14ac:dyDescent="0.35">
      <c r="A52" s="109" t="s">
        <v>30</v>
      </c>
      <c r="B52" s="62"/>
      <c r="C52" s="62"/>
      <c r="D52" s="62"/>
      <c r="E52" s="81"/>
      <c r="F52" s="21"/>
      <c r="G52" s="81">
        <v>1192.0049999999999</v>
      </c>
      <c r="H52" s="21">
        <v>0</v>
      </c>
      <c r="I52" s="21">
        <v>0</v>
      </c>
      <c r="J52" s="21">
        <v>0</v>
      </c>
      <c r="K52" s="21"/>
      <c r="L52" s="21"/>
    </row>
    <row r="53" spans="1:12" ht="15" customHeight="1" x14ac:dyDescent="0.35">
      <c r="A53" s="109" t="s">
        <v>31</v>
      </c>
      <c r="B53" s="62"/>
      <c r="C53" s="62"/>
      <c r="D53" s="62"/>
      <c r="E53" s="81"/>
      <c r="F53" s="21"/>
      <c r="G53" s="81">
        <v>30.551000000000002</v>
      </c>
      <c r="H53" s="21">
        <v>0</v>
      </c>
      <c r="I53" s="21">
        <v>0</v>
      </c>
      <c r="J53" s="21">
        <v>0</v>
      </c>
      <c r="K53" s="21"/>
      <c r="L53" s="21"/>
    </row>
    <row r="54" spans="1:12" ht="15" customHeight="1" x14ac:dyDescent="0.35">
      <c r="A54" s="109" t="s">
        <v>32</v>
      </c>
      <c r="B54" s="62"/>
      <c r="C54" s="62"/>
      <c r="D54" s="62"/>
      <c r="E54" s="81"/>
      <c r="F54" s="21"/>
      <c r="G54" s="81">
        <v>0</v>
      </c>
      <c r="H54" s="21">
        <v>0</v>
      </c>
      <c r="I54" s="21">
        <v>0</v>
      </c>
      <c r="J54" s="21">
        <v>0</v>
      </c>
      <c r="K54" s="21"/>
      <c r="L54" s="21"/>
    </row>
    <row r="55" spans="1:12" ht="15" customHeight="1" x14ac:dyDescent="0.35">
      <c r="A55" s="111" t="s">
        <v>116</v>
      </c>
      <c r="B55" s="66"/>
      <c r="C55" s="66"/>
      <c r="D55" s="66"/>
      <c r="E55" s="82"/>
      <c r="F55" s="25"/>
      <c r="G55" s="82">
        <v>0</v>
      </c>
      <c r="H55" s="25">
        <v>0</v>
      </c>
      <c r="I55" s="25">
        <v>0</v>
      </c>
      <c r="J55" s="25">
        <v>0</v>
      </c>
      <c r="K55" s="25"/>
      <c r="L55" s="25"/>
    </row>
    <row r="56" spans="1:12" ht="15" customHeight="1" x14ac:dyDescent="0.35">
      <c r="A56" s="106" t="s">
        <v>102</v>
      </c>
      <c r="B56" s="78"/>
      <c r="C56" s="78"/>
      <c r="D56" s="78"/>
      <c r="E56" s="86"/>
      <c r="F56" s="16"/>
      <c r="G56" s="86">
        <f>SUM(G48:G55)</f>
        <v>1952.0529999999997</v>
      </c>
      <c r="H56" s="16" t="s">
        <v>54</v>
      </c>
      <c r="I56" s="187">
        <f>SUM(I48:I55)</f>
        <v>0</v>
      </c>
      <c r="J56" s="18">
        <f>SUM(J48:J55)</f>
        <v>0</v>
      </c>
      <c r="K56" s="18"/>
      <c r="L56" s="18"/>
    </row>
    <row r="57" spans="1:12" ht="16.5" x14ac:dyDescent="0.35">
      <c r="A57" s="109"/>
      <c r="B57" s="78"/>
      <c r="C57" s="78"/>
      <c r="D57" s="78"/>
      <c r="E57" s="22"/>
      <c r="F57" s="22"/>
      <c r="G57" s="22"/>
      <c r="H57" s="22"/>
      <c r="I57" s="22"/>
      <c r="J57" s="22"/>
      <c r="K57" s="22"/>
      <c r="L57" s="22"/>
    </row>
    <row r="58" spans="1:12" ht="16.5" x14ac:dyDescent="0.35">
      <c r="A58" s="76"/>
      <c r="B58" s="67"/>
      <c r="C58" s="69"/>
      <c r="D58" s="69"/>
      <c r="E58" s="70">
        <v>2016</v>
      </c>
      <c r="F58" s="70">
        <v>2015</v>
      </c>
      <c r="G58" s="70">
        <v>2016</v>
      </c>
      <c r="H58" s="70">
        <v>2015</v>
      </c>
      <c r="I58" s="70">
        <v>2015</v>
      </c>
      <c r="J58" s="70">
        <v>2014</v>
      </c>
      <c r="K58" s="70">
        <v>2013</v>
      </c>
      <c r="L58" s="70">
        <v>2012</v>
      </c>
    </row>
    <row r="59" spans="1:12" ht="16.5" x14ac:dyDescent="0.35">
      <c r="A59" s="71"/>
      <c r="B59" s="71"/>
      <c r="C59" s="69"/>
      <c r="D59" s="69"/>
      <c r="E59" s="73" t="s">
        <v>72</v>
      </c>
      <c r="F59" s="73" t="s">
        <v>72</v>
      </c>
      <c r="G59" s="73" t="s">
        <v>156</v>
      </c>
      <c r="H59" s="73" t="s">
        <v>156</v>
      </c>
      <c r="I59" s="73"/>
      <c r="J59" s="73"/>
      <c r="K59" s="73"/>
      <c r="L59" s="73"/>
    </row>
    <row r="60" spans="1:12" ht="16.5" x14ac:dyDescent="0.35">
      <c r="A60" s="68" t="s">
        <v>115</v>
      </c>
      <c r="B60" s="74"/>
      <c r="C60" s="68"/>
      <c r="D60" s="68"/>
      <c r="E60" s="75"/>
      <c r="F60" s="75"/>
      <c r="G60" s="75"/>
      <c r="H60" s="75"/>
      <c r="I60" s="75"/>
      <c r="J60" s="75"/>
      <c r="K60" s="75"/>
      <c r="L60" s="75"/>
    </row>
    <row r="61" spans="1:12" ht="3" customHeight="1" x14ac:dyDescent="0.35">
      <c r="A61" s="109"/>
      <c r="B61" s="65"/>
      <c r="C61" s="65"/>
      <c r="D61" s="65"/>
      <c r="E61" s="63"/>
      <c r="F61" s="63"/>
      <c r="G61" s="63"/>
      <c r="H61" s="63"/>
      <c r="I61" s="63"/>
      <c r="J61" s="63"/>
      <c r="K61" s="63"/>
      <c r="L61" s="63"/>
    </row>
    <row r="62" spans="1:12" ht="34.9" customHeight="1" x14ac:dyDescent="0.35">
      <c r="A62" s="119" t="s">
        <v>33</v>
      </c>
      <c r="B62" s="119"/>
      <c r="C62" s="119"/>
      <c r="D62" s="119"/>
      <c r="E62" s="81">
        <v>18.069999999999993</v>
      </c>
      <c r="F62" s="21"/>
      <c r="G62" s="81">
        <v>65.655000000000001</v>
      </c>
      <c r="H62" s="21"/>
      <c r="I62" s="58"/>
      <c r="J62" s="21"/>
      <c r="K62" s="21"/>
      <c r="L62" s="21"/>
    </row>
    <row r="63" spans="1:12" ht="15" customHeight="1" x14ac:dyDescent="0.35">
      <c r="A63" s="120" t="s">
        <v>34</v>
      </c>
      <c r="B63" s="120"/>
      <c r="C63" s="121"/>
      <c r="D63" s="121"/>
      <c r="E63" s="82">
        <v>6.9529999999999985</v>
      </c>
      <c r="F63" s="25"/>
      <c r="G63" s="82">
        <v>11.656999999999998</v>
      </c>
      <c r="H63" s="25"/>
      <c r="I63" s="59"/>
      <c r="J63" s="25"/>
      <c r="K63" s="25"/>
      <c r="L63" s="25"/>
    </row>
    <row r="64" spans="1:12" ht="15" customHeight="1" x14ac:dyDescent="0.35">
      <c r="A64" s="174" t="s">
        <v>35</v>
      </c>
      <c r="B64" s="122"/>
      <c r="C64" s="123"/>
      <c r="D64" s="123"/>
      <c r="E64" s="80">
        <f>SUM(E62:E63)</f>
        <v>25.022999999999993</v>
      </c>
      <c r="F64" s="190" t="s">
        <v>54</v>
      </c>
      <c r="G64" s="80">
        <f>SUM(G62:G63)</f>
        <v>77.311999999999998</v>
      </c>
      <c r="H64" s="17" t="s">
        <v>54</v>
      </c>
      <c r="I64" s="57" t="s">
        <v>54</v>
      </c>
      <c r="J64" s="18"/>
      <c r="K64" s="18"/>
      <c r="L64" s="18"/>
    </row>
    <row r="65" spans="1:13" ht="15" customHeight="1" x14ac:dyDescent="0.35">
      <c r="A65" s="119" t="s">
        <v>108</v>
      </c>
      <c r="B65" s="119"/>
      <c r="C65" s="62"/>
      <c r="D65" s="62"/>
      <c r="E65" s="81">
        <v>-0.37999999999999989</v>
      </c>
      <c r="F65" s="21"/>
      <c r="G65" s="81">
        <v>-1809.1989999999998</v>
      </c>
      <c r="H65" s="21"/>
      <c r="I65" s="58"/>
      <c r="J65" s="21"/>
      <c r="K65" s="21"/>
      <c r="L65" s="21"/>
    </row>
    <row r="66" spans="1:13" ht="15" customHeight="1" x14ac:dyDescent="0.35">
      <c r="A66" s="120" t="s">
        <v>109</v>
      </c>
      <c r="B66" s="120"/>
      <c r="C66" s="66"/>
      <c r="D66" s="66"/>
      <c r="E66" s="82">
        <v>0.49599999999999866</v>
      </c>
      <c r="F66" s="25"/>
      <c r="G66" s="82">
        <v>22.154</v>
      </c>
      <c r="H66" s="25"/>
      <c r="I66" s="59"/>
      <c r="J66" s="25"/>
      <c r="K66" s="25"/>
      <c r="L66" s="25"/>
    </row>
    <row r="67" spans="1:13" ht="15" customHeight="1" x14ac:dyDescent="0.35">
      <c r="A67" s="124" t="s">
        <v>114</v>
      </c>
      <c r="B67" s="124"/>
      <c r="C67" s="125"/>
      <c r="D67" s="125"/>
      <c r="E67" s="80">
        <f>SUM(E64:E66)</f>
        <v>25.138999999999992</v>
      </c>
      <c r="F67" s="190" t="s">
        <v>54</v>
      </c>
      <c r="G67" s="80">
        <f>SUM(G64:G66)</f>
        <v>-1709.7329999999999</v>
      </c>
      <c r="H67" s="17" t="s">
        <v>54</v>
      </c>
      <c r="I67" s="57" t="s">
        <v>54</v>
      </c>
      <c r="J67" s="18"/>
      <c r="K67" s="18"/>
      <c r="L67" s="18"/>
    </row>
    <row r="68" spans="1:13" ht="15" customHeight="1" x14ac:dyDescent="0.35">
      <c r="A68" s="120" t="s">
        <v>36</v>
      </c>
      <c r="B68" s="120"/>
      <c r="C68" s="126"/>
      <c r="D68" s="126"/>
      <c r="E68" s="82">
        <v>0</v>
      </c>
      <c r="F68" s="25"/>
      <c r="G68" s="82">
        <v>0</v>
      </c>
      <c r="H68" s="25"/>
      <c r="I68" s="59"/>
      <c r="J68" s="25"/>
      <c r="K68" s="25"/>
      <c r="L68" s="25"/>
    </row>
    <row r="69" spans="1:13" ht="15" customHeight="1" x14ac:dyDescent="0.35">
      <c r="A69" s="174" t="s">
        <v>37</v>
      </c>
      <c r="B69" s="122"/>
      <c r="C69" s="78"/>
      <c r="D69" s="78"/>
      <c r="E69" s="80">
        <f>SUM(E67:E68)</f>
        <v>25.138999999999992</v>
      </c>
      <c r="F69" s="190" t="s">
        <v>54</v>
      </c>
      <c r="G69" s="80">
        <f>SUM(G67:G68)</f>
        <v>-1709.7329999999999</v>
      </c>
      <c r="H69" s="17" t="s">
        <v>54</v>
      </c>
      <c r="I69" s="57" t="s">
        <v>54</v>
      </c>
      <c r="J69" s="18"/>
      <c r="K69" s="18"/>
      <c r="L69" s="18"/>
    </row>
    <row r="70" spans="1:13" ht="15" customHeight="1" x14ac:dyDescent="0.35">
      <c r="A70" s="119" t="s">
        <v>38</v>
      </c>
      <c r="B70" s="119"/>
      <c r="C70" s="62"/>
      <c r="D70" s="62"/>
      <c r="E70" s="81">
        <v>-4.5210000000000257</v>
      </c>
      <c r="F70" s="21"/>
      <c r="G70" s="81">
        <v>1148.588</v>
      </c>
      <c r="H70" s="21"/>
      <c r="I70" s="58"/>
      <c r="J70" s="21"/>
      <c r="K70" s="21"/>
      <c r="L70" s="21"/>
    </row>
    <row r="71" spans="1:13" ht="15" customHeight="1" x14ac:dyDescent="0.35">
      <c r="A71" s="119" t="s">
        <v>39</v>
      </c>
      <c r="B71" s="119"/>
      <c r="C71" s="62"/>
      <c r="D71" s="62"/>
      <c r="E71" s="81">
        <v>-1.1000000000024102E-2</v>
      </c>
      <c r="F71" s="21"/>
      <c r="G71" s="81">
        <v>183.08099999999999</v>
      </c>
      <c r="H71" s="21"/>
      <c r="I71" s="58"/>
      <c r="J71" s="21"/>
      <c r="K71" s="21"/>
      <c r="L71" s="21"/>
    </row>
    <row r="72" spans="1:13" ht="15" customHeight="1" x14ac:dyDescent="0.35">
      <c r="A72" s="119" t="s">
        <v>40</v>
      </c>
      <c r="B72" s="119"/>
      <c r="C72" s="62"/>
      <c r="D72" s="62"/>
      <c r="E72" s="81">
        <v>0</v>
      </c>
      <c r="F72" s="21"/>
      <c r="G72" s="81">
        <v>0</v>
      </c>
      <c r="H72" s="21"/>
      <c r="I72" s="58"/>
      <c r="J72" s="21"/>
      <c r="K72" s="21"/>
      <c r="L72" s="21"/>
    </row>
    <row r="73" spans="1:13" ht="15" customHeight="1" x14ac:dyDescent="0.35">
      <c r="A73" s="120" t="s">
        <v>41</v>
      </c>
      <c r="B73" s="120"/>
      <c r="C73" s="66"/>
      <c r="D73" s="66"/>
      <c r="E73" s="82">
        <v>0</v>
      </c>
      <c r="F73" s="25"/>
      <c r="G73" s="82">
        <v>457.702</v>
      </c>
      <c r="H73" s="25"/>
      <c r="I73" s="59"/>
      <c r="J73" s="25"/>
      <c r="K73" s="25"/>
      <c r="L73" s="25"/>
    </row>
    <row r="74" spans="1:13" ht="15" customHeight="1" x14ac:dyDescent="0.35">
      <c r="A74" s="215" t="s">
        <v>42</v>
      </c>
      <c r="B74" s="216"/>
      <c r="C74" s="128"/>
      <c r="D74" s="128"/>
      <c r="E74" s="89">
        <f>SUM(E70:E73)</f>
        <v>-4.5320000000000498</v>
      </c>
      <c r="F74" s="198" t="s">
        <v>54</v>
      </c>
      <c r="G74" s="89">
        <f>SUM(G70:G73)</f>
        <v>1789.3709999999999</v>
      </c>
      <c r="H74" s="36" t="s">
        <v>54</v>
      </c>
      <c r="I74" s="186" t="s">
        <v>54</v>
      </c>
      <c r="J74" s="165"/>
      <c r="K74" s="165"/>
      <c r="L74" s="165"/>
    </row>
    <row r="75" spans="1:13" ht="15" customHeight="1" x14ac:dyDescent="0.35">
      <c r="A75" s="122" t="s">
        <v>43</v>
      </c>
      <c r="B75" s="122"/>
      <c r="C75" s="78"/>
      <c r="D75" s="78"/>
      <c r="E75" s="80">
        <f>SUM(E74+E69)</f>
        <v>20.606999999999942</v>
      </c>
      <c r="F75" s="190" t="s">
        <v>54</v>
      </c>
      <c r="G75" s="80">
        <f>SUM(G74+G69)</f>
        <v>79.63799999999992</v>
      </c>
      <c r="H75" s="17" t="s">
        <v>54</v>
      </c>
      <c r="I75" s="57" t="s">
        <v>54</v>
      </c>
      <c r="J75" s="18"/>
      <c r="K75" s="18"/>
      <c r="L75" s="18"/>
    </row>
    <row r="76" spans="1:13" ht="15" customHeight="1" x14ac:dyDescent="0.35">
      <c r="A76" s="120" t="s">
        <v>85</v>
      </c>
      <c r="B76" s="120"/>
      <c r="C76" s="66"/>
      <c r="D76" s="66"/>
      <c r="E76" s="82">
        <v>0</v>
      </c>
      <c r="F76" s="25"/>
      <c r="G76" s="82">
        <v>0</v>
      </c>
      <c r="H76" s="25"/>
      <c r="I76" s="59"/>
      <c r="J76" s="25"/>
      <c r="K76" s="25"/>
      <c r="L76" s="25"/>
      <c r="M76" s="169"/>
    </row>
    <row r="77" spans="1:13" ht="15" customHeight="1" x14ac:dyDescent="0.35">
      <c r="A77" s="174" t="s">
        <v>86</v>
      </c>
      <c r="B77" s="125"/>
      <c r="C77" s="78"/>
      <c r="D77" s="78"/>
      <c r="E77" s="80">
        <f>SUM(E75:E76)</f>
        <v>20.606999999999942</v>
      </c>
      <c r="F77" s="190" t="s">
        <v>54</v>
      </c>
      <c r="G77" s="80">
        <f>SUM(G75:G76)</f>
        <v>79.63799999999992</v>
      </c>
      <c r="H77" s="17" t="s">
        <v>54</v>
      </c>
      <c r="I77" s="57" t="s">
        <v>54</v>
      </c>
      <c r="J77" s="18"/>
      <c r="K77" s="18"/>
      <c r="L77" s="18"/>
    </row>
    <row r="78" spans="1:13" ht="16.5" x14ac:dyDescent="0.35">
      <c r="A78" s="109"/>
      <c r="B78" s="78"/>
      <c r="C78" s="78"/>
      <c r="D78" s="78"/>
      <c r="E78" s="79"/>
      <c r="F78" s="79"/>
      <c r="G78" s="79"/>
      <c r="H78" s="79"/>
      <c r="I78" s="79"/>
      <c r="J78" s="79"/>
      <c r="K78" s="79"/>
      <c r="L78" s="79"/>
    </row>
    <row r="79" spans="1:13" ht="16.5" x14ac:dyDescent="0.35">
      <c r="A79" s="76"/>
      <c r="B79" s="67"/>
      <c r="C79" s="69"/>
      <c r="D79" s="69"/>
      <c r="E79" s="70">
        <v>2016</v>
      </c>
      <c r="F79" s="70">
        <v>2015</v>
      </c>
      <c r="G79" s="70">
        <v>2016</v>
      </c>
      <c r="H79" s="70">
        <v>2015</v>
      </c>
      <c r="I79" s="70">
        <v>2015</v>
      </c>
      <c r="J79" s="70">
        <v>2014</v>
      </c>
      <c r="K79" s="70">
        <v>2013</v>
      </c>
      <c r="L79" s="70">
        <v>2012</v>
      </c>
    </row>
    <row r="80" spans="1:13" ht="16.5" x14ac:dyDescent="0.35">
      <c r="A80" s="71"/>
      <c r="B80" s="71"/>
      <c r="C80" s="69"/>
      <c r="D80" s="69"/>
      <c r="E80" s="70" t="s">
        <v>72</v>
      </c>
      <c r="F80" s="70" t="s">
        <v>72</v>
      </c>
      <c r="G80" s="73" t="s">
        <v>156</v>
      </c>
      <c r="H80" s="73" t="s">
        <v>156</v>
      </c>
      <c r="I80" s="70"/>
      <c r="J80" s="70"/>
      <c r="K80" s="70"/>
      <c r="L80" s="70"/>
    </row>
    <row r="81" spans="1:12" ht="16.5" x14ac:dyDescent="0.35">
      <c r="A81" s="68" t="s">
        <v>78</v>
      </c>
      <c r="B81" s="74"/>
      <c r="C81" s="68"/>
      <c r="D81" s="68"/>
      <c r="E81" s="72"/>
      <c r="F81" s="72"/>
      <c r="G81" s="72"/>
      <c r="H81" s="72"/>
      <c r="I81" s="72"/>
      <c r="J81" s="72"/>
      <c r="K81" s="72"/>
      <c r="L81" s="72"/>
    </row>
    <row r="82" spans="1:12" ht="1.5" customHeight="1" x14ac:dyDescent="0.35">
      <c r="A82" s="109" t="s">
        <v>46</v>
      </c>
      <c r="B82" s="65"/>
      <c r="C82" s="65"/>
      <c r="D82" s="65"/>
      <c r="E82" s="65"/>
      <c r="F82" s="65"/>
      <c r="G82" s="65"/>
      <c r="H82" s="65"/>
      <c r="I82" s="65"/>
      <c r="J82" s="65"/>
      <c r="K82" s="65"/>
      <c r="L82" s="65"/>
    </row>
    <row r="83" spans="1:12" ht="15" customHeight="1" x14ac:dyDescent="0.35">
      <c r="A83" s="144" t="s">
        <v>44</v>
      </c>
      <c r="B83" s="119"/>
      <c r="C83" s="110"/>
      <c r="D83" s="110"/>
      <c r="E83" s="84">
        <v>61.415731405744722</v>
      </c>
      <c r="F83" s="58">
        <v>79.313366995911693</v>
      </c>
      <c r="G83" s="84">
        <v>73.282208588957047</v>
      </c>
      <c r="H83" s="58">
        <v>79.313367092060432</v>
      </c>
      <c r="I83" s="84">
        <v>79.313367140134801</v>
      </c>
      <c r="J83" s="58"/>
      <c r="K83" s="58"/>
      <c r="L83" s="58"/>
    </row>
    <row r="84" spans="1:12" ht="15" customHeight="1" x14ac:dyDescent="0.35">
      <c r="A84" s="109" t="s">
        <v>83</v>
      </c>
      <c r="B84" s="119"/>
      <c r="C84" s="110"/>
      <c r="D84" s="110"/>
      <c r="E84" s="84">
        <v>61.415731405744722</v>
      </c>
      <c r="F84" s="58">
        <v>79.313366995911693</v>
      </c>
      <c r="G84" s="84">
        <v>73.282208588957047</v>
      </c>
      <c r="H84" s="58">
        <v>79.313367092060432</v>
      </c>
      <c r="I84" s="84">
        <v>79.313367140134801</v>
      </c>
      <c r="J84" s="58"/>
      <c r="K84" s="58"/>
      <c r="L84" s="58"/>
    </row>
    <row r="85" spans="1:12" ht="15" customHeight="1" x14ac:dyDescent="0.35">
      <c r="A85" s="109" t="s">
        <v>45</v>
      </c>
      <c r="B85" s="119"/>
      <c r="C85" s="110"/>
      <c r="D85" s="110"/>
      <c r="E85" s="84">
        <v>41.925052311204098</v>
      </c>
      <c r="F85" s="58">
        <v>62.794205824185212</v>
      </c>
      <c r="G85" s="84">
        <v>63.240522258927165</v>
      </c>
      <c r="H85" s="58">
        <v>62.794205853826348</v>
      </c>
      <c r="I85" s="84">
        <v>62.794205928397993</v>
      </c>
      <c r="J85" s="58"/>
      <c r="K85" s="58"/>
      <c r="L85" s="58"/>
    </row>
    <row r="86" spans="1:12" ht="15" customHeight="1" x14ac:dyDescent="0.35">
      <c r="A86" s="109" t="s">
        <v>46</v>
      </c>
      <c r="B86" s="119"/>
      <c r="C86" s="117"/>
      <c r="D86" s="117"/>
      <c r="E86" s="91" t="s">
        <v>54</v>
      </c>
      <c r="F86" s="58" t="s">
        <v>54</v>
      </c>
      <c r="G86" s="84" t="s">
        <v>54</v>
      </c>
      <c r="H86" s="58" t="s">
        <v>54</v>
      </c>
      <c r="I86" s="84" t="s">
        <v>54</v>
      </c>
      <c r="J86" s="58"/>
      <c r="K86" s="58"/>
      <c r="L86" s="58"/>
    </row>
    <row r="87" spans="1:12" ht="15" customHeight="1" x14ac:dyDescent="0.35">
      <c r="A87" s="109" t="s">
        <v>47</v>
      </c>
      <c r="B87" s="119"/>
      <c r="C87" s="117"/>
      <c r="D87" s="117"/>
      <c r="E87" s="91" t="s">
        <v>54</v>
      </c>
      <c r="F87" s="58" t="s">
        <v>54</v>
      </c>
      <c r="G87" s="84" t="s">
        <v>54</v>
      </c>
      <c r="H87" s="58" t="s">
        <v>54</v>
      </c>
      <c r="I87" s="84" t="s">
        <v>54</v>
      </c>
      <c r="J87" s="58"/>
      <c r="K87" s="58"/>
      <c r="L87" s="58"/>
    </row>
    <row r="88" spans="1:12" ht="15" customHeight="1" x14ac:dyDescent="0.35">
      <c r="A88" s="109" t="s">
        <v>48</v>
      </c>
      <c r="B88" s="119"/>
      <c r="C88" s="110"/>
      <c r="D88" s="110"/>
      <c r="E88" s="92" t="s">
        <v>54</v>
      </c>
      <c r="F88" s="21" t="s">
        <v>54</v>
      </c>
      <c r="G88" s="81">
        <v>35.88944562468334</v>
      </c>
      <c r="H88" s="21" t="s">
        <v>54</v>
      </c>
      <c r="I88" s="81" t="s">
        <v>54</v>
      </c>
      <c r="J88" s="21"/>
      <c r="K88" s="21"/>
      <c r="L88" s="21"/>
    </row>
    <row r="89" spans="1:12" ht="15" customHeight="1" x14ac:dyDescent="0.35">
      <c r="A89" s="109" t="s">
        <v>49</v>
      </c>
      <c r="B89" s="119"/>
      <c r="C89" s="110"/>
      <c r="D89" s="110"/>
      <c r="E89" s="93" t="s">
        <v>54</v>
      </c>
      <c r="F89" s="21" t="s">
        <v>54</v>
      </c>
      <c r="G89" s="81">
        <v>1122.8229999999999</v>
      </c>
      <c r="H89" s="21" t="s">
        <v>54</v>
      </c>
      <c r="I89" s="81" t="s">
        <v>54</v>
      </c>
      <c r="J89" s="21"/>
      <c r="K89" s="21"/>
      <c r="L89" s="21"/>
    </row>
    <row r="90" spans="1:12" ht="15" customHeight="1" x14ac:dyDescent="0.35">
      <c r="A90" s="109" t="s">
        <v>50</v>
      </c>
      <c r="B90" s="119"/>
      <c r="C90" s="62"/>
      <c r="D90" s="62"/>
      <c r="E90" s="94" t="s">
        <v>54</v>
      </c>
      <c r="F90" s="58" t="s">
        <v>54</v>
      </c>
      <c r="G90" s="84">
        <v>1.7014520804874815</v>
      </c>
      <c r="H90" s="58" t="s">
        <v>54</v>
      </c>
      <c r="I90" s="84" t="s">
        <v>54</v>
      </c>
      <c r="J90" s="58"/>
      <c r="K90" s="58"/>
      <c r="L90" s="58"/>
    </row>
    <row r="91" spans="1:12" ht="15" customHeight="1" x14ac:dyDescent="0.35">
      <c r="A91" s="111" t="s">
        <v>51</v>
      </c>
      <c r="B91" s="120"/>
      <c r="C91" s="66"/>
      <c r="D91" s="66"/>
      <c r="E91" s="95" t="s">
        <v>54</v>
      </c>
      <c r="F91" s="21" t="s">
        <v>54</v>
      </c>
      <c r="G91" s="96" t="s">
        <v>54</v>
      </c>
      <c r="H91" s="21" t="s">
        <v>54</v>
      </c>
      <c r="I91" s="96" t="s">
        <v>54</v>
      </c>
      <c r="J91" s="21"/>
      <c r="K91" s="21"/>
      <c r="L91" s="21"/>
    </row>
    <row r="92" spans="1:12" ht="16.5" x14ac:dyDescent="0.35">
      <c r="A92" s="113" t="s">
        <v>136</v>
      </c>
      <c r="B92" s="64"/>
      <c r="C92" s="64"/>
      <c r="D92" s="64"/>
      <c r="E92" s="64"/>
      <c r="F92" s="64"/>
      <c r="G92" s="64"/>
      <c r="H92" s="64"/>
      <c r="I92" s="64"/>
      <c r="J92" s="64"/>
      <c r="K92" s="64"/>
      <c r="L92" s="64"/>
    </row>
    <row r="93" spans="1:12" ht="16.5" x14ac:dyDescent="0.35">
      <c r="A93" s="113" t="s">
        <v>148</v>
      </c>
      <c r="B93" s="209"/>
      <c r="C93" s="209"/>
      <c r="D93" s="209"/>
      <c r="E93" s="209"/>
      <c r="F93" s="209"/>
      <c r="G93" s="209"/>
      <c r="H93" s="209"/>
      <c r="I93" s="209"/>
      <c r="J93" s="209"/>
      <c r="K93" s="209"/>
      <c r="L93" s="209"/>
    </row>
    <row r="94" spans="1:12" ht="16.5" x14ac:dyDescent="0.35">
      <c r="A94" s="113" t="s">
        <v>146</v>
      </c>
      <c r="B94" s="129"/>
      <c r="C94" s="129"/>
      <c r="D94" s="129"/>
      <c r="E94" s="129"/>
      <c r="F94" s="129"/>
      <c r="G94" s="129"/>
      <c r="H94" s="129"/>
      <c r="I94" s="129"/>
      <c r="J94" s="129"/>
      <c r="K94" s="129"/>
      <c r="L94" s="129"/>
    </row>
    <row r="95" spans="1:12" ht="16.5" x14ac:dyDescent="0.35">
      <c r="A95" s="113" t="s">
        <v>173</v>
      </c>
      <c r="B95" s="129"/>
      <c r="C95" s="129"/>
      <c r="D95" s="129"/>
      <c r="E95" s="129"/>
      <c r="F95" s="129"/>
      <c r="G95" s="129"/>
      <c r="H95" s="129"/>
      <c r="I95" s="129"/>
      <c r="J95" s="129"/>
      <c r="K95" s="129"/>
      <c r="L95" s="129"/>
    </row>
    <row r="96" spans="1:12" ht="16.5" x14ac:dyDescent="0.35">
      <c r="A96" s="130"/>
      <c r="B96" s="130"/>
      <c r="C96" s="130"/>
      <c r="D96" s="130"/>
      <c r="E96" s="130"/>
      <c r="F96" s="130"/>
      <c r="G96" s="130"/>
      <c r="H96" s="130"/>
      <c r="I96" s="130"/>
      <c r="J96" s="130"/>
      <c r="K96" s="130"/>
      <c r="L96" s="130"/>
    </row>
    <row r="97" spans="1:12" x14ac:dyDescent="0.25">
      <c r="A97" s="131"/>
      <c r="B97" s="131"/>
      <c r="C97" s="131"/>
      <c r="D97" s="131"/>
      <c r="E97" s="131"/>
      <c r="F97" s="131"/>
      <c r="G97" s="131"/>
      <c r="H97" s="131"/>
      <c r="I97" s="131"/>
      <c r="J97" s="131"/>
      <c r="K97" s="131"/>
      <c r="L97" s="131"/>
    </row>
    <row r="98" spans="1:12" x14ac:dyDescent="0.25">
      <c r="A98" s="131"/>
      <c r="B98" s="131"/>
      <c r="C98" s="131"/>
      <c r="D98" s="131"/>
      <c r="E98" s="131"/>
      <c r="F98" s="131"/>
      <c r="G98" s="131"/>
      <c r="H98" s="131"/>
      <c r="I98" s="131"/>
      <c r="J98" s="131"/>
      <c r="K98" s="131"/>
      <c r="L98" s="131"/>
    </row>
    <row r="99" spans="1:12" x14ac:dyDescent="0.25">
      <c r="A99" s="131"/>
      <c r="B99" s="131"/>
      <c r="C99" s="131"/>
      <c r="D99" s="131"/>
      <c r="E99" s="131"/>
      <c r="F99" s="131"/>
      <c r="G99" s="131"/>
      <c r="H99" s="131"/>
      <c r="I99" s="131"/>
      <c r="J99" s="131"/>
      <c r="K99" s="131"/>
      <c r="L99" s="131"/>
    </row>
    <row r="100" spans="1:12" x14ac:dyDescent="0.25">
      <c r="A100" s="131"/>
      <c r="B100" s="131"/>
      <c r="C100" s="131"/>
      <c r="D100" s="131"/>
      <c r="E100" s="131"/>
      <c r="F100" s="131"/>
      <c r="G100" s="131"/>
      <c r="H100" s="131"/>
      <c r="I100" s="131"/>
      <c r="J100" s="131"/>
      <c r="K100" s="131"/>
      <c r="L100" s="131"/>
    </row>
    <row r="101" spans="1:12" x14ac:dyDescent="0.25">
      <c r="A101" s="131"/>
      <c r="B101" s="131"/>
      <c r="C101" s="131"/>
      <c r="D101" s="131"/>
      <c r="E101" s="131"/>
      <c r="F101" s="131"/>
      <c r="G101" s="131"/>
      <c r="H101" s="131"/>
      <c r="I101" s="131"/>
      <c r="J101" s="131"/>
      <c r="K101" s="131"/>
      <c r="L101" s="131"/>
    </row>
    <row r="102" spans="1:12" x14ac:dyDescent="0.25">
      <c r="A102" s="101"/>
      <c r="B102" s="101"/>
      <c r="C102" s="101"/>
      <c r="D102" s="101"/>
      <c r="E102" s="101"/>
      <c r="F102" s="101"/>
      <c r="G102" s="101"/>
      <c r="H102" s="101"/>
      <c r="I102" s="101"/>
      <c r="J102" s="101"/>
      <c r="K102" s="101"/>
      <c r="L102" s="101"/>
    </row>
    <row r="103" spans="1:12" x14ac:dyDescent="0.25">
      <c r="A103" s="101"/>
      <c r="B103" s="101"/>
      <c r="C103" s="101"/>
      <c r="D103" s="101"/>
      <c r="E103" s="101"/>
      <c r="F103" s="101"/>
      <c r="G103" s="101"/>
      <c r="H103" s="101"/>
      <c r="I103" s="101"/>
      <c r="J103" s="101"/>
      <c r="K103" s="101"/>
      <c r="L103" s="101"/>
    </row>
    <row r="104" spans="1:12" x14ac:dyDescent="0.25">
      <c r="A104" s="101"/>
      <c r="B104" s="101"/>
      <c r="C104" s="101"/>
      <c r="D104" s="101"/>
      <c r="E104" s="101"/>
      <c r="F104" s="101"/>
      <c r="G104" s="101"/>
      <c r="H104" s="101"/>
      <c r="I104" s="101"/>
      <c r="J104" s="101"/>
      <c r="K104" s="101"/>
      <c r="L104" s="101"/>
    </row>
    <row r="105" spans="1:12" x14ac:dyDescent="0.25">
      <c r="A105" s="101"/>
      <c r="B105" s="101"/>
      <c r="C105" s="101"/>
      <c r="D105" s="101"/>
      <c r="E105" s="101"/>
      <c r="F105" s="101"/>
      <c r="G105" s="101"/>
      <c r="H105" s="101"/>
      <c r="I105" s="101"/>
      <c r="J105" s="101"/>
      <c r="K105" s="101"/>
      <c r="L105" s="10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row r="112" spans="1:12" x14ac:dyDescent="0.25">
      <c r="A112" s="101"/>
      <c r="B112" s="101"/>
      <c r="C112" s="101"/>
      <c r="D112" s="101"/>
      <c r="E112" s="101"/>
      <c r="F112" s="101"/>
      <c r="G112" s="101"/>
      <c r="H112" s="101"/>
      <c r="I112" s="101"/>
      <c r="J112" s="101"/>
      <c r="K112" s="101"/>
      <c r="L112" s="101"/>
    </row>
    <row r="113" spans="1:12" x14ac:dyDescent="0.25">
      <c r="A113" s="101"/>
      <c r="B113" s="101"/>
      <c r="C113" s="101"/>
      <c r="D113" s="101"/>
      <c r="E113" s="101"/>
      <c r="F113" s="101"/>
      <c r="G113" s="101"/>
      <c r="H113" s="101"/>
      <c r="I113" s="101"/>
      <c r="J113" s="101"/>
      <c r="K113" s="101"/>
      <c r="L113" s="101"/>
    </row>
    <row r="114" spans="1:12" x14ac:dyDescent="0.25">
      <c r="A114" s="101"/>
      <c r="B114" s="101"/>
      <c r="C114" s="101"/>
      <c r="D114" s="101"/>
      <c r="E114" s="101"/>
      <c r="F114" s="101"/>
      <c r="G114" s="101"/>
      <c r="H114" s="101"/>
      <c r="I114" s="101"/>
      <c r="J114" s="101"/>
      <c r="K114" s="101"/>
      <c r="L114" s="101"/>
    </row>
  </sheetData>
  <mergeCells count="2">
    <mergeCell ref="A1:L1"/>
    <mergeCell ref="A74:B74"/>
  </mergeCells>
  <pageMargins left="0.7" right="0.7" top="0.75" bottom="0.75" header="0.3" footer="0.3"/>
  <pageSetup paperSize="9" scale="53" orientation="portrait" r:id="rId1"/>
  <rowBreaks count="1" manualBreakCount="1">
    <brk id="95" max="1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showZeros="0" topLeftCell="A64" zoomScaleNormal="100" workbookViewId="0">
      <selection activeCell="A91" sqref="A9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2" ht="21.75" x14ac:dyDescent="0.25">
      <c r="A1" s="213" t="s">
        <v>107</v>
      </c>
      <c r="B1" s="213"/>
      <c r="C1" s="213"/>
      <c r="D1" s="213"/>
      <c r="E1" s="213"/>
      <c r="F1" s="213"/>
      <c r="G1" s="213"/>
      <c r="H1" s="213"/>
      <c r="I1" s="213"/>
      <c r="J1" s="213"/>
      <c r="K1" s="213"/>
      <c r="L1" s="213"/>
    </row>
    <row r="2" spans="1:12" ht="16.5" x14ac:dyDescent="0.35">
      <c r="A2" s="106" t="s">
        <v>0</v>
      </c>
      <c r="B2" s="107"/>
      <c r="C2" s="107"/>
      <c r="D2" s="107"/>
      <c r="E2" s="101"/>
      <c r="F2" s="101"/>
      <c r="G2" s="101"/>
      <c r="H2" s="101"/>
      <c r="I2" s="101"/>
      <c r="J2" s="101"/>
      <c r="K2" s="101"/>
      <c r="L2" s="101"/>
    </row>
    <row r="3" spans="1:12" ht="16.5" x14ac:dyDescent="0.35">
      <c r="A3" s="67"/>
      <c r="B3" s="67"/>
      <c r="C3" s="68"/>
      <c r="D3" s="69"/>
      <c r="E3" s="70">
        <v>2016</v>
      </c>
      <c r="F3" s="70">
        <v>2015</v>
      </c>
      <c r="G3" s="70">
        <v>2016</v>
      </c>
      <c r="H3" s="70">
        <v>2015</v>
      </c>
      <c r="I3" s="70">
        <v>2015</v>
      </c>
      <c r="J3" s="70">
        <v>2014</v>
      </c>
      <c r="K3" s="70">
        <v>2013</v>
      </c>
      <c r="L3" s="70">
        <v>2012</v>
      </c>
    </row>
    <row r="4" spans="1:12" ht="16.5" x14ac:dyDescent="0.35">
      <c r="A4" s="71"/>
      <c r="B4" s="71"/>
      <c r="C4" s="68"/>
      <c r="D4" s="69"/>
      <c r="E4" s="70" t="s">
        <v>72</v>
      </c>
      <c r="F4" s="70" t="s">
        <v>72</v>
      </c>
      <c r="G4" s="70" t="s">
        <v>156</v>
      </c>
      <c r="H4" s="70" t="s">
        <v>156</v>
      </c>
      <c r="I4" s="70"/>
      <c r="J4" s="70"/>
      <c r="K4" s="70"/>
      <c r="L4" s="70"/>
    </row>
    <row r="5" spans="1:12" ht="16.5" x14ac:dyDescent="0.35">
      <c r="A5" s="68" t="s">
        <v>1</v>
      </c>
      <c r="B5" s="71"/>
      <c r="C5" s="68"/>
      <c r="D5" s="68" t="s">
        <v>77</v>
      </c>
      <c r="E5" s="72" t="s">
        <v>53</v>
      </c>
      <c r="F5" s="72" t="s">
        <v>80</v>
      </c>
      <c r="G5" s="72" t="s">
        <v>53</v>
      </c>
      <c r="H5" s="72" t="s">
        <v>80</v>
      </c>
      <c r="I5" s="72" t="s">
        <v>80</v>
      </c>
      <c r="J5" s="72" t="s">
        <v>56</v>
      </c>
      <c r="K5" s="72" t="s">
        <v>145</v>
      </c>
      <c r="L5" s="72" t="s">
        <v>145</v>
      </c>
    </row>
    <row r="6" spans="1:12" ht="3.75" customHeight="1" x14ac:dyDescent="0.35">
      <c r="A6" s="65"/>
      <c r="B6" s="65"/>
      <c r="C6" s="65"/>
      <c r="D6" s="65"/>
      <c r="E6" s="65"/>
      <c r="F6" s="65"/>
      <c r="G6" s="65"/>
      <c r="H6" s="65"/>
      <c r="I6" s="65"/>
      <c r="J6" s="65"/>
      <c r="K6" s="65"/>
      <c r="L6" s="65"/>
    </row>
    <row r="7" spans="1:12" ht="15" customHeight="1" x14ac:dyDescent="0.35">
      <c r="A7" s="109" t="s">
        <v>2</v>
      </c>
      <c r="B7" s="110"/>
      <c r="C7" s="110"/>
      <c r="D7" s="110"/>
      <c r="E7" s="80">
        <v>141.33600000000001</v>
      </c>
      <c r="F7" s="17">
        <v>134.90599999999998</v>
      </c>
      <c r="G7" s="80">
        <v>426.14699999999999</v>
      </c>
      <c r="H7" s="17">
        <v>383.73899999999998</v>
      </c>
      <c r="I7" s="80">
        <v>535.67100000000005</v>
      </c>
      <c r="J7" s="17">
        <v>412.92099999999999</v>
      </c>
      <c r="K7" s="17">
        <v>336.529</v>
      </c>
      <c r="L7" s="17">
        <v>251.465</v>
      </c>
    </row>
    <row r="8" spans="1:12" ht="15" customHeight="1" x14ac:dyDescent="0.35">
      <c r="A8" s="109" t="s">
        <v>3</v>
      </c>
      <c r="B8" s="62"/>
      <c r="C8" s="62"/>
      <c r="D8" s="62"/>
      <c r="E8" s="81">
        <v>-121.55699999999996</v>
      </c>
      <c r="F8" s="21">
        <v>-134.34300000000002</v>
      </c>
      <c r="G8" s="81">
        <v>-380.16199999999998</v>
      </c>
      <c r="H8" s="21">
        <v>-361.70100000000002</v>
      </c>
      <c r="I8" s="81">
        <v>-501.411</v>
      </c>
      <c r="J8" s="21">
        <v>-363.572</v>
      </c>
      <c r="K8" s="21">
        <v>-288.96999999999997</v>
      </c>
      <c r="L8" s="21">
        <v>-218.642</v>
      </c>
    </row>
    <row r="9" spans="1:12" ht="15" customHeight="1" x14ac:dyDescent="0.35">
      <c r="A9" s="109" t="s">
        <v>4</v>
      </c>
      <c r="B9" s="62"/>
      <c r="C9" s="62"/>
      <c r="D9" s="62"/>
      <c r="E9" s="81">
        <v>0</v>
      </c>
      <c r="F9" s="21">
        <v>0</v>
      </c>
      <c r="G9" s="81">
        <v>0</v>
      </c>
      <c r="H9" s="21">
        <v>0</v>
      </c>
      <c r="I9" s="81">
        <v>0</v>
      </c>
      <c r="J9" s="21">
        <v>14.243</v>
      </c>
      <c r="K9" s="21">
        <v>6.8000000000000005E-2</v>
      </c>
      <c r="L9" s="21">
        <v>0.56899999999999995</v>
      </c>
    </row>
    <row r="10" spans="1:12" ht="15" customHeight="1" x14ac:dyDescent="0.35">
      <c r="A10" s="109" t="s">
        <v>5</v>
      </c>
      <c r="B10" s="62"/>
      <c r="C10" s="62"/>
      <c r="D10" s="62"/>
      <c r="E10" s="81">
        <v>0</v>
      </c>
      <c r="F10" s="21">
        <v>0</v>
      </c>
      <c r="G10" s="81">
        <v>0</v>
      </c>
      <c r="H10" s="21">
        <v>0</v>
      </c>
      <c r="I10" s="81">
        <v>0</v>
      </c>
      <c r="J10" s="21">
        <v>0</v>
      </c>
      <c r="K10" s="21">
        <v>0</v>
      </c>
      <c r="L10" s="21">
        <v>0</v>
      </c>
    </row>
    <row r="11" spans="1:12" ht="15" customHeight="1" x14ac:dyDescent="0.35">
      <c r="A11" s="111" t="s">
        <v>6</v>
      </c>
      <c r="B11" s="66"/>
      <c r="C11" s="66"/>
      <c r="D11" s="66"/>
      <c r="E11" s="82">
        <v>0</v>
      </c>
      <c r="F11" s="25">
        <v>0</v>
      </c>
      <c r="G11" s="82">
        <v>0</v>
      </c>
      <c r="H11" s="25">
        <v>0</v>
      </c>
      <c r="I11" s="82">
        <v>0</v>
      </c>
      <c r="J11" s="25">
        <v>0</v>
      </c>
      <c r="K11" s="25">
        <v>0</v>
      </c>
      <c r="L11" s="25">
        <v>0</v>
      </c>
    </row>
    <row r="12" spans="1:12" ht="15" customHeight="1" x14ac:dyDescent="0.25">
      <c r="A12" s="112" t="s">
        <v>7</v>
      </c>
      <c r="B12" s="112"/>
      <c r="C12" s="112"/>
      <c r="D12" s="112"/>
      <c r="E12" s="80">
        <f>SUM(E7:E11)</f>
        <v>19.779000000000053</v>
      </c>
      <c r="F12" s="190">
        <f>SUM(F7:F11)</f>
        <v>0.56299999999995975</v>
      </c>
      <c r="G12" s="80">
        <f>SUM(G7:G11)</f>
        <v>45.985000000000014</v>
      </c>
      <c r="H12" s="17">
        <f>SUM(H7:H11)</f>
        <v>22.037999999999954</v>
      </c>
      <c r="I12" s="80">
        <f>SUM(I7:I11)</f>
        <v>34.260000000000048</v>
      </c>
      <c r="J12" s="18">
        <f>SUM(J7:J11)</f>
        <v>63.591999999999992</v>
      </c>
      <c r="K12" s="18">
        <f>SUM(K7:K11)</f>
        <v>47.627000000000024</v>
      </c>
      <c r="L12" s="18">
        <f>SUM(L7:L11)</f>
        <v>33.39200000000001</v>
      </c>
    </row>
    <row r="13" spans="1:12" ht="15" customHeight="1" x14ac:dyDescent="0.35">
      <c r="A13" s="111" t="s">
        <v>62</v>
      </c>
      <c r="B13" s="66"/>
      <c r="C13" s="66"/>
      <c r="D13" s="66"/>
      <c r="E13" s="82">
        <v>-2.2580000000000009</v>
      </c>
      <c r="F13" s="191">
        <v>-2.403</v>
      </c>
      <c r="G13" s="82">
        <v>-6.7370000000000001</v>
      </c>
      <c r="H13" s="25">
        <v>-6.2320000000000002</v>
      </c>
      <c r="I13" s="82">
        <v>-8.8160000000000007</v>
      </c>
      <c r="J13" s="25">
        <v>-6.7229999999999999</v>
      </c>
      <c r="K13" s="25">
        <v>-5.8650000000000002</v>
      </c>
      <c r="L13" s="25">
        <v>-2.66</v>
      </c>
    </row>
    <row r="14" spans="1:12" ht="15" customHeight="1" x14ac:dyDescent="0.25">
      <c r="A14" s="112" t="s">
        <v>8</v>
      </c>
      <c r="B14" s="112"/>
      <c r="C14" s="112"/>
      <c r="D14" s="112"/>
      <c r="E14" s="80">
        <f>SUM(E12:E13)</f>
        <v>17.521000000000051</v>
      </c>
      <c r="F14" s="190">
        <f>SUM(F12:F13)</f>
        <v>-1.8400000000000403</v>
      </c>
      <c r="G14" s="80">
        <f>SUM(G12:G13)</f>
        <v>39.248000000000012</v>
      </c>
      <c r="H14" s="17">
        <f>SUM(H12:H13)</f>
        <v>15.805999999999955</v>
      </c>
      <c r="I14" s="80">
        <f>SUM(I12:I13)</f>
        <v>25.444000000000045</v>
      </c>
      <c r="J14" s="18">
        <f>SUM(J12:J13)</f>
        <v>56.868999999999993</v>
      </c>
      <c r="K14" s="18">
        <f>SUM(K12:K13)</f>
        <v>41.762000000000022</v>
      </c>
      <c r="L14" s="18">
        <f>SUM(L12:L13)</f>
        <v>30.73200000000001</v>
      </c>
    </row>
    <row r="15" spans="1:12" ht="15" customHeight="1" x14ac:dyDescent="0.35">
      <c r="A15" s="109" t="s">
        <v>9</v>
      </c>
      <c r="B15" s="113"/>
      <c r="C15" s="113"/>
      <c r="D15" s="113"/>
      <c r="E15" s="81">
        <v>-4.141</v>
      </c>
      <c r="F15" s="21">
        <v>-1.38</v>
      </c>
      <c r="G15" s="81">
        <v>-12.423999999999999</v>
      </c>
      <c r="H15" s="21">
        <v>-1.38</v>
      </c>
      <c r="I15" s="81">
        <v>-5.5220000000000002</v>
      </c>
      <c r="J15" s="21">
        <v>0</v>
      </c>
      <c r="K15" s="21">
        <v>0</v>
      </c>
      <c r="L15" s="21">
        <v>0</v>
      </c>
    </row>
    <row r="16" spans="1:12" ht="15" customHeight="1" x14ac:dyDescent="0.35">
      <c r="A16" s="111" t="s">
        <v>10</v>
      </c>
      <c r="B16" s="66"/>
      <c r="C16" s="66"/>
      <c r="D16" s="66"/>
      <c r="E16" s="82">
        <v>0</v>
      </c>
      <c r="F16" s="25">
        <v>0</v>
      </c>
      <c r="G16" s="82">
        <v>0</v>
      </c>
      <c r="H16" s="25">
        <v>0</v>
      </c>
      <c r="I16" s="82">
        <v>0</v>
      </c>
      <c r="J16" s="25">
        <v>0</v>
      </c>
      <c r="K16" s="25">
        <v>0</v>
      </c>
      <c r="L16" s="25">
        <v>0</v>
      </c>
    </row>
    <row r="17" spans="1:12" ht="15" customHeight="1" x14ac:dyDescent="0.25">
      <c r="A17" s="112" t="s">
        <v>11</v>
      </c>
      <c r="B17" s="112"/>
      <c r="C17" s="112"/>
      <c r="D17" s="112"/>
      <c r="E17" s="80">
        <f>SUM(E14:E16)</f>
        <v>13.380000000000051</v>
      </c>
      <c r="F17" s="190">
        <f>SUM(F14:F16)</f>
        <v>-3.2200000000000402</v>
      </c>
      <c r="G17" s="80">
        <f>SUM(G14:G16)</f>
        <v>26.824000000000012</v>
      </c>
      <c r="H17" s="17">
        <f>SUM(H14:H16)</f>
        <v>14.425999999999956</v>
      </c>
      <c r="I17" s="80">
        <f>SUM(I14:I16)</f>
        <v>19.922000000000047</v>
      </c>
      <c r="J17" s="18">
        <f>SUM(J14:J16)</f>
        <v>56.868999999999993</v>
      </c>
      <c r="K17" s="18">
        <f>SUM(K14:K16)</f>
        <v>41.762000000000022</v>
      </c>
      <c r="L17" s="18">
        <f>SUM(L14:L16)</f>
        <v>30.73200000000001</v>
      </c>
    </row>
    <row r="18" spans="1:12" ht="15" customHeight="1" x14ac:dyDescent="0.35">
      <c r="A18" s="109" t="s">
        <v>12</v>
      </c>
      <c r="B18" s="62"/>
      <c r="C18" s="62"/>
      <c r="D18" s="62"/>
      <c r="E18" s="81">
        <v>7.5999999999999998E-2</v>
      </c>
      <c r="F18" s="21">
        <v>0.33300000000000002</v>
      </c>
      <c r="G18" s="81">
        <v>7.9000000000000001E-2</v>
      </c>
      <c r="H18" s="21">
        <v>0.33300000000000002</v>
      </c>
      <c r="I18" s="81">
        <v>1.087</v>
      </c>
      <c r="J18" s="21">
        <v>0.56800000000000006</v>
      </c>
      <c r="K18" s="21">
        <v>0.214</v>
      </c>
      <c r="L18" s="21">
        <v>0.23299999999999998</v>
      </c>
    </row>
    <row r="19" spans="1:12" ht="15" customHeight="1" x14ac:dyDescent="0.35">
      <c r="A19" s="111" t="s">
        <v>13</v>
      </c>
      <c r="B19" s="66"/>
      <c r="C19" s="66"/>
      <c r="D19" s="66"/>
      <c r="E19" s="82">
        <v>-0.65700000000000003</v>
      </c>
      <c r="F19" s="25">
        <v>-0.30999999999999994</v>
      </c>
      <c r="G19" s="82">
        <v>-1.8560000000000001</v>
      </c>
      <c r="H19" s="25">
        <v>-0.94799999999999995</v>
      </c>
      <c r="I19" s="82">
        <v>-1.6949999999999998</v>
      </c>
      <c r="J19" s="25">
        <v>-2.044</v>
      </c>
      <c r="K19" s="25">
        <v>-1.53</v>
      </c>
      <c r="L19" s="25">
        <v>-1.3779999999999999</v>
      </c>
    </row>
    <row r="20" spans="1:12" ht="15" customHeight="1" x14ac:dyDescent="0.25">
      <c r="A20" s="112" t="s">
        <v>14</v>
      </c>
      <c r="B20" s="112"/>
      <c r="C20" s="112"/>
      <c r="D20" s="112"/>
      <c r="E20" s="80">
        <f>SUM(E17:E19)</f>
        <v>12.799000000000051</v>
      </c>
      <c r="F20" s="190">
        <f>SUM(F17:F19)</f>
        <v>-3.19700000000004</v>
      </c>
      <c r="G20" s="80">
        <f>SUM(G17:G19)</f>
        <v>25.047000000000011</v>
      </c>
      <c r="H20" s="17">
        <f>SUM(H17:H19)</f>
        <v>13.810999999999956</v>
      </c>
      <c r="I20" s="80">
        <f>SUM(I17:I19)</f>
        <v>19.314000000000046</v>
      </c>
      <c r="J20" s="18">
        <f>SUM(J17:J19)</f>
        <v>55.392999999999994</v>
      </c>
      <c r="K20" s="18">
        <f>SUM(K17:K19)</f>
        <v>40.446000000000019</v>
      </c>
      <c r="L20" s="18">
        <f>SUM(L17:L19)</f>
        <v>29.58700000000001</v>
      </c>
    </row>
    <row r="21" spans="1:12" ht="15" customHeight="1" x14ac:dyDescent="0.35">
      <c r="A21" s="109" t="s">
        <v>15</v>
      </c>
      <c r="B21" s="62"/>
      <c r="C21" s="62"/>
      <c r="D21" s="62"/>
      <c r="E21" s="81">
        <v>-2.8729999999999989</v>
      </c>
      <c r="F21" s="21">
        <v>-0.26800000000000007</v>
      </c>
      <c r="G21" s="81">
        <v>-5.6369999999999987</v>
      </c>
      <c r="H21" s="21">
        <v>-4.01</v>
      </c>
      <c r="I21" s="81">
        <v>-5.7309999999999999</v>
      </c>
      <c r="J21" s="21">
        <v>-9.9369999999999994</v>
      </c>
      <c r="K21" s="21">
        <v>-9.0839999999999996</v>
      </c>
      <c r="L21" s="21">
        <v>-8.016</v>
      </c>
    </row>
    <row r="22" spans="1:12" ht="15" customHeight="1" x14ac:dyDescent="0.35">
      <c r="A22" s="111" t="s">
        <v>16</v>
      </c>
      <c r="B22" s="114"/>
      <c r="C22" s="114"/>
      <c r="D22" s="114"/>
      <c r="E22" s="82">
        <v>0</v>
      </c>
      <c r="F22" s="25">
        <v>0</v>
      </c>
      <c r="G22" s="82">
        <v>0</v>
      </c>
      <c r="H22" s="25">
        <v>0</v>
      </c>
      <c r="I22" s="82">
        <v>0</v>
      </c>
      <c r="J22" s="25">
        <v>0</v>
      </c>
      <c r="K22" s="25">
        <v>0</v>
      </c>
      <c r="L22" s="25">
        <v>0</v>
      </c>
    </row>
    <row r="23" spans="1:12" ht="15" customHeight="1" x14ac:dyDescent="0.35">
      <c r="A23" s="115" t="s">
        <v>103</v>
      </c>
      <c r="B23" s="116"/>
      <c r="C23" s="116"/>
      <c r="D23" s="116"/>
      <c r="E23" s="80">
        <f>SUM(E20:E22)</f>
        <v>9.9260000000000517</v>
      </c>
      <c r="F23" s="190">
        <f>SUM(F20:F22)</f>
        <v>-3.4650000000000403</v>
      </c>
      <c r="G23" s="80">
        <f>SUM(G20:G22)</f>
        <v>19.410000000000011</v>
      </c>
      <c r="H23" s="17">
        <f>SUM(H20:H22)</f>
        <v>9.8009999999999557</v>
      </c>
      <c r="I23" s="80">
        <f>SUM(I20:I22)</f>
        <v>13.583000000000046</v>
      </c>
      <c r="J23" s="18">
        <f>SUM(J20:J22)</f>
        <v>45.455999999999996</v>
      </c>
      <c r="K23" s="18">
        <f>SUM(K20:K22)</f>
        <v>31.36200000000002</v>
      </c>
      <c r="L23" s="18">
        <f>SUM(L20:L22)</f>
        <v>21.571000000000012</v>
      </c>
    </row>
    <row r="24" spans="1:12" ht="15" customHeight="1" x14ac:dyDescent="0.35">
      <c r="A24" s="109" t="s">
        <v>117</v>
      </c>
      <c r="B24" s="62"/>
      <c r="C24" s="62"/>
      <c r="D24" s="62"/>
      <c r="E24" s="81">
        <v>9.9260000000000428</v>
      </c>
      <c r="F24" s="21">
        <v>-3.4650000000000527</v>
      </c>
      <c r="G24" s="81">
        <v>19.409999999999986</v>
      </c>
      <c r="H24" s="21">
        <v>9.8010000000000446</v>
      </c>
      <c r="I24" s="81">
        <v>13.583000000000112</v>
      </c>
      <c r="J24" s="21">
        <v>45.455999999999946</v>
      </c>
      <c r="K24" s="21">
        <v>23.96200000000001</v>
      </c>
      <c r="L24" s="21">
        <v>16.519000000000034</v>
      </c>
    </row>
    <row r="25" spans="1:12" ht="15" customHeight="1" x14ac:dyDescent="0.35">
      <c r="A25" s="109" t="s">
        <v>112</v>
      </c>
      <c r="B25" s="62"/>
      <c r="C25" s="62"/>
      <c r="D25" s="62"/>
      <c r="E25" s="81">
        <v>0</v>
      </c>
      <c r="F25" s="21">
        <v>0</v>
      </c>
      <c r="G25" s="81">
        <v>0</v>
      </c>
      <c r="H25" s="21">
        <v>0</v>
      </c>
      <c r="I25" s="81">
        <v>0</v>
      </c>
      <c r="J25" s="21">
        <v>0</v>
      </c>
      <c r="K25" s="21">
        <v>7.4</v>
      </c>
      <c r="L25" s="21">
        <v>5.0519999999999996</v>
      </c>
    </row>
    <row r="26" spans="1:12" ht="15" customHeight="1" x14ac:dyDescent="0.35">
      <c r="A26" s="146"/>
      <c r="B26" s="146"/>
      <c r="C26" s="146"/>
      <c r="D26" s="146"/>
      <c r="E26" s="147"/>
      <c r="F26" s="148"/>
      <c r="G26" s="147"/>
      <c r="H26" s="148"/>
      <c r="I26" s="147"/>
      <c r="J26" s="148"/>
      <c r="K26" s="148"/>
      <c r="L26" s="148"/>
    </row>
    <row r="27" spans="1:12" ht="15" customHeight="1" x14ac:dyDescent="0.35">
      <c r="A27" s="144" t="s">
        <v>64</v>
      </c>
      <c r="B27" s="62"/>
      <c r="C27" s="62"/>
      <c r="D27" s="62"/>
      <c r="E27" s="81">
        <v>0</v>
      </c>
      <c r="F27" s="21">
        <v>-12.699000000000002</v>
      </c>
      <c r="G27" s="81">
        <v>0</v>
      </c>
      <c r="H27" s="21">
        <v>-16.251000000000001</v>
      </c>
      <c r="I27" s="81">
        <v>-16.463000000000001</v>
      </c>
      <c r="J27" s="21">
        <v>3.33</v>
      </c>
      <c r="K27" s="21">
        <v>0</v>
      </c>
      <c r="L27" s="21">
        <v>0</v>
      </c>
    </row>
    <row r="28" spans="1:12" ht="15" customHeight="1" x14ac:dyDescent="0.35">
      <c r="A28" s="145" t="s">
        <v>111</v>
      </c>
      <c r="B28" s="146"/>
      <c r="C28" s="146"/>
      <c r="D28" s="146"/>
      <c r="E28" s="160">
        <f>E14-E27</f>
        <v>17.521000000000051</v>
      </c>
      <c r="F28" s="161">
        <f>F14-F27</f>
        <v>10.858999999999961</v>
      </c>
      <c r="G28" s="160">
        <f>G14-G27</f>
        <v>39.248000000000012</v>
      </c>
      <c r="H28" s="161">
        <f>H14-H27</f>
        <v>32.05699999999996</v>
      </c>
      <c r="I28" s="160">
        <f>I14-I27</f>
        <v>41.907000000000046</v>
      </c>
      <c r="J28" s="161">
        <f>J14-J27</f>
        <v>53.538999999999994</v>
      </c>
      <c r="K28" s="161">
        <f>K14-K27</f>
        <v>41.762000000000022</v>
      </c>
      <c r="L28" s="161">
        <f>L14-L27</f>
        <v>30.73200000000001</v>
      </c>
    </row>
    <row r="29" spans="1:12" ht="16.5" x14ac:dyDescent="0.35">
      <c r="A29" s="109"/>
      <c r="B29" s="62"/>
      <c r="C29" s="62"/>
      <c r="D29" s="62"/>
      <c r="E29" s="22"/>
      <c r="F29" s="22"/>
      <c r="G29" s="22"/>
      <c r="H29" s="22"/>
      <c r="I29" s="22"/>
      <c r="J29" s="22"/>
      <c r="K29" s="22"/>
      <c r="L29" s="22"/>
    </row>
    <row r="30" spans="1:12" ht="16.5" x14ac:dyDescent="0.35">
      <c r="A30" s="67"/>
      <c r="B30" s="67"/>
      <c r="C30" s="68"/>
      <c r="D30" s="69"/>
      <c r="E30" s="70">
        <v>2016</v>
      </c>
      <c r="F30" s="70">
        <v>2015</v>
      </c>
      <c r="G30" s="70">
        <v>2016</v>
      </c>
      <c r="H30" s="70">
        <v>2015</v>
      </c>
      <c r="I30" s="70">
        <v>2015</v>
      </c>
      <c r="J30" s="70">
        <v>2014</v>
      </c>
      <c r="K30" s="70">
        <v>2013</v>
      </c>
      <c r="L30" s="70">
        <v>2012</v>
      </c>
    </row>
    <row r="31" spans="1:12" ht="16.5" x14ac:dyDescent="0.35">
      <c r="A31" s="71"/>
      <c r="B31" s="71"/>
      <c r="C31" s="68"/>
      <c r="D31" s="69"/>
      <c r="E31" s="73" t="s">
        <v>72</v>
      </c>
      <c r="F31" s="73" t="s">
        <v>72</v>
      </c>
      <c r="G31" s="73" t="s">
        <v>156</v>
      </c>
      <c r="H31" s="73" t="s">
        <v>156</v>
      </c>
      <c r="I31" s="73"/>
      <c r="J31" s="73"/>
      <c r="K31" s="73"/>
      <c r="L31" s="73"/>
    </row>
    <row r="32" spans="1:12" ht="16.5" x14ac:dyDescent="0.35">
      <c r="A32" s="68" t="s">
        <v>100</v>
      </c>
      <c r="B32" s="74"/>
      <c r="C32" s="68"/>
      <c r="D32" s="68"/>
      <c r="E32" s="75"/>
      <c r="F32" s="75"/>
      <c r="G32" s="75"/>
      <c r="H32" s="75"/>
      <c r="I32" s="75"/>
      <c r="J32" s="75"/>
      <c r="K32" s="75"/>
      <c r="L32" s="75"/>
    </row>
    <row r="33" spans="1:12" ht="3" customHeight="1" x14ac:dyDescent="0.35">
      <c r="A33" s="109"/>
      <c r="B33" s="65"/>
      <c r="C33" s="65"/>
      <c r="D33" s="65"/>
      <c r="E33" s="63"/>
      <c r="F33" s="63"/>
      <c r="G33" s="63"/>
      <c r="H33" s="63"/>
      <c r="I33" s="63"/>
      <c r="J33" s="63"/>
      <c r="K33" s="63"/>
      <c r="L33" s="63"/>
    </row>
    <row r="34" spans="1:12" ht="15" customHeight="1" x14ac:dyDescent="0.35">
      <c r="A34" s="109" t="s">
        <v>17</v>
      </c>
      <c r="B34" s="117"/>
      <c r="C34" s="117"/>
      <c r="D34" s="117"/>
      <c r="E34" s="81"/>
      <c r="F34" s="21"/>
      <c r="G34" s="81">
        <v>288.904</v>
      </c>
      <c r="H34" s="21">
        <v>291.505</v>
      </c>
      <c r="I34" s="81">
        <v>289.53899999999999</v>
      </c>
      <c r="J34" s="21">
        <v>0</v>
      </c>
      <c r="K34" s="21">
        <v>0</v>
      </c>
      <c r="L34" s="21">
        <v>0</v>
      </c>
    </row>
    <row r="35" spans="1:12" ht="15" customHeight="1" x14ac:dyDescent="0.35">
      <c r="A35" s="109" t="s">
        <v>18</v>
      </c>
      <c r="B35" s="110"/>
      <c r="C35" s="110"/>
      <c r="D35" s="110"/>
      <c r="E35" s="81"/>
      <c r="F35" s="21"/>
      <c r="G35" s="81">
        <v>54.228000000000002</v>
      </c>
      <c r="H35" s="21">
        <v>67.02</v>
      </c>
      <c r="I35" s="81">
        <v>64.884</v>
      </c>
      <c r="J35" s="21">
        <v>0</v>
      </c>
      <c r="K35" s="21">
        <v>0</v>
      </c>
      <c r="L35" s="21">
        <v>0</v>
      </c>
    </row>
    <row r="36" spans="1:12" ht="15" customHeight="1" x14ac:dyDescent="0.35">
      <c r="A36" s="109" t="s">
        <v>110</v>
      </c>
      <c r="B36" s="110"/>
      <c r="C36" s="110"/>
      <c r="D36" s="110"/>
      <c r="E36" s="81"/>
      <c r="F36" s="21"/>
      <c r="G36" s="81">
        <v>17.055</v>
      </c>
      <c r="H36" s="21">
        <v>20.273</v>
      </c>
      <c r="I36" s="81">
        <v>20.754000000000001</v>
      </c>
      <c r="J36" s="21">
        <v>0</v>
      </c>
      <c r="K36" s="21">
        <v>41.846999999999994</v>
      </c>
      <c r="L36" s="21">
        <v>17.716000000000001</v>
      </c>
    </row>
    <row r="37" spans="1:12" ht="15" customHeight="1" x14ac:dyDescent="0.35">
      <c r="A37" s="109" t="s">
        <v>19</v>
      </c>
      <c r="B37" s="110"/>
      <c r="C37" s="110"/>
      <c r="D37" s="110"/>
      <c r="E37" s="81"/>
      <c r="F37" s="21"/>
      <c r="G37" s="81">
        <v>0</v>
      </c>
      <c r="H37" s="21">
        <v>0</v>
      </c>
      <c r="I37" s="81">
        <v>0</v>
      </c>
      <c r="J37" s="21">
        <v>0</v>
      </c>
      <c r="K37" s="21">
        <v>0</v>
      </c>
      <c r="L37" s="21">
        <v>0</v>
      </c>
    </row>
    <row r="38" spans="1:12" ht="15" customHeight="1" x14ac:dyDescent="0.35">
      <c r="A38" s="111" t="s">
        <v>20</v>
      </c>
      <c r="B38" s="66"/>
      <c r="C38" s="66"/>
      <c r="D38" s="66"/>
      <c r="E38" s="82"/>
      <c r="F38" s="25"/>
      <c r="G38" s="82">
        <v>0</v>
      </c>
      <c r="H38" s="25">
        <v>0</v>
      </c>
      <c r="I38" s="82">
        <v>0</v>
      </c>
      <c r="J38" s="25">
        <v>0</v>
      </c>
      <c r="K38" s="25">
        <v>0.8</v>
      </c>
      <c r="L38" s="25">
        <v>0.8</v>
      </c>
    </row>
    <row r="39" spans="1:12" ht="15" customHeight="1" x14ac:dyDescent="0.35">
      <c r="A39" s="106" t="s">
        <v>21</v>
      </c>
      <c r="B39" s="112"/>
      <c r="C39" s="112"/>
      <c r="D39" s="112"/>
      <c r="E39" s="86"/>
      <c r="F39" s="190"/>
      <c r="G39" s="86">
        <f>SUM(G34:G38)</f>
        <v>360.18700000000001</v>
      </c>
      <c r="H39" s="187">
        <f>SUM(H34:H38)</f>
        <v>378.798</v>
      </c>
      <c r="I39" s="86">
        <f>SUM(I34:I38)</f>
        <v>375.17700000000002</v>
      </c>
      <c r="J39" s="18" t="s">
        <v>54</v>
      </c>
      <c r="K39" s="18">
        <f>SUM(K34:K38)</f>
        <v>42.646999999999991</v>
      </c>
      <c r="L39" s="18">
        <f>SUM(L34:L38)</f>
        <v>18.516000000000002</v>
      </c>
    </row>
    <row r="40" spans="1:12" ht="15" customHeight="1" x14ac:dyDescent="0.35">
      <c r="A40" s="109" t="s">
        <v>22</v>
      </c>
      <c r="B40" s="62"/>
      <c r="C40" s="62"/>
      <c r="D40" s="62"/>
      <c r="E40" s="81"/>
      <c r="F40" s="21"/>
      <c r="G40" s="81">
        <v>13.808999999999999</v>
      </c>
      <c r="H40" s="21">
        <v>25.548999999999999</v>
      </c>
      <c r="I40" s="81">
        <v>19.687999999999999</v>
      </c>
      <c r="J40" s="21">
        <v>0</v>
      </c>
      <c r="K40" s="21">
        <v>10.522</v>
      </c>
      <c r="L40" s="21">
        <v>4.3419999999999996</v>
      </c>
    </row>
    <row r="41" spans="1:12" ht="15" customHeight="1" x14ac:dyDescent="0.35">
      <c r="A41" s="109" t="s">
        <v>23</v>
      </c>
      <c r="B41" s="62"/>
      <c r="C41" s="62"/>
      <c r="D41" s="62"/>
      <c r="E41" s="81"/>
      <c r="F41" s="21"/>
      <c r="G41" s="81">
        <v>0</v>
      </c>
      <c r="H41" s="21">
        <v>0</v>
      </c>
      <c r="I41" s="81">
        <v>0</v>
      </c>
      <c r="J41" s="21">
        <v>0</v>
      </c>
      <c r="K41" s="21">
        <v>0</v>
      </c>
      <c r="L41" s="21">
        <v>0</v>
      </c>
    </row>
    <row r="42" spans="1:12" ht="15" customHeight="1" x14ac:dyDescent="0.35">
      <c r="A42" s="109" t="s">
        <v>24</v>
      </c>
      <c r="B42" s="62"/>
      <c r="C42" s="62"/>
      <c r="D42" s="62"/>
      <c r="E42" s="81"/>
      <c r="F42" s="21"/>
      <c r="G42" s="81">
        <v>99.613</v>
      </c>
      <c r="H42" s="21">
        <v>185.667</v>
      </c>
      <c r="I42" s="81">
        <v>174.17</v>
      </c>
      <c r="J42" s="21">
        <v>0</v>
      </c>
      <c r="K42" s="21">
        <v>94.651999999999987</v>
      </c>
      <c r="L42" s="21">
        <v>80.419000000000011</v>
      </c>
    </row>
    <row r="43" spans="1:12" ht="15" customHeight="1" x14ac:dyDescent="0.35">
      <c r="A43" s="109" t="s">
        <v>25</v>
      </c>
      <c r="B43" s="62"/>
      <c r="C43" s="62"/>
      <c r="D43" s="62"/>
      <c r="E43" s="81"/>
      <c r="F43" s="21"/>
      <c r="G43" s="81">
        <v>75.227999999999994</v>
      </c>
      <c r="H43" s="21">
        <v>19.341999999999999</v>
      </c>
      <c r="I43" s="81">
        <v>25.259</v>
      </c>
      <c r="J43" s="21">
        <v>0</v>
      </c>
      <c r="K43" s="21">
        <v>32.341999999999999</v>
      </c>
      <c r="L43" s="21">
        <v>19.193999999999999</v>
      </c>
    </row>
    <row r="44" spans="1:12" ht="15" customHeight="1" x14ac:dyDescent="0.35">
      <c r="A44" s="111" t="s">
        <v>26</v>
      </c>
      <c r="B44" s="66"/>
      <c r="C44" s="66"/>
      <c r="D44" s="66"/>
      <c r="E44" s="82"/>
      <c r="F44" s="25"/>
      <c r="G44" s="82">
        <v>0</v>
      </c>
      <c r="H44" s="25">
        <v>0</v>
      </c>
      <c r="I44" s="82">
        <v>0</v>
      </c>
      <c r="J44" s="25">
        <v>0</v>
      </c>
      <c r="K44" s="25">
        <v>0</v>
      </c>
      <c r="L44" s="25">
        <v>0</v>
      </c>
    </row>
    <row r="45" spans="1:12" ht="15" customHeight="1" x14ac:dyDescent="0.35">
      <c r="A45" s="118" t="s">
        <v>27</v>
      </c>
      <c r="B45" s="77"/>
      <c r="C45" s="77"/>
      <c r="D45" s="77"/>
      <c r="E45" s="87"/>
      <c r="F45" s="198"/>
      <c r="G45" s="87">
        <f>SUM(G40:G44)</f>
        <v>188.64999999999998</v>
      </c>
      <c r="H45" s="188">
        <f>SUM(H40:H44)</f>
        <v>230.55799999999999</v>
      </c>
      <c r="I45" s="87">
        <f>SUM(I40:I44)</f>
        <v>219.11699999999996</v>
      </c>
      <c r="J45" s="37" t="s">
        <v>54</v>
      </c>
      <c r="K45" s="37">
        <f>SUM(K40:K44)</f>
        <v>137.51599999999999</v>
      </c>
      <c r="L45" s="37">
        <f>SUM(L40:L44)</f>
        <v>103.95500000000001</v>
      </c>
    </row>
    <row r="46" spans="1:12" ht="15" customHeight="1" x14ac:dyDescent="0.35">
      <c r="A46" s="106" t="s">
        <v>101</v>
      </c>
      <c r="B46" s="78"/>
      <c r="C46" s="78"/>
      <c r="D46" s="78"/>
      <c r="E46" s="86"/>
      <c r="F46" s="190"/>
      <c r="G46" s="86">
        <f>G39+G45</f>
        <v>548.83699999999999</v>
      </c>
      <c r="H46" s="187">
        <f>H39+H45</f>
        <v>609.35599999999999</v>
      </c>
      <c r="I46" s="86">
        <f>I39+I45</f>
        <v>594.29399999999998</v>
      </c>
      <c r="J46" s="18" t="s">
        <v>54</v>
      </c>
      <c r="K46" s="18">
        <f>K39+K45</f>
        <v>180.16299999999998</v>
      </c>
      <c r="L46" s="18">
        <f>L39+L45</f>
        <v>122.47100000000002</v>
      </c>
    </row>
    <row r="47" spans="1:12" ht="15" customHeight="1" x14ac:dyDescent="0.35">
      <c r="A47" s="109" t="s">
        <v>118</v>
      </c>
      <c r="B47" s="62"/>
      <c r="C47" s="62"/>
      <c r="D47" s="62"/>
      <c r="E47" s="81"/>
      <c r="F47" s="21"/>
      <c r="G47" s="81">
        <v>430.59300000000002</v>
      </c>
      <c r="H47" s="21">
        <v>407.40199999999999</v>
      </c>
      <c r="I47" s="81">
        <v>411.81900000000002</v>
      </c>
      <c r="J47" s="21"/>
      <c r="K47" s="21">
        <v>33.872</v>
      </c>
      <c r="L47" s="21">
        <v>29.334000000000017</v>
      </c>
    </row>
    <row r="48" spans="1:12" ht="15" customHeight="1" x14ac:dyDescent="0.35">
      <c r="A48" s="109" t="s">
        <v>113</v>
      </c>
      <c r="B48" s="62"/>
      <c r="C48" s="62"/>
      <c r="D48" s="62"/>
      <c r="E48" s="81"/>
      <c r="F48" s="21"/>
      <c r="G48" s="81">
        <v>0</v>
      </c>
      <c r="H48" s="21">
        <v>0</v>
      </c>
      <c r="I48" s="81">
        <v>0</v>
      </c>
      <c r="J48" s="21">
        <v>0</v>
      </c>
      <c r="K48" s="21">
        <v>8.3170000000000002</v>
      </c>
      <c r="L48" s="21">
        <v>5.9929999999999994</v>
      </c>
    </row>
    <row r="49" spans="1:12" ht="15" customHeight="1" x14ac:dyDescent="0.35">
      <c r="A49" s="109" t="s">
        <v>28</v>
      </c>
      <c r="B49" s="62"/>
      <c r="C49" s="62"/>
      <c r="D49" s="62"/>
      <c r="E49" s="81"/>
      <c r="F49" s="21"/>
      <c r="G49" s="81">
        <v>0</v>
      </c>
      <c r="H49" s="21">
        <v>0</v>
      </c>
      <c r="I49" s="81">
        <v>0</v>
      </c>
      <c r="J49" s="21">
        <v>0</v>
      </c>
      <c r="K49" s="21">
        <v>0</v>
      </c>
      <c r="L49" s="21">
        <v>0</v>
      </c>
    </row>
    <row r="50" spans="1:12" ht="15" customHeight="1" x14ac:dyDescent="0.35">
      <c r="A50" s="109" t="s">
        <v>29</v>
      </c>
      <c r="B50" s="62"/>
      <c r="C50" s="62"/>
      <c r="D50" s="62"/>
      <c r="E50" s="81"/>
      <c r="F50" s="21"/>
      <c r="G50" s="81">
        <v>11.936999999999999</v>
      </c>
      <c r="H50" s="21">
        <v>15.673999999999999</v>
      </c>
      <c r="I50" s="81">
        <v>14.670999999999999</v>
      </c>
      <c r="J50" s="21">
        <v>0</v>
      </c>
      <c r="K50" s="21">
        <v>0.81299999999999994</v>
      </c>
      <c r="L50" s="21">
        <v>0.28199999999999997</v>
      </c>
    </row>
    <row r="51" spans="1:12" ht="15" customHeight="1" x14ac:dyDescent="0.35">
      <c r="A51" s="109" t="s">
        <v>30</v>
      </c>
      <c r="B51" s="62"/>
      <c r="C51" s="62"/>
      <c r="D51" s="62"/>
      <c r="E51" s="81"/>
      <c r="F51" s="21"/>
      <c r="G51" s="81">
        <v>9</v>
      </c>
      <c r="H51" s="21">
        <v>83.992999999999995</v>
      </c>
      <c r="I51" s="81">
        <v>66.694999999999993</v>
      </c>
      <c r="J51" s="21">
        <v>0</v>
      </c>
      <c r="K51" s="21">
        <v>40.667000000000002</v>
      </c>
      <c r="L51" s="21">
        <v>8.0500000000000007</v>
      </c>
    </row>
    <row r="52" spans="1:12" ht="15" customHeight="1" x14ac:dyDescent="0.35">
      <c r="A52" s="109" t="s">
        <v>31</v>
      </c>
      <c r="B52" s="62"/>
      <c r="C52" s="62"/>
      <c r="D52" s="62"/>
      <c r="E52" s="81"/>
      <c r="F52" s="21"/>
      <c r="G52" s="81">
        <v>95.533000000000001</v>
      </c>
      <c r="H52" s="21">
        <v>102.28699999999999</v>
      </c>
      <c r="I52" s="81">
        <v>99.228000000000009</v>
      </c>
      <c r="J52" s="21">
        <v>0</v>
      </c>
      <c r="K52" s="21">
        <v>96.494</v>
      </c>
      <c r="L52" s="21">
        <v>78.812000000000012</v>
      </c>
    </row>
    <row r="53" spans="1:12" ht="15" customHeight="1" x14ac:dyDescent="0.35">
      <c r="A53" s="109" t="s">
        <v>32</v>
      </c>
      <c r="B53" s="62"/>
      <c r="C53" s="62"/>
      <c r="D53" s="62"/>
      <c r="E53" s="81"/>
      <c r="F53" s="21"/>
      <c r="G53" s="81">
        <v>1.774</v>
      </c>
      <c r="H53" s="21">
        <v>0</v>
      </c>
      <c r="I53" s="81">
        <v>1.881</v>
      </c>
      <c r="J53" s="21">
        <v>0</v>
      </c>
      <c r="K53" s="21">
        <v>0</v>
      </c>
      <c r="L53" s="21">
        <v>0</v>
      </c>
    </row>
    <row r="54" spans="1:12" ht="15" customHeight="1" x14ac:dyDescent="0.35">
      <c r="A54" s="111" t="s">
        <v>116</v>
      </c>
      <c r="B54" s="66"/>
      <c r="C54" s="66"/>
      <c r="D54" s="66"/>
      <c r="E54" s="82"/>
      <c r="F54" s="25"/>
      <c r="G54" s="82">
        <v>0</v>
      </c>
      <c r="H54" s="25">
        <v>0</v>
      </c>
      <c r="I54" s="82">
        <v>0</v>
      </c>
      <c r="J54" s="25">
        <v>0</v>
      </c>
      <c r="K54" s="25">
        <v>0</v>
      </c>
      <c r="L54" s="25">
        <v>0</v>
      </c>
    </row>
    <row r="55" spans="1:12" ht="15" customHeight="1" x14ac:dyDescent="0.35">
      <c r="A55" s="106" t="s">
        <v>102</v>
      </c>
      <c r="B55" s="78"/>
      <c r="C55" s="78"/>
      <c r="D55" s="78"/>
      <c r="E55" s="86"/>
      <c r="F55" s="16"/>
      <c r="G55" s="86">
        <f>SUM(G47:G54)</f>
        <v>548.83699999999999</v>
      </c>
      <c r="H55" s="187">
        <f>SUM(H47:H54)</f>
        <v>609.35599999999999</v>
      </c>
      <c r="I55" s="86">
        <f>SUM(I47:I54)</f>
        <v>594.29399999999998</v>
      </c>
      <c r="J55" s="18" t="s">
        <v>54</v>
      </c>
      <c r="K55" s="18">
        <f>SUM(K47:K54)</f>
        <v>180.16300000000001</v>
      </c>
      <c r="L55" s="18">
        <f>SUM(L47:L54)</f>
        <v>122.47100000000003</v>
      </c>
    </row>
    <row r="56" spans="1:12" ht="16.5" x14ac:dyDescent="0.35">
      <c r="A56" s="109"/>
      <c r="B56" s="78"/>
      <c r="C56" s="78"/>
      <c r="D56" s="78"/>
      <c r="E56" s="22"/>
      <c r="F56" s="22"/>
      <c r="G56" s="22"/>
      <c r="H56" s="22"/>
      <c r="I56" s="22"/>
      <c r="J56" s="22"/>
      <c r="K56" s="22"/>
      <c r="L56" s="22"/>
    </row>
    <row r="57" spans="1:12" ht="16.5" x14ac:dyDescent="0.35">
      <c r="A57" s="76"/>
      <c r="B57" s="67"/>
      <c r="C57" s="69"/>
      <c r="D57" s="69"/>
      <c r="E57" s="70">
        <v>2016</v>
      </c>
      <c r="F57" s="70">
        <v>2015</v>
      </c>
      <c r="G57" s="70">
        <v>2016</v>
      </c>
      <c r="H57" s="70">
        <v>2015</v>
      </c>
      <c r="I57" s="70">
        <v>2015</v>
      </c>
      <c r="J57" s="70">
        <v>2014</v>
      </c>
      <c r="K57" s="70">
        <v>2013</v>
      </c>
      <c r="L57" s="70">
        <v>2012</v>
      </c>
    </row>
    <row r="58" spans="1:12" ht="16.5" x14ac:dyDescent="0.35">
      <c r="A58" s="71"/>
      <c r="B58" s="71"/>
      <c r="C58" s="69"/>
      <c r="D58" s="69"/>
      <c r="E58" s="73" t="s">
        <v>72</v>
      </c>
      <c r="F58" s="73" t="s">
        <v>72</v>
      </c>
      <c r="G58" s="73" t="s">
        <v>156</v>
      </c>
      <c r="H58" s="73" t="s">
        <v>156</v>
      </c>
      <c r="I58" s="73"/>
      <c r="J58" s="73"/>
      <c r="K58" s="73"/>
      <c r="L58" s="73"/>
    </row>
    <row r="59" spans="1:12" ht="16.5" x14ac:dyDescent="0.35">
      <c r="A59" s="68" t="s">
        <v>115</v>
      </c>
      <c r="B59" s="74"/>
      <c r="C59" s="68"/>
      <c r="D59" s="68"/>
      <c r="E59" s="75"/>
      <c r="F59" s="75"/>
      <c r="G59" s="75"/>
      <c r="H59" s="75"/>
      <c r="I59" s="75"/>
      <c r="J59" s="75"/>
      <c r="K59" s="75"/>
      <c r="L59" s="75"/>
    </row>
    <row r="60" spans="1:12" ht="3" customHeight="1" x14ac:dyDescent="0.35">
      <c r="A60" s="109"/>
      <c r="B60" s="65"/>
      <c r="C60" s="65"/>
      <c r="D60" s="65"/>
      <c r="E60" s="63"/>
      <c r="F60" s="63"/>
      <c r="G60" s="63"/>
      <c r="H60" s="63"/>
      <c r="I60" s="63"/>
      <c r="J60" s="63"/>
      <c r="K60" s="63"/>
      <c r="L60" s="63"/>
    </row>
    <row r="61" spans="1:12" ht="34.9" customHeight="1" x14ac:dyDescent="0.35">
      <c r="A61" s="119" t="s">
        <v>33</v>
      </c>
      <c r="B61" s="119"/>
      <c r="C61" s="119"/>
      <c r="D61" s="119"/>
      <c r="E61" s="81">
        <v>15.814000000000048</v>
      </c>
      <c r="F61" s="21"/>
      <c r="G61" s="81">
        <v>30.835999999999999</v>
      </c>
      <c r="H61" s="21">
        <v>0</v>
      </c>
      <c r="I61" s="21">
        <v>0</v>
      </c>
      <c r="J61" s="21"/>
      <c r="K61" s="21">
        <v>37.75800000000001</v>
      </c>
      <c r="L61" s="21">
        <v>24.457000000000022</v>
      </c>
    </row>
    <row r="62" spans="1:12" ht="15" customHeight="1" x14ac:dyDescent="0.35">
      <c r="A62" s="120" t="s">
        <v>34</v>
      </c>
      <c r="B62" s="120"/>
      <c r="C62" s="121"/>
      <c r="D62" s="121"/>
      <c r="E62" s="82">
        <v>-15.437999999999994</v>
      </c>
      <c r="F62" s="25">
        <v>0</v>
      </c>
      <c r="G62" s="82">
        <v>81.934000000000012</v>
      </c>
      <c r="H62" s="25">
        <v>0</v>
      </c>
      <c r="I62" s="25"/>
      <c r="J62" s="25">
        <v>0</v>
      </c>
      <c r="K62" s="25">
        <v>-2.722999999999999</v>
      </c>
      <c r="L62" s="25">
        <v>-5.6160000000000005</v>
      </c>
    </row>
    <row r="63" spans="1:12" ht="15" customHeight="1" x14ac:dyDescent="0.35">
      <c r="A63" s="174" t="s">
        <v>35</v>
      </c>
      <c r="B63" s="122"/>
      <c r="C63" s="123"/>
      <c r="D63" s="123"/>
      <c r="E63" s="88">
        <f>SUM(E61:E62)</f>
        <v>0.37600000000005451</v>
      </c>
      <c r="F63" s="18" t="s">
        <v>54</v>
      </c>
      <c r="G63" s="88">
        <f>SUM(G61:G62)</f>
        <v>112.77000000000001</v>
      </c>
      <c r="H63" s="18" t="s">
        <v>54</v>
      </c>
      <c r="I63" s="18" t="s">
        <v>54</v>
      </c>
      <c r="J63" s="18" t="s">
        <v>54</v>
      </c>
      <c r="K63" s="18">
        <f>SUM(K61:K62)</f>
        <v>35.035000000000011</v>
      </c>
      <c r="L63" s="18">
        <f>SUM(L61:L62)</f>
        <v>18.841000000000022</v>
      </c>
    </row>
    <row r="64" spans="1:12" ht="15" customHeight="1" x14ac:dyDescent="0.35">
      <c r="A64" s="119" t="s">
        <v>108</v>
      </c>
      <c r="B64" s="119"/>
      <c r="C64" s="62"/>
      <c r="D64" s="62"/>
      <c r="E64" s="81">
        <v>-0.34799999999999986</v>
      </c>
      <c r="F64" s="21">
        <v>0</v>
      </c>
      <c r="G64" s="81">
        <v>-4.806</v>
      </c>
      <c r="H64" s="21">
        <v>0</v>
      </c>
      <c r="I64" s="21">
        <v>0</v>
      </c>
      <c r="J64" s="21">
        <v>0</v>
      </c>
      <c r="K64" s="21">
        <v>-13.901</v>
      </c>
      <c r="L64" s="21">
        <v>-13.276999999999999</v>
      </c>
    </row>
    <row r="65" spans="1:13" ht="15" customHeight="1" x14ac:dyDescent="0.35">
      <c r="A65" s="120" t="s">
        <v>109</v>
      </c>
      <c r="B65" s="120"/>
      <c r="C65" s="66"/>
      <c r="D65" s="66"/>
      <c r="E65" s="82">
        <v>0</v>
      </c>
      <c r="F65" s="25">
        <v>0</v>
      </c>
      <c r="G65" s="82">
        <v>0</v>
      </c>
      <c r="H65" s="25">
        <v>0</v>
      </c>
      <c r="I65" s="25">
        <v>0</v>
      </c>
      <c r="J65" s="25">
        <v>0</v>
      </c>
      <c r="K65" s="25">
        <v>0</v>
      </c>
      <c r="L65" s="25">
        <v>0</v>
      </c>
    </row>
    <row r="66" spans="1:13" ht="15" customHeight="1" x14ac:dyDescent="0.35">
      <c r="A66" s="124" t="s">
        <v>114</v>
      </c>
      <c r="B66" s="124"/>
      <c r="C66" s="125"/>
      <c r="D66" s="125"/>
      <c r="E66" s="88">
        <f>SUM(E63:E65)</f>
        <v>2.8000000000054648E-2</v>
      </c>
      <c r="F66" s="18" t="s">
        <v>54</v>
      </c>
      <c r="G66" s="88">
        <f>SUM(G63:G65)</f>
        <v>107.96400000000001</v>
      </c>
      <c r="H66" s="18" t="s">
        <v>54</v>
      </c>
      <c r="I66" s="18" t="s">
        <v>54</v>
      </c>
      <c r="J66" s="18" t="s">
        <v>54</v>
      </c>
      <c r="K66" s="18">
        <f>SUM(K63:K65)</f>
        <v>21.134000000000011</v>
      </c>
      <c r="L66" s="18">
        <f>SUM(L63:L65)</f>
        <v>5.5640000000000231</v>
      </c>
    </row>
    <row r="67" spans="1:13" ht="15" customHeight="1" x14ac:dyDescent="0.35">
      <c r="A67" s="120" t="s">
        <v>36</v>
      </c>
      <c r="B67" s="120"/>
      <c r="C67" s="126"/>
      <c r="D67" s="126"/>
      <c r="E67" s="82">
        <v>0</v>
      </c>
      <c r="F67" s="25">
        <v>0</v>
      </c>
      <c r="G67" s="82">
        <v>0</v>
      </c>
      <c r="H67" s="25">
        <v>0</v>
      </c>
      <c r="I67" s="25">
        <v>0</v>
      </c>
      <c r="J67" s="25">
        <v>0</v>
      </c>
      <c r="K67" s="25">
        <v>0</v>
      </c>
      <c r="L67" s="25">
        <v>0</v>
      </c>
    </row>
    <row r="68" spans="1:13" ht="15" customHeight="1" x14ac:dyDescent="0.35">
      <c r="A68" s="174" t="s">
        <v>37</v>
      </c>
      <c r="B68" s="122"/>
      <c r="C68" s="78"/>
      <c r="D68" s="78"/>
      <c r="E68" s="88">
        <f>SUM(E66:E67)</f>
        <v>2.8000000000054648E-2</v>
      </c>
      <c r="F68" s="18" t="s">
        <v>54</v>
      </c>
      <c r="G68" s="88">
        <f>SUM(G66:G67)</f>
        <v>107.96400000000001</v>
      </c>
      <c r="H68" s="18" t="s">
        <v>54</v>
      </c>
      <c r="I68" s="18" t="s">
        <v>54</v>
      </c>
      <c r="J68" s="18" t="s">
        <v>54</v>
      </c>
      <c r="K68" s="18">
        <f>SUM(K66:K67)</f>
        <v>21.134000000000011</v>
      </c>
      <c r="L68" s="18">
        <f>SUM(L66:L67)</f>
        <v>5.5640000000000231</v>
      </c>
    </row>
    <row r="69" spans="1:13" ht="15" customHeight="1" x14ac:dyDescent="0.35">
      <c r="A69" s="119" t="s">
        <v>38</v>
      </c>
      <c r="B69" s="119"/>
      <c r="C69" s="62"/>
      <c r="D69" s="62"/>
      <c r="E69" s="81">
        <v>-0.71500000000000341</v>
      </c>
      <c r="F69" s="21">
        <v>0</v>
      </c>
      <c r="G69" s="81">
        <v>-57.695</v>
      </c>
      <c r="H69" s="21">
        <v>0</v>
      </c>
      <c r="I69" s="21">
        <v>0</v>
      </c>
      <c r="J69" s="21">
        <v>0</v>
      </c>
      <c r="K69" s="21">
        <v>24.686</v>
      </c>
      <c r="L69" s="21">
        <v>0</v>
      </c>
    </row>
    <row r="70" spans="1:13" ht="15" customHeight="1" x14ac:dyDescent="0.35">
      <c r="A70" s="119" t="s">
        <v>39</v>
      </c>
      <c r="B70" s="119"/>
      <c r="C70" s="62"/>
      <c r="D70" s="62"/>
      <c r="E70" s="81">
        <v>0</v>
      </c>
      <c r="F70" s="21">
        <v>0</v>
      </c>
      <c r="G70" s="81">
        <v>0</v>
      </c>
      <c r="H70" s="21">
        <v>0</v>
      </c>
      <c r="I70" s="21">
        <v>0</v>
      </c>
      <c r="J70" s="21">
        <v>0</v>
      </c>
      <c r="K70" s="21">
        <v>0</v>
      </c>
      <c r="L70" s="21">
        <v>0</v>
      </c>
    </row>
    <row r="71" spans="1:13" ht="15" customHeight="1" x14ac:dyDescent="0.35">
      <c r="A71" s="119" t="s">
        <v>40</v>
      </c>
      <c r="B71" s="119"/>
      <c r="C71" s="62"/>
      <c r="D71" s="62"/>
      <c r="E71" s="81">
        <v>0</v>
      </c>
      <c r="F71" s="21">
        <v>0</v>
      </c>
      <c r="G71" s="81">
        <v>0</v>
      </c>
      <c r="H71" s="21">
        <v>0</v>
      </c>
      <c r="I71" s="21">
        <v>0</v>
      </c>
      <c r="J71" s="21">
        <v>0</v>
      </c>
      <c r="K71" s="21">
        <v>-24.498999999999999</v>
      </c>
      <c r="L71" s="21">
        <v>-8.7510000000000012</v>
      </c>
    </row>
    <row r="72" spans="1:13" ht="15" customHeight="1" x14ac:dyDescent="0.35">
      <c r="A72" s="120" t="s">
        <v>41</v>
      </c>
      <c r="B72" s="120"/>
      <c r="C72" s="66"/>
      <c r="D72" s="66"/>
      <c r="E72" s="82">
        <v>0</v>
      </c>
      <c r="F72" s="25">
        <v>0</v>
      </c>
      <c r="G72" s="82">
        <v>-0.3</v>
      </c>
      <c r="H72" s="25">
        <v>0</v>
      </c>
      <c r="I72" s="25">
        <v>0</v>
      </c>
      <c r="J72" s="25">
        <v>0</v>
      </c>
      <c r="K72" s="25">
        <v>0</v>
      </c>
      <c r="L72" s="25">
        <v>0</v>
      </c>
    </row>
    <row r="73" spans="1:13" ht="15" customHeight="1" x14ac:dyDescent="0.35">
      <c r="A73" s="215" t="s">
        <v>42</v>
      </c>
      <c r="B73" s="216"/>
      <c r="C73" s="128"/>
      <c r="D73" s="128"/>
      <c r="E73" s="207">
        <f>SUM(E69:E72)</f>
        <v>-0.71500000000000341</v>
      </c>
      <c r="F73" s="165" t="s">
        <v>54</v>
      </c>
      <c r="G73" s="207">
        <f>SUM(G69:G72)</f>
        <v>-57.994999999999997</v>
      </c>
      <c r="H73" s="165" t="s">
        <v>54</v>
      </c>
      <c r="I73" s="165" t="s">
        <v>54</v>
      </c>
      <c r="J73" s="165" t="s">
        <v>54</v>
      </c>
      <c r="K73" s="165">
        <f>SUM(K69:K72)</f>
        <v>0.18700000000000117</v>
      </c>
      <c r="L73" s="165">
        <f>SUM(L69:L72)</f>
        <v>-8.7510000000000012</v>
      </c>
    </row>
    <row r="74" spans="1:13" ht="15" customHeight="1" x14ac:dyDescent="0.35">
      <c r="A74" s="122" t="s">
        <v>43</v>
      </c>
      <c r="B74" s="122"/>
      <c r="C74" s="78"/>
      <c r="D74" s="78"/>
      <c r="E74" s="88">
        <f>SUM(E73+E68)</f>
        <v>-0.68699999999994876</v>
      </c>
      <c r="F74" s="18" t="s">
        <v>54</v>
      </c>
      <c r="G74" s="88">
        <f>SUM(G73+G68)</f>
        <v>49.969000000000015</v>
      </c>
      <c r="H74" s="18" t="s">
        <v>54</v>
      </c>
      <c r="I74" s="18" t="s">
        <v>54</v>
      </c>
      <c r="J74" s="18" t="s">
        <v>54</v>
      </c>
      <c r="K74" s="18">
        <f>SUM(K73+K68)</f>
        <v>21.321000000000012</v>
      </c>
      <c r="L74" s="18">
        <f>SUM(L73+L68)</f>
        <v>-3.1869999999999781</v>
      </c>
    </row>
    <row r="75" spans="1:13" ht="15" customHeight="1" x14ac:dyDescent="0.35">
      <c r="A75" s="120" t="s">
        <v>85</v>
      </c>
      <c r="B75" s="120"/>
      <c r="C75" s="66"/>
      <c r="D75" s="66"/>
      <c r="E75" s="82">
        <v>0</v>
      </c>
      <c r="F75" s="25">
        <v>0</v>
      </c>
      <c r="G75" s="82">
        <v>0</v>
      </c>
      <c r="H75" s="25">
        <v>0</v>
      </c>
      <c r="I75" s="25">
        <v>0</v>
      </c>
      <c r="J75" s="25">
        <v>0</v>
      </c>
      <c r="K75" s="25">
        <v>0</v>
      </c>
      <c r="L75" s="25">
        <v>0</v>
      </c>
      <c r="M75" s="169"/>
    </row>
    <row r="76" spans="1:13" ht="15" customHeight="1" x14ac:dyDescent="0.35">
      <c r="A76" s="174" t="s">
        <v>86</v>
      </c>
      <c r="B76" s="125"/>
      <c r="C76" s="78"/>
      <c r="D76" s="78"/>
      <c r="E76" s="88">
        <f>SUM(E74:E75)</f>
        <v>-0.68699999999994876</v>
      </c>
      <c r="F76" s="18" t="s">
        <v>54</v>
      </c>
      <c r="G76" s="88">
        <f>SUM(G74:G75)</f>
        <v>49.969000000000015</v>
      </c>
      <c r="H76" s="18" t="s">
        <v>54</v>
      </c>
      <c r="I76" s="18" t="s">
        <v>54</v>
      </c>
      <c r="J76" s="18" t="s">
        <v>54</v>
      </c>
      <c r="K76" s="18">
        <f>SUM(K74:K75)</f>
        <v>21.321000000000012</v>
      </c>
      <c r="L76" s="18">
        <f>SUM(L74:L75)</f>
        <v>-3.1869999999999781</v>
      </c>
    </row>
    <row r="77" spans="1:13" ht="16.5" x14ac:dyDescent="0.35">
      <c r="A77" s="109"/>
      <c r="B77" s="78"/>
      <c r="C77" s="78"/>
      <c r="D77" s="78"/>
      <c r="E77" s="79"/>
      <c r="F77" s="79"/>
      <c r="G77" s="79"/>
      <c r="H77" s="79"/>
      <c r="I77" s="79"/>
      <c r="J77" s="79"/>
      <c r="K77" s="79"/>
      <c r="L77" s="79"/>
    </row>
    <row r="78" spans="1:13" ht="16.5" x14ac:dyDescent="0.35">
      <c r="A78" s="76"/>
      <c r="B78" s="67"/>
      <c r="C78" s="69"/>
      <c r="D78" s="69"/>
      <c r="E78" s="70">
        <v>2016</v>
      </c>
      <c r="F78" s="70">
        <v>2015</v>
      </c>
      <c r="G78" s="70">
        <v>2016</v>
      </c>
      <c r="H78" s="70">
        <v>2015</v>
      </c>
      <c r="I78" s="70">
        <v>2015</v>
      </c>
      <c r="J78" s="70">
        <v>2014</v>
      </c>
      <c r="K78" s="70">
        <v>2013</v>
      </c>
      <c r="L78" s="70">
        <v>2012</v>
      </c>
    </row>
    <row r="79" spans="1:13" ht="16.5" x14ac:dyDescent="0.35">
      <c r="A79" s="71"/>
      <c r="B79" s="71"/>
      <c r="C79" s="69"/>
      <c r="D79" s="69"/>
      <c r="E79" s="70" t="s">
        <v>72</v>
      </c>
      <c r="F79" s="70" t="s">
        <v>72</v>
      </c>
      <c r="G79" s="73" t="s">
        <v>156</v>
      </c>
      <c r="H79" s="73" t="s">
        <v>156</v>
      </c>
      <c r="I79" s="70"/>
      <c r="J79" s="70"/>
      <c r="K79" s="70"/>
      <c r="L79" s="70"/>
    </row>
    <row r="80" spans="1:13" ht="16.5" x14ac:dyDescent="0.35">
      <c r="A80" s="68" t="s">
        <v>78</v>
      </c>
      <c r="B80" s="74"/>
      <c r="C80" s="68"/>
      <c r="D80" s="68"/>
      <c r="E80" s="72"/>
      <c r="F80" s="72"/>
      <c r="G80" s="72"/>
      <c r="H80" s="72"/>
      <c r="I80" s="72"/>
      <c r="J80" s="72"/>
      <c r="K80" s="72"/>
      <c r="L80" s="72"/>
    </row>
    <row r="81" spans="1:12" ht="1.5" customHeight="1" x14ac:dyDescent="0.35">
      <c r="A81" s="109" t="s">
        <v>46</v>
      </c>
      <c r="B81" s="65"/>
      <c r="C81" s="65"/>
      <c r="D81" s="65"/>
      <c r="E81" s="65"/>
      <c r="F81" s="65"/>
      <c r="G81" s="65"/>
      <c r="H81" s="65"/>
      <c r="I81" s="65"/>
      <c r="J81" s="65"/>
      <c r="K81" s="65"/>
      <c r="L81" s="65"/>
    </row>
    <row r="82" spans="1:12" ht="15" customHeight="1" x14ac:dyDescent="0.35">
      <c r="A82" s="144" t="s">
        <v>44</v>
      </c>
      <c r="B82" s="119"/>
      <c r="C82" s="110"/>
      <c r="D82" s="110"/>
      <c r="E82" s="84">
        <v>12.396700062263005</v>
      </c>
      <c r="F82" s="58">
        <v>-1.3639126502898657</v>
      </c>
      <c r="G82" s="84">
        <v>9.2099674525457154</v>
      </c>
      <c r="H82" s="58">
        <v>4.118945429054647</v>
      </c>
      <c r="I82" s="84">
        <v>4.7499304610479296</v>
      </c>
      <c r="J82" s="58">
        <v>13.772368080092793</v>
      </c>
      <c r="K82" s="58">
        <v>12.409628887852154</v>
      </c>
      <c r="L82" s="58">
        <v>12.221183862565372</v>
      </c>
    </row>
    <row r="83" spans="1:12" ht="15" customHeight="1" x14ac:dyDescent="0.35">
      <c r="A83" s="109" t="s">
        <v>83</v>
      </c>
      <c r="B83" s="119"/>
      <c r="C83" s="110"/>
      <c r="D83" s="110"/>
      <c r="E83" s="84">
        <v>12.396700062263005</v>
      </c>
      <c r="F83" s="58">
        <v>8.0493084073354435</v>
      </c>
      <c r="G83" s="84">
        <v>9.2099674525457154</v>
      </c>
      <c r="H83" s="58">
        <v>8.3538550942176748</v>
      </c>
      <c r="I83" s="84">
        <v>7.8232721203873421</v>
      </c>
      <c r="J83" s="58">
        <v>12.9659184202305</v>
      </c>
      <c r="K83" s="58">
        <v>12.409628887852154</v>
      </c>
      <c r="L83" s="58">
        <v>12.221183862565372</v>
      </c>
    </row>
    <row r="84" spans="1:12" ht="15" customHeight="1" x14ac:dyDescent="0.35">
      <c r="A84" s="109" t="s">
        <v>45</v>
      </c>
      <c r="B84" s="119"/>
      <c r="C84" s="110"/>
      <c r="D84" s="110"/>
      <c r="E84" s="84">
        <v>9.0557253636724102</v>
      </c>
      <c r="F84" s="58">
        <v>-2.369798229878616</v>
      </c>
      <c r="G84" s="84">
        <v>5.8775492963695681</v>
      </c>
      <c r="H84" s="58">
        <v>3.5990608199844334</v>
      </c>
      <c r="I84" s="84">
        <v>3.6055713301634889</v>
      </c>
      <c r="J84" s="58">
        <v>13.414914717343018</v>
      </c>
      <c r="K84" s="58">
        <v>12.018577893732775</v>
      </c>
      <c r="L84" s="58">
        <v>11.765852106655014</v>
      </c>
    </row>
    <row r="85" spans="1:12" ht="15" customHeight="1" x14ac:dyDescent="0.35">
      <c r="A85" s="109" t="s">
        <v>46</v>
      </c>
      <c r="B85" s="119"/>
      <c r="C85" s="117"/>
      <c r="D85" s="117"/>
      <c r="E85" s="91" t="s">
        <v>54</v>
      </c>
      <c r="F85" s="58" t="s">
        <v>54</v>
      </c>
      <c r="G85" s="84" t="s">
        <v>54</v>
      </c>
      <c r="H85" s="58" t="s">
        <v>54</v>
      </c>
      <c r="I85" s="84" t="s">
        <v>54</v>
      </c>
      <c r="J85" s="58" t="s">
        <v>54</v>
      </c>
      <c r="K85" s="58">
        <v>75.821915640920025</v>
      </c>
      <c r="L85" s="58">
        <v>62.94511021776826</v>
      </c>
    </row>
    <row r="86" spans="1:12" ht="15" customHeight="1" x14ac:dyDescent="0.35">
      <c r="A86" s="109" t="s">
        <v>47</v>
      </c>
      <c r="B86" s="119"/>
      <c r="C86" s="117"/>
      <c r="D86" s="117"/>
      <c r="E86" s="91" t="s">
        <v>54</v>
      </c>
      <c r="F86" s="58" t="s">
        <v>54</v>
      </c>
      <c r="G86" s="84" t="s">
        <v>54</v>
      </c>
      <c r="H86" s="58" t="s">
        <v>54</v>
      </c>
      <c r="I86" s="84" t="s">
        <v>54</v>
      </c>
      <c r="J86" s="58" t="s">
        <v>54</v>
      </c>
      <c r="K86" s="58">
        <v>66.505588871372751</v>
      </c>
      <c r="L86" s="58">
        <v>77.437667241853632</v>
      </c>
    </row>
    <row r="87" spans="1:12" ht="15" customHeight="1" x14ac:dyDescent="0.35">
      <c r="A87" s="109" t="s">
        <v>48</v>
      </c>
      <c r="B87" s="119"/>
      <c r="C87" s="110"/>
      <c r="D87" s="110"/>
      <c r="E87" s="92" t="s">
        <v>54</v>
      </c>
      <c r="F87" s="21" t="s">
        <v>54</v>
      </c>
      <c r="G87" s="81">
        <v>78.455534156771506</v>
      </c>
      <c r="H87" s="21">
        <v>66.857797412350081</v>
      </c>
      <c r="I87" s="81">
        <v>69.295500206968271</v>
      </c>
      <c r="J87" s="21" t="s">
        <v>54</v>
      </c>
      <c r="K87" s="21">
        <v>23.417127823137946</v>
      </c>
      <c r="L87" s="21">
        <v>28.845196005585006</v>
      </c>
    </row>
    <row r="88" spans="1:12" ht="15" customHeight="1" x14ac:dyDescent="0.35">
      <c r="A88" s="109" t="s">
        <v>49</v>
      </c>
      <c r="B88" s="119"/>
      <c r="C88" s="110"/>
      <c r="D88" s="110"/>
      <c r="E88" s="93" t="s">
        <v>54</v>
      </c>
      <c r="F88" s="21" t="s">
        <v>54</v>
      </c>
      <c r="G88" s="81">
        <v>-66.227999999999994</v>
      </c>
      <c r="H88" s="21">
        <v>64.650999999999996</v>
      </c>
      <c r="I88" s="81">
        <v>41.436</v>
      </c>
      <c r="J88" s="21" t="s">
        <v>54</v>
      </c>
      <c r="K88" s="21">
        <v>8.3250000000000028</v>
      </c>
      <c r="L88" s="21">
        <v>-11.143999999999998</v>
      </c>
    </row>
    <row r="89" spans="1:12" ht="15" customHeight="1" x14ac:dyDescent="0.35">
      <c r="A89" s="109" t="s">
        <v>50</v>
      </c>
      <c r="B89" s="119"/>
      <c r="C89" s="62"/>
      <c r="D89" s="62"/>
      <c r="E89" s="94" t="s">
        <v>54</v>
      </c>
      <c r="F89" s="58" t="s">
        <v>54</v>
      </c>
      <c r="G89" s="84">
        <v>2.0901408058189519E-2</v>
      </c>
      <c r="H89" s="58">
        <v>0.20616737276694763</v>
      </c>
      <c r="I89" s="84">
        <v>0.16195221687197528</v>
      </c>
      <c r="J89" s="58" t="s">
        <v>54</v>
      </c>
      <c r="K89" s="58">
        <v>0.96392424565645063</v>
      </c>
      <c r="L89" s="58">
        <v>0.22787103348713433</v>
      </c>
    </row>
    <row r="90" spans="1:12" ht="15" customHeight="1" x14ac:dyDescent="0.35">
      <c r="A90" s="111" t="s">
        <v>51</v>
      </c>
      <c r="B90" s="120"/>
      <c r="C90" s="66"/>
      <c r="D90" s="66"/>
      <c r="E90" s="95" t="s">
        <v>54</v>
      </c>
      <c r="F90" s="21" t="s">
        <v>54</v>
      </c>
      <c r="G90" s="96" t="s">
        <v>54</v>
      </c>
      <c r="H90" s="21" t="s">
        <v>54</v>
      </c>
      <c r="I90" s="96">
        <v>706</v>
      </c>
      <c r="J90" s="21">
        <v>637</v>
      </c>
      <c r="K90" s="21">
        <v>573</v>
      </c>
      <c r="L90" s="21">
        <v>396</v>
      </c>
    </row>
    <row r="91" spans="1:12" ht="16.5" x14ac:dyDescent="0.35">
      <c r="A91" s="113" t="s">
        <v>179</v>
      </c>
      <c r="B91" s="64"/>
      <c r="C91" s="64"/>
      <c r="D91" s="64"/>
      <c r="E91" s="64"/>
      <c r="F91" s="64"/>
      <c r="G91" s="64"/>
      <c r="H91" s="64"/>
      <c r="I91" s="64"/>
      <c r="J91" s="64"/>
      <c r="K91" s="64"/>
      <c r="L91" s="64"/>
    </row>
    <row r="92" spans="1:12" ht="16.5" x14ac:dyDescent="0.35">
      <c r="A92" s="113" t="s">
        <v>168</v>
      </c>
      <c r="B92" s="129"/>
      <c r="C92" s="129"/>
      <c r="D92" s="129"/>
      <c r="E92" s="129"/>
      <c r="F92" s="129"/>
      <c r="G92" s="129"/>
      <c r="H92" s="129"/>
      <c r="I92" s="129"/>
      <c r="J92" s="129"/>
      <c r="K92" s="129"/>
      <c r="L92" s="129"/>
    </row>
    <row r="93" spans="1:12" ht="16.5" x14ac:dyDescent="0.35">
      <c r="A93" s="113" t="s">
        <v>169</v>
      </c>
      <c r="B93" s="129"/>
      <c r="C93" s="129"/>
      <c r="D93" s="129"/>
      <c r="E93" s="129"/>
      <c r="F93" s="129"/>
      <c r="G93" s="129"/>
      <c r="H93" s="129"/>
      <c r="I93" s="129"/>
      <c r="J93" s="129"/>
      <c r="K93" s="129"/>
      <c r="L93" s="129"/>
    </row>
    <row r="94" spans="1:12" ht="16.5" x14ac:dyDescent="0.35">
      <c r="A94" s="130"/>
      <c r="B94" s="130"/>
      <c r="C94" s="130"/>
      <c r="D94" s="130"/>
      <c r="E94" s="130"/>
      <c r="F94" s="130"/>
      <c r="G94" s="130"/>
      <c r="H94" s="130"/>
      <c r="I94" s="130"/>
      <c r="J94" s="130"/>
      <c r="K94" s="130"/>
      <c r="L94" s="130"/>
    </row>
    <row r="95" spans="1:12" x14ac:dyDescent="0.25">
      <c r="A95" s="131"/>
      <c r="B95" s="131"/>
      <c r="C95" s="131"/>
      <c r="D95" s="131"/>
      <c r="E95" s="131"/>
      <c r="F95" s="131"/>
      <c r="G95" s="131"/>
      <c r="H95" s="131"/>
      <c r="I95" s="131"/>
      <c r="J95" s="131"/>
      <c r="K95" s="131"/>
      <c r="L95" s="131"/>
    </row>
    <row r="96" spans="1:12" x14ac:dyDescent="0.25">
      <c r="A96" s="131"/>
      <c r="B96" s="131"/>
      <c r="C96" s="131"/>
      <c r="D96" s="131"/>
      <c r="E96" s="131"/>
      <c r="F96" s="131"/>
      <c r="G96" s="131"/>
      <c r="H96" s="131"/>
      <c r="I96" s="131"/>
      <c r="J96" s="131"/>
      <c r="K96" s="131"/>
      <c r="L96" s="131"/>
    </row>
    <row r="97" spans="1:12" x14ac:dyDescent="0.25">
      <c r="A97" s="131"/>
      <c r="B97" s="131"/>
      <c r="C97" s="131"/>
      <c r="D97" s="131"/>
      <c r="E97" s="131"/>
      <c r="F97" s="131"/>
      <c r="G97" s="131"/>
      <c r="H97" s="131"/>
      <c r="I97" s="131"/>
      <c r="J97" s="131"/>
      <c r="K97" s="131"/>
      <c r="L97" s="131"/>
    </row>
    <row r="98" spans="1:12" x14ac:dyDescent="0.25">
      <c r="A98" s="131"/>
      <c r="B98" s="131"/>
      <c r="C98" s="131"/>
      <c r="D98" s="131"/>
      <c r="E98" s="131"/>
      <c r="F98" s="131"/>
      <c r="G98" s="131"/>
      <c r="H98" s="131"/>
      <c r="I98" s="131"/>
      <c r="J98" s="131"/>
      <c r="K98" s="131"/>
      <c r="L98" s="131"/>
    </row>
    <row r="99" spans="1:12" x14ac:dyDescent="0.25">
      <c r="A99" s="131"/>
      <c r="B99" s="131"/>
      <c r="C99" s="131"/>
      <c r="D99" s="131"/>
      <c r="E99" s="131"/>
      <c r="F99" s="131"/>
      <c r="G99" s="131"/>
      <c r="H99" s="131"/>
      <c r="I99" s="131"/>
      <c r="J99" s="131"/>
      <c r="K99" s="131"/>
      <c r="L99" s="131"/>
    </row>
    <row r="100" spans="1:12" x14ac:dyDescent="0.25">
      <c r="A100" s="101"/>
      <c r="B100" s="101"/>
      <c r="C100" s="101"/>
      <c r="D100" s="101"/>
      <c r="E100" s="101"/>
      <c r="F100" s="101"/>
      <c r="G100" s="101"/>
      <c r="H100" s="101"/>
      <c r="I100" s="101"/>
      <c r="J100" s="101"/>
      <c r="K100" s="101"/>
      <c r="L100" s="101"/>
    </row>
    <row r="101" spans="1:12" x14ac:dyDescent="0.25">
      <c r="A101" s="101"/>
      <c r="B101" s="101"/>
      <c r="C101" s="101"/>
      <c r="D101" s="101"/>
      <c r="E101" s="101"/>
      <c r="F101" s="101"/>
      <c r="G101" s="101"/>
      <c r="H101" s="101"/>
      <c r="I101" s="101"/>
      <c r="J101" s="101"/>
      <c r="K101" s="101"/>
      <c r="L101" s="101"/>
    </row>
    <row r="102" spans="1:12" x14ac:dyDescent="0.25">
      <c r="A102" s="101"/>
      <c r="B102" s="101"/>
      <c r="C102" s="101"/>
      <c r="D102" s="101"/>
      <c r="E102" s="101"/>
      <c r="F102" s="101"/>
      <c r="G102" s="101"/>
      <c r="H102" s="101"/>
      <c r="I102" s="101"/>
      <c r="J102" s="101"/>
      <c r="K102" s="101"/>
      <c r="L102" s="101"/>
    </row>
    <row r="103" spans="1:12" x14ac:dyDescent="0.25">
      <c r="A103" s="101"/>
      <c r="B103" s="101"/>
      <c r="C103" s="101"/>
      <c r="D103" s="101"/>
      <c r="E103" s="101"/>
      <c r="F103" s="101"/>
      <c r="G103" s="101"/>
      <c r="H103" s="101"/>
      <c r="I103" s="101"/>
      <c r="J103" s="101"/>
      <c r="K103" s="101"/>
      <c r="L103" s="101"/>
    </row>
    <row r="104" spans="1:12" x14ac:dyDescent="0.25">
      <c r="A104" s="101"/>
      <c r="B104" s="101"/>
      <c r="C104" s="101"/>
      <c r="D104" s="101"/>
      <c r="E104" s="101"/>
      <c r="F104" s="101"/>
      <c r="G104" s="101"/>
      <c r="H104" s="101"/>
      <c r="I104" s="101"/>
      <c r="J104" s="101"/>
      <c r="K104" s="101"/>
      <c r="L104" s="101"/>
    </row>
    <row r="105" spans="1:12" x14ac:dyDescent="0.25">
      <c r="A105" s="101"/>
      <c r="B105" s="101"/>
      <c r="C105" s="101"/>
      <c r="D105" s="101"/>
      <c r="E105" s="101"/>
      <c r="F105" s="101"/>
      <c r="G105" s="101"/>
      <c r="H105" s="101"/>
      <c r="I105" s="101"/>
      <c r="J105" s="101"/>
      <c r="K105" s="101"/>
      <c r="L105" s="10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row r="112" spans="1:12" x14ac:dyDescent="0.25">
      <c r="A112" s="101"/>
      <c r="B112" s="101"/>
      <c r="C112" s="101"/>
      <c r="D112" s="101"/>
      <c r="E112" s="101"/>
      <c r="F112" s="101"/>
      <c r="G112" s="101"/>
      <c r="H112" s="101"/>
      <c r="I112" s="101"/>
      <c r="J112" s="101"/>
      <c r="K112" s="101"/>
      <c r="L112" s="101"/>
    </row>
  </sheetData>
  <mergeCells count="2">
    <mergeCell ref="A1:L1"/>
    <mergeCell ref="A73:B73"/>
  </mergeCells>
  <pageMargins left="0.7" right="0.7" top="0.75" bottom="0.75" header="0.3" footer="0.3"/>
  <pageSetup paperSize="9" scale="54" orientation="portrait" r:id="rId1"/>
  <rowBreaks count="1" manualBreakCount="1">
    <brk id="93" max="1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4"/>
  <sheetViews>
    <sheetView showZeros="0" zoomScaleNormal="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4" ht="21.75" x14ac:dyDescent="0.25">
      <c r="A1" s="213" t="s">
        <v>120</v>
      </c>
      <c r="B1" s="213"/>
      <c r="C1" s="213"/>
      <c r="D1" s="213"/>
      <c r="E1" s="213"/>
      <c r="F1" s="213"/>
      <c r="G1" s="213"/>
      <c r="H1" s="213"/>
      <c r="I1" s="213"/>
      <c r="J1" s="213"/>
      <c r="K1" s="213"/>
      <c r="L1" s="213"/>
    </row>
    <row r="2" spans="1:14" ht="16.5" x14ac:dyDescent="0.35">
      <c r="A2" s="106" t="s">
        <v>59</v>
      </c>
      <c r="B2" s="107"/>
      <c r="C2" s="107"/>
      <c r="D2" s="107"/>
      <c r="E2" s="101"/>
      <c r="F2" s="101"/>
      <c r="G2" s="101"/>
      <c r="H2" s="101"/>
      <c r="I2" s="101"/>
      <c r="J2" s="101"/>
      <c r="K2" s="101"/>
      <c r="L2" s="101"/>
    </row>
    <row r="3" spans="1:14" ht="16.5" x14ac:dyDescent="0.35">
      <c r="A3" s="67"/>
      <c r="B3" s="67"/>
      <c r="C3" s="68"/>
      <c r="D3" s="69"/>
      <c r="E3" s="70">
        <v>2016</v>
      </c>
      <c r="F3" s="70">
        <v>2015</v>
      </c>
      <c r="G3" s="70">
        <v>2016</v>
      </c>
      <c r="H3" s="70">
        <v>2015</v>
      </c>
      <c r="I3" s="70">
        <v>2015</v>
      </c>
      <c r="J3" s="70">
        <v>2014</v>
      </c>
      <c r="K3" s="70">
        <v>2013</v>
      </c>
      <c r="L3" s="70">
        <v>2012</v>
      </c>
    </row>
    <row r="4" spans="1:14" ht="16.5" x14ac:dyDescent="0.35">
      <c r="A4" s="71"/>
      <c r="B4" s="71"/>
      <c r="C4" s="68"/>
      <c r="D4" s="69"/>
      <c r="E4" s="70" t="s">
        <v>72</v>
      </c>
      <c r="F4" s="70" t="s">
        <v>72</v>
      </c>
      <c r="G4" s="70" t="s">
        <v>156</v>
      </c>
      <c r="H4" s="70" t="s">
        <v>156</v>
      </c>
      <c r="I4" s="70"/>
      <c r="J4" s="70"/>
      <c r="K4" s="70"/>
      <c r="L4" s="70"/>
    </row>
    <row r="5" spans="1:14" ht="16.5" x14ac:dyDescent="0.35">
      <c r="A5" s="68" t="s">
        <v>1</v>
      </c>
      <c r="B5" s="71"/>
      <c r="C5" s="68"/>
      <c r="D5" s="68" t="s">
        <v>77</v>
      </c>
      <c r="E5" s="72"/>
      <c r="F5" s="72" t="s">
        <v>53</v>
      </c>
      <c r="G5" s="72"/>
      <c r="H5" s="72" t="s">
        <v>53</v>
      </c>
      <c r="I5" s="72" t="s">
        <v>53</v>
      </c>
      <c r="J5" s="72" t="s">
        <v>53</v>
      </c>
      <c r="K5" s="72" t="s">
        <v>56</v>
      </c>
      <c r="L5" s="72" t="s">
        <v>56</v>
      </c>
    </row>
    <row r="6" spans="1:14" ht="3" customHeight="1" x14ac:dyDescent="0.35">
      <c r="A6" s="65"/>
      <c r="B6" s="65"/>
      <c r="C6" s="65"/>
      <c r="D6" s="65"/>
      <c r="E6" s="65"/>
      <c r="F6" s="65"/>
      <c r="G6" s="65"/>
      <c r="H6" s="65"/>
      <c r="I6" s="65"/>
      <c r="J6" s="65"/>
      <c r="K6" s="65"/>
      <c r="L6" s="65"/>
    </row>
    <row r="7" spans="1:14" ht="15" customHeight="1" x14ac:dyDescent="0.35">
      <c r="A7" s="109" t="s">
        <v>2</v>
      </c>
      <c r="B7" s="62"/>
      <c r="C7" s="62"/>
      <c r="D7" s="62"/>
      <c r="E7" s="84">
        <v>20.075183399999997</v>
      </c>
      <c r="F7" s="58">
        <v>20.032000000000004</v>
      </c>
      <c r="G7" s="84">
        <v>59.022183399999996</v>
      </c>
      <c r="H7" s="58">
        <v>51.911999999999999</v>
      </c>
      <c r="I7" s="84">
        <v>73.661960300000004</v>
      </c>
      <c r="J7" s="58">
        <v>58.76</v>
      </c>
      <c r="K7" s="58">
        <v>56.192</v>
      </c>
      <c r="L7" s="58">
        <v>43.402000000000001</v>
      </c>
    </row>
    <row r="8" spans="1:14" ht="15" customHeight="1" x14ac:dyDescent="0.35">
      <c r="A8" s="109" t="s">
        <v>123</v>
      </c>
      <c r="B8" s="62"/>
      <c r="C8" s="62"/>
      <c r="D8" s="62"/>
      <c r="E8" s="84">
        <v>13.949563199999996</v>
      </c>
      <c r="F8" s="58">
        <v>13.092000000000002</v>
      </c>
      <c r="G8" s="84">
        <v>43.706563199999998</v>
      </c>
      <c r="H8" s="58">
        <v>38.46</v>
      </c>
      <c r="I8" s="84">
        <v>52.932000000000002</v>
      </c>
      <c r="J8" s="58">
        <v>45.106999999999999</v>
      </c>
      <c r="K8" s="58">
        <v>41.01</v>
      </c>
      <c r="L8" s="58">
        <v>32.613999999999997</v>
      </c>
    </row>
    <row r="9" spans="1:14" ht="15" customHeight="1" x14ac:dyDescent="0.35">
      <c r="A9" s="109" t="s">
        <v>124</v>
      </c>
      <c r="B9" s="62"/>
      <c r="C9" s="62"/>
      <c r="D9" s="62"/>
      <c r="E9" s="84">
        <v>6.1256202000000002</v>
      </c>
      <c r="F9" s="58">
        <v>6.94</v>
      </c>
      <c r="G9" s="84">
        <v>15.3156202</v>
      </c>
      <c r="H9" s="58">
        <v>13.452</v>
      </c>
      <c r="I9" s="84">
        <v>20.729960299999998</v>
      </c>
      <c r="J9" s="58">
        <v>13.653</v>
      </c>
      <c r="K9" s="58">
        <v>15.182</v>
      </c>
      <c r="L9" s="58">
        <v>10.788</v>
      </c>
    </row>
    <row r="10" spans="1:14" ht="15" customHeight="1" x14ac:dyDescent="0.35">
      <c r="A10" s="109" t="s">
        <v>3</v>
      </c>
      <c r="B10" s="62"/>
      <c r="C10" s="62"/>
      <c r="D10" s="62"/>
      <c r="E10" s="84">
        <v>-18.299059900000003</v>
      </c>
      <c r="F10" s="58">
        <v>-18.491999999999997</v>
      </c>
      <c r="G10" s="84">
        <v>-54.649059899999997</v>
      </c>
      <c r="H10" s="58">
        <v>-48.595999999999997</v>
      </c>
      <c r="I10" s="84">
        <v>-69.247648900000002</v>
      </c>
      <c r="J10" s="58">
        <v>-57.225999999999999</v>
      </c>
      <c r="K10" s="58">
        <v>-53.761000000000003</v>
      </c>
      <c r="L10" s="58">
        <v>-41.073</v>
      </c>
    </row>
    <row r="11" spans="1:14" ht="15" customHeight="1" x14ac:dyDescent="0.35">
      <c r="A11" s="109" t="s">
        <v>4</v>
      </c>
      <c r="B11" s="62"/>
      <c r="C11" s="62"/>
      <c r="D11" s="62"/>
      <c r="E11" s="84">
        <v>-9.4653700000000007E-2</v>
      </c>
      <c r="F11" s="58">
        <v>0</v>
      </c>
      <c r="G11" s="84">
        <v>0.10734630000000001</v>
      </c>
      <c r="H11" s="58">
        <v>0</v>
      </c>
      <c r="I11" s="84">
        <v>0.65109830000000002</v>
      </c>
      <c r="J11" s="58">
        <v>0</v>
      </c>
      <c r="K11" s="58">
        <v>0</v>
      </c>
      <c r="L11" s="58">
        <v>0</v>
      </c>
      <c r="N11" s="185"/>
    </row>
    <row r="12" spans="1:14" ht="15" customHeight="1" x14ac:dyDescent="0.35">
      <c r="A12" s="109" t="s">
        <v>5</v>
      </c>
      <c r="B12" s="62"/>
      <c r="C12" s="62"/>
      <c r="D12" s="62"/>
      <c r="E12" s="84">
        <v>0</v>
      </c>
      <c r="F12" s="192">
        <v>0</v>
      </c>
      <c r="G12" s="84">
        <v>0</v>
      </c>
      <c r="H12" s="58">
        <v>0</v>
      </c>
      <c r="I12" s="84">
        <v>0</v>
      </c>
      <c r="J12" s="58">
        <v>0</v>
      </c>
      <c r="K12" s="58">
        <v>0</v>
      </c>
      <c r="L12" s="58">
        <v>0</v>
      </c>
    </row>
    <row r="13" spans="1:14" ht="15" customHeight="1" x14ac:dyDescent="0.35">
      <c r="A13" s="111" t="s">
        <v>6</v>
      </c>
      <c r="B13" s="66"/>
      <c r="C13" s="66"/>
      <c r="D13" s="66"/>
      <c r="E13" s="85">
        <v>0</v>
      </c>
      <c r="F13" s="193">
        <v>0</v>
      </c>
      <c r="G13" s="85">
        <v>0</v>
      </c>
      <c r="H13" s="59">
        <v>0</v>
      </c>
      <c r="I13" s="85">
        <v>0</v>
      </c>
      <c r="J13" s="59">
        <v>0</v>
      </c>
      <c r="K13" s="59">
        <v>0</v>
      </c>
      <c r="L13" s="59">
        <v>0</v>
      </c>
      <c r="N13" s="184"/>
    </row>
    <row r="14" spans="1:14" ht="15" customHeight="1" x14ac:dyDescent="0.25">
      <c r="A14" s="112" t="s">
        <v>7</v>
      </c>
      <c r="B14" s="112"/>
      <c r="C14" s="112"/>
      <c r="D14" s="112"/>
      <c r="E14" s="83">
        <f>E7+E10+E11+E12+E13</f>
        <v>1.6814697999999935</v>
      </c>
      <c r="F14" s="192">
        <f>F7+F10+F11+F12+F13</f>
        <v>1.5400000000000063</v>
      </c>
      <c r="G14" s="83">
        <f>G7+G10+G11+G12+G13</f>
        <v>4.4804697999999981</v>
      </c>
      <c r="H14" s="57">
        <f>H7+H10+H11+H12+H13</f>
        <v>3.3160000000000025</v>
      </c>
      <c r="I14" s="83">
        <f>I7+I10+I11+I12+I13</f>
        <v>5.0654097000000027</v>
      </c>
      <c r="J14" s="57">
        <f>J7+J10+J11+J12+J13</f>
        <v>1.5339999999999989</v>
      </c>
      <c r="K14" s="57">
        <f>K7+K10+K11+K12+K13</f>
        <v>2.4309999999999974</v>
      </c>
      <c r="L14" s="57">
        <f>L7+L10+L11+L12+L13</f>
        <v>2.3290000000000006</v>
      </c>
    </row>
    <row r="15" spans="1:14" ht="15" customHeight="1" x14ac:dyDescent="0.35">
      <c r="A15" s="111" t="s">
        <v>62</v>
      </c>
      <c r="B15" s="66"/>
      <c r="C15" s="66"/>
      <c r="D15" s="66"/>
      <c r="E15" s="85">
        <v>-7.9385000000000025E-2</v>
      </c>
      <c r="F15" s="59">
        <v>-7.2000000000000008E-2</v>
      </c>
      <c r="G15" s="85">
        <v>-0.22538500000000003</v>
      </c>
      <c r="H15" s="59">
        <v>-0.19700000000000001</v>
      </c>
      <c r="I15" s="85">
        <v>-0.25</v>
      </c>
      <c r="J15" s="59">
        <v>-0.247</v>
      </c>
      <c r="K15" s="59">
        <v>-0.24299999999999999</v>
      </c>
      <c r="L15" s="59">
        <v>-0.25700000000000001</v>
      </c>
    </row>
    <row r="16" spans="1:14" ht="15" customHeight="1" x14ac:dyDescent="0.25">
      <c r="A16" s="112" t="s">
        <v>8</v>
      </c>
      <c r="B16" s="112"/>
      <c r="C16" s="112"/>
      <c r="D16" s="112"/>
      <c r="E16" s="83">
        <f>SUM(E14:E15)</f>
        <v>1.6020847999999934</v>
      </c>
      <c r="F16" s="56">
        <f>SUM(F14:F15)</f>
        <v>1.4680000000000062</v>
      </c>
      <c r="G16" s="83">
        <f>SUM(G14:G15)</f>
        <v>4.2550847999999979</v>
      </c>
      <c r="H16" s="57">
        <f>SUM(H14:H15)</f>
        <v>3.1190000000000024</v>
      </c>
      <c r="I16" s="83">
        <f>SUM(I14:I15)</f>
        <v>4.8154097000000027</v>
      </c>
      <c r="J16" s="61">
        <f>SUM(J14:J15)</f>
        <v>1.286999999999999</v>
      </c>
      <c r="K16" s="61">
        <f>SUM(K14:K15)</f>
        <v>2.1879999999999975</v>
      </c>
      <c r="L16" s="61">
        <f>SUM(L14:L15)</f>
        <v>2.0720000000000005</v>
      </c>
    </row>
    <row r="17" spans="1:13" ht="15" customHeight="1" x14ac:dyDescent="0.35">
      <c r="A17" s="109" t="s">
        <v>9</v>
      </c>
      <c r="B17" s="113"/>
      <c r="C17" s="113"/>
      <c r="D17" s="113"/>
      <c r="E17" s="84">
        <v>0</v>
      </c>
      <c r="F17" s="192">
        <v>0</v>
      </c>
      <c r="G17" s="84">
        <v>0</v>
      </c>
      <c r="H17" s="58">
        <v>0</v>
      </c>
      <c r="I17" s="84">
        <v>0</v>
      </c>
      <c r="J17" s="58">
        <v>0</v>
      </c>
      <c r="K17" s="58">
        <v>0</v>
      </c>
      <c r="L17" s="58">
        <v>0</v>
      </c>
    </row>
    <row r="18" spans="1:13" ht="15" customHeight="1" x14ac:dyDescent="0.35">
      <c r="A18" s="111" t="s">
        <v>10</v>
      </c>
      <c r="B18" s="66"/>
      <c r="C18" s="66"/>
      <c r="D18" s="66"/>
      <c r="E18" s="85">
        <v>0</v>
      </c>
      <c r="F18" s="59">
        <v>0</v>
      </c>
      <c r="G18" s="85">
        <v>0</v>
      </c>
      <c r="H18" s="59">
        <v>0</v>
      </c>
      <c r="I18" s="85">
        <v>0</v>
      </c>
      <c r="J18" s="59">
        <v>0</v>
      </c>
      <c r="K18" s="59">
        <v>0</v>
      </c>
      <c r="L18" s="59">
        <v>0</v>
      </c>
    </row>
    <row r="19" spans="1:13" ht="15" customHeight="1" x14ac:dyDescent="0.25">
      <c r="A19" s="112" t="s">
        <v>11</v>
      </c>
      <c r="B19" s="112"/>
      <c r="C19" s="112"/>
      <c r="D19" s="112"/>
      <c r="E19" s="83">
        <f>SUM(E16:E18)</f>
        <v>1.6020847999999934</v>
      </c>
      <c r="F19" s="56">
        <f>SUM(F16:F18)</f>
        <v>1.4680000000000062</v>
      </c>
      <c r="G19" s="83">
        <f>SUM(G16:G18)</f>
        <v>4.2550847999999979</v>
      </c>
      <c r="H19" s="57">
        <f>SUM(H16:H18)</f>
        <v>3.1190000000000024</v>
      </c>
      <c r="I19" s="83">
        <f>SUM(I16:I18)</f>
        <v>4.8154097000000027</v>
      </c>
      <c r="J19" s="61">
        <f>SUM(J16:J18)</f>
        <v>1.286999999999999</v>
      </c>
      <c r="K19" s="61">
        <f>SUM(K16:K18)</f>
        <v>2.1879999999999975</v>
      </c>
      <c r="L19" s="61">
        <f>SUM(L16:L18)</f>
        <v>2.0720000000000005</v>
      </c>
    </row>
    <row r="20" spans="1:13" ht="15" customHeight="1" x14ac:dyDescent="0.35">
      <c r="A20" s="109" t="s">
        <v>12</v>
      </c>
      <c r="B20" s="62"/>
      <c r="C20" s="62"/>
      <c r="D20" s="62"/>
      <c r="E20" s="84">
        <v>3.1292000000000056E-3</v>
      </c>
      <c r="F20" s="192">
        <v>0.379</v>
      </c>
      <c r="G20" s="84">
        <v>4.8129200000000004E-2</v>
      </c>
      <c r="H20" s="58">
        <v>0.64900000000000002</v>
      </c>
      <c r="I20" s="84">
        <v>0.1247125</v>
      </c>
      <c r="J20" s="58">
        <v>1.37</v>
      </c>
      <c r="K20" s="58">
        <v>0.45100000000000001</v>
      </c>
      <c r="L20" s="58">
        <v>0.34799999999999998</v>
      </c>
    </row>
    <row r="21" spans="1:13" ht="15" customHeight="1" x14ac:dyDescent="0.35">
      <c r="A21" s="111" t="s">
        <v>13</v>
      </c>
      <c r="B21" s="66"/>
      <c r="C21" s="66"/>
      <c r="D21" s="66"/>
      <c r="E21" s="85">
        <v>-9.051579999999998E-2</v>
      </c>
      <c r="F21" s="59">
        <v>-0.21999999999999997</v>
      </c>
      <c r="G21" s="85">
        <v>-0.33851579999999998</v>
      </c>
      <c r="H21" s="59">
        <v>-0.41299999999999998</v>
      </c>
      <c r="I21" s="85">
        <v>-0.29194619999999999</v>
      </c>
      <c r="J21" s="59">
        <v>-1.47</v>
      </c>
      <c r="K21" s="59">
        <v>-1.04</v>
      </c>
      <c r="L21" s="59">
        <v>-0.56499999999999995</v>
      </c>
    </row>
    <row r="22" spans="1:13" ht="15" customHeight="1" x14ac:dyDescent="0.25">
      <c r="A22" s="112" t="s">
        <v>14</v>
      </c>
      <c r="B22" s="112"/>
      <c r="C22" s="112"/>
      <c r="D22" s="112"/>
      <c r="E22" s="83">
        <f>SUM(E19:E21)</f>
        <v>1.5146981999999936</v>
      </c>
      <c r="F22" s="56">
        <f>SUM(F19:F21)</f>
        <v>1.6270000000000062</v>
      </c>
      <c r="G22" s="83">
        <f>SUM(G19:G21)</f>
        <v>3.9646981999999977</v>
      </c>
      <c r="H22" s="57">
        <f>SUM(H19:H21)</f>
        <v>3.3550000000000026</v>
      </c>
      <c r="I22" s="83">
        <f>SUM(I19:I21)</f>
        <v>4.648176000000003</v>
      </c>
      <c r="J22" s="61">
        <f>SUM(J19:J21)</f>
        <v>1.1869999999999992</v>
      </c>
      <c r="K22" s="61">
        <f>SUM(K19:K21)</f>
        <v>1.5989999999999975</v>
      </c>
      <c r="L22" s="61">
        <f>SUM(L19:L21)</f>
        <v>1.8550000000000004</v>
      </c>
    </row>
    <row r="23" spans="1:13" ht="15" customHeight="1" x14ac:dyDescent="0.35">
      <c r="A23" s="109" t="s">
        <v>15</v>
      </c>
      <c r="B23" s="62"/>
      <c r="C23" s="62"/>
      <c r="D23" s="62"/>
      <c r="E23" s="84">
        <v>-0.14711119999999994</v>
      </c>
      <c r="F23" s="192">
        <v>-0.10799999999999998</v>
      </c>
      <c r="G23" s="84">
        <v>-0.61711119999999997</v>
      </c>
      <c r="H23" s="58">
        <v>-0.35</v>
      </c>
      <c r="I23" s="84">
        <v>2.6464099999999879E-2</v>
      </c>
      <c r="J23" s="58">
        <v>-0.22</v>
      </c>
      <c r="K23" s="58">
        <v>-0.27200000000000002</v>
      </c>
      <c r="L23" s="58">
        <v>-0.65900000000000003</v>
      </c>
    </row>
    <row r="24" spans="1:13" ht="15" customHeight="1" x14ac:dyDescent="0.35">
      <c r="A24" s="111" t="s">
        <v>16</v>
      </c>
      <c r="B24" s="114"/>
      <c r="C24" s="114"/>
      <c r="D24" s="114"/>
      <c r="E24" s="85">
        <v>0</v>
      </c>
      <c r="F24" s="59">
        <v>0</v>
      </c>
      <c r="G24" s="85">
        <v>0</v>
      </c>
      <c r="H24" s="59">
        <v>0</v>
      </c>
      <c r="I24" s="85">
        <v>0</v>
      </c>
      <c r="J24" s="59">
        <v>0</v>
      </c>
      <c r="K24" s="59">
        <v>0</v>
      </c>
      <c r="L24" s="59">
        <v>0</v>
      </c>
    </row>
    <row r="25" spans="1:13" ht="15" customHeight="1" x14ac:dyDescent="0.35">
      <c r="A25" s="115" t="s">
        <v>103</v>
      </c>
      <c r="B25" s="116"/>
      <c r="C25" s="116"/>
      <c r="D25" s="116"/>
      <c r="E25" s="83">
        <f>SUM(E22:E24)</f>
        <v>1.3675869999999937</v>
      </c>
      <c r="F25" s="56">
        <f>SUM(F22:F24)</f>
        <v>1.5190000000000063</v>
      </c>
      <c r="G25" s="83">
        <f>SUM(G22:G24)</f>
        <v>3.3475869999999976</v>
      </c>
      <c r="H25" s="57">
        <f>SUM(H22:H24)</f>
        <v>3.0050000000000026</v>
      </c>
      <c r="I25" s="83">
        <f>SUM(I22:I24)</f>
        <v>4.6746401000000031</v>
      </c>
      <c r="J25" s="61">
        <f>SUM(J22:J24)</f>
        <v>0.96699999999999919</v>
      </c>
      <c r="K25" s="61">
        <f>SUM(K22:K24)</f>
        <v>1.3269999999999975</v>
      </c>
      <c r="L25" s="61">
        <f>SUM(L22:L24)</f>
        <v>1.1960000000000004</v>
      </c>
    </row>
    <row r="26" spans="1:13" ht="15" customHeight="1" x14ac:dyDescent="0.35">
      <c r="A26" s="109" t="s">
        <v>117</v>
      </c>
      <c r="B26" s="62"/>
      <c r="C26" s="62"/>
      <c r="D26" s="62"/>
      <c r="E26" s="84">
        <v>1.3675869999999932</v>
      </c>
      <c r="F26" s="58">
        <v>1.5190000000000055</v>
      </c>
      <c r="G26" s="84">
        <v>3.3475869999999954</v>
      </c>
      <c r="H26" s="58">
        <v>3.0050000000000026</v>
      </c>
      <c r="I26" s="84">
        <v>4.674640100000004</v>
      </c>
      <c r="J26" s="58">
        <v>0.96699999999999764</v>
      </c>
      <c r="K26" s="58">
        <v>1.3269999999999982</v>
      </c>
      <c r="L26" s="58">
        <v>1.1959999999999962</v>
      </c>
      <c r="M26" s="58"/>
    </row>
    <row r="27" spans="1:13" ht="15" customHeight="1" x14ac:dyDescent="0.35">
      <c r="A27" s="109" t="s">
        <v>112</v>
      </c>
      <c r="B27" s="62"/>
      <c r="C27" s="62"/>
      <c r="D27" s="62"/>
      <c r="E27" s="84">
        <v>0</v>
      </c>
      <c r="F27" s="58">
        <v>0</v>
      </c>
      <c r="G27" s="84">
        <v>0</v>
      </c>
      <c r="H27" s="58">
        <v>0</v>
      </c>
      <c r="I27" s="84">
        <v>0</v>
      </c>
      <c r="J27" s="58">
        <v>0</v>
      </c>
      <c r="K27" s="58">
        <v>0</v>
      </c>
      <c r="L27" s="58">
        <v>0</v>
      </c>
      <c r="M27" s="183"/>
    </row>
    <row r="28" spans="1:13" ht="15" customHeight="1" x14ac:dyDescent="0.35">
      <c r="A28" s="146"/>
      <c r="B28" s="146"/>
      <c r="C28" s="146"/>
      <c r="D28" s="146"/>
      <c r="E28" s="180"/>
      <c r="F28" s="181"/>
      <c r="G28" s="180"/>
      <c r="H28" s="181"/>
      <c r="I28" s="180"/>
      <c r="J28" s="181"/>
      <c r="K28" s="181"/>
      <c r="L28" s="181"/>
    </row>
    <row r="29" spans="1:13" ht="16.5" x14ac:dyDescent="0.35">
      <c r="A29" s="144" t="s">
        <v>64</v>
      </c>
      <c r="B29" s="62"/>
      <c r="C29" s="62"/>
      <c r="D29" s="62"/>
      <c r="E29" s="84">
        <v>-5.6000000000000008E-2</v>
      </c>
      <c r="F29" s="58">
        <v>8.3199999999999996E-2</v>
      </c>
      <c r="G29" s="84">
        <v>-7.7000000000000013E-2</v>
      </c>
      <c r="H29" s="58">
        <v>7.4999999999999997E-2</v>
      </c>
      <c r="I29" s="84">
        <v>2.23E-2</v>
      </c>
      <c r="J29" s="58">
        <v>-0.48199999999999998</v>
      </c>
      <c r="K29" s="58">
        <v>-0.23</v>
      </c>
      <c r="L29" s="58">
        <v>0.27</v>
      </c>
    </row>
    <row r="30" spans="1:13" ht="16.5" x14ac:dyDescent="0.35">
      <c r="A30" s="145" t="s">
        <v>111</v>
      </c>
      <c r="B30" s="146"/>
      <c r="C30" s="146"/>
      <c r="D30" s="146"/>
      <c r="E30" s="178">
        <v>1.6580847999999899</v>
      </c>
      <c r="F30" s="179">
        <v>1.38480000000001</v>
      </c>
      <c r="G30" s="178">
        <v>4.3320847999999996</v>
      </c>
      <c r="H30" s="179">
        <v>3.044</v>
      </c>
      <c r="I30" s="178">
        <v>4.7931096999999996</v>
      </c>
      <c r="J30" s="179">
        <v>1.7689999999999999</v>
      </c>
      <c r="K30" s="179">
        <v>2.4180000000000001</v>
      </c>
      <c r="L30" s="179">
        <v>1.802</v>
      </c>
    </row>
    <row r="31" spans="1:13" ht="16.5" x14ac:dyDescent="0.35">
      <c r="A31" s="109"/>
      <c r="B31" s="62"/>
      <c r="C31" s="62"/>
      <c r="D31" s="62"/>
      <c r="E31" s="22"/>
      <c r="F31" s="22"/>
      <c r="G31" s="22"/>
      <c r="H31" s="22"/>
      <c r="I31" s="22"/>
      <c r="J31" s="22"/>
      <c r="K31" s="22"/>
      <c r="L31" s="22"/>
    </row>
    <row r="32" spans="1:13" ht="16.5" x14ac:dyDescent="0.35">
      <c r="A32" s="67" t="s">
        <v>100</v>
      </c>
      <c r="B32" s="67"/>
      <c r="C32" s="68"/>
      <c r="D32" s="69"/>
      <c r="E32" s="70">
        <v>2016</v>
      </c>
      <c r="F32" s="70">
        <v>2015</v>
      </c>
      <c r="G32" s="70">
        <v>2016</v>
      </c>
      <c r="H32" s="70">
        <v>2015</v>
      </c>
      <c r="I32" s="70">
        <v>2015</v>
      </c>
      <c r="J32" s="70">
        <v>2014</v>
      </c>
      <c r="K32" s="70">
        <v>2013</v>
      </c>
      <c r="L32" s="70">
        <v>2012</v>
      </c>
    </row>
    <row r="33" spans="1:12" ht="16.5" x14ac:dyDescent="0.35">
      <c r="A33" s="71"/>
      <c r="B33" s="71"/>
      <c r="C33" s="68"/>
      <c r="D33" s="69"/>
      <c r="E33" s="73" t="str">
        <f>E$4</f>
        <v>Q3</v>
      </c>
      <c r="F33" s="73" t="str">
        <f>F$4</f>
        <v>Q3</v>
      </c>
      <c r="G33" s="73" t="str">
        <f>G$4</f>
        <v>Q1-3</v>
      </c>
      <c r="H33" s="73" t="str">
        <f>H$4</f>
        <v>Q1-3</v>
      </c>
      <c r="I33" s="73"/>
      <c r="J33" s="73"/>
      <c r="K33" s="73"/>
      <c r="L33" s="73"/>
    </row>
    <row r="34" spans="1:12" ht="15" customHeight="1" x14ac:dyDescent="0.35">
      <c r="A34" s="68">
        <v>0</v>
      </c>
      <c r="B34" s="74"/>
      <c r="C34" s="68"/>
      <c r="D34" s="68"/>
      <c r="E34" s="75"/>
      <c r="F34" s="75"/>
      <c r="G34" s="75"/>
      <c r="H34" s="75"/>
      <c r="I34" s="75"/>
      <c r="J34" s="75"/>
      <c r="K34" s="75"/>
      <c r="L34" s="75"/>
    </row>
    <row r="35" spans="1:12" ht="3" customHeight="1" x14ac:dyDescent="0.35">
      <c r="A35" s="109"/>
      <c r="B35" s="65"/>
      <c r="C35" s="65"/>
      <c r="D35" s="65"/>
      <c r="E35" s="63"/>
      <c r="F35" s="63"/>
      <c r="G35" s="63"/>
      <c r="H35" s="63"/>
      <c r="I35" s="63"/>
      <c r="J35" s="63"/>
      <c r="K35" s="63"/>
      <c r="L35" s="63"/>
    </row>
    <row r="36" spans="1:12" ht="15" customHeight="1" x14ac:dyDescent="0.35">
      <c r="A36" s="109" t="s">
        <v>17</v>
      </c>
      <c r="B36" s="117"/>
      <c r="C36" s="117"/>
      <c r="D36" s="117"/>
      <c r="E36" s="58"/>
      <c r="F36" s="58"/>
      <c r="G36" s="84">
        <v>1.4910000000000001</v>
      </c>
      <c r="H36" s="58">
        <v>0</v>
      </c>
      <c r="I36" s="84">
        <v>1.5573607999999999</v>
      </c>
      <c r="J36" s="58">
        <v>2.5449999999999999</v>
      </c>
      <c r="K36" s="58">
        <v>2.3929999999999998</v>
      </c>
      <c r="L36" s="58">
        <v>1.2529999999999999</v>
      </c>
    </row>
    <row r="37" spans="1:12" ht="15" customHeight="1" x14ac:dyDescent="0.35">
      <c r="A37" s="109" t="s">
        <v>18</v>
      </c>
      <c r="B37" s="110"/>
      <c r="C37" s="110"/>
      <c r="D37" s="110"/>
      <c r="E37" s="58"/>
      <c r="F37" s="21"/>
      <c r="G37" s="84">
        <v>0.501</v>
      </c>
      <c r="H37" s="58">
        <v>0</v>
      </c>
      <c r="I37" s="84">
        <v>0</v>
      </c>
      <c r="J37" s="58">
        <v>0</v>
      </c>
      <c r="K37" s="58">
        <v>0</v>
      </c>
      <c r="L37" s="58">
        <v>0</v>
      </c>
    </row>
    <row r="38" spans="1:12" ht="15" customHeight="1" x14ac:dyDescent="0.35">
      <c r="A38" s="109" t="s">
        <v>110</v>
      </c>
      <c r="B38" s="110"/>
      <c r="C38" s="110"/>
      <c r="D38" s="110"/>
      <c r="E38" s="58"/>
      <c r="F38" s="21"/>
      <c r="G38" s="84">
        <v>0.69499999999999995</v>
      </c>
      <c r="H38" s="58">
        <v>0</v>
      </c>
      <c r="I38" s="84">
        <v>0.68164160000000007</v>
      </c>
      <c r="J38" s="58">
        <v>0.57399999999999995</v>
      </c>
      <c r="K38" s="58">
        <v>0.61099999999999999</v>
      </c>
      <c r="L38" s="58">
        <v>0.59599999999999997</v>
      </c>
    </row>
    <row r="39" spans="1:12" ht="15" customHeight="1" x14ac:dyDescent="0.35">
      <c r="A39" s="109" t="s">
        <v>19</v>
      </c>
      <c r="B39" s="110"/>
      <c r="C39" s="110"/>
      <c r="D39" s="110"/>
      <c r="E39" s="58"/>
      <c r="F39" s="192"/>
      <c r="G39" s="84">
        <v>1.16E-4</v>
      </c>
      <c r="H39" s="192">
        <v>0</v>
      </c>
      <c r="I39" s="84">
        <v>0</v>
      </c>
      <c r="J39" s="58">
        <v>0</v>
      </c>
      <c r="K39" s="58">
        <v>0</v>
      </c>
      <c r="L39" s="58">
        <v>0</v>
      </c>
    </row>
    <row r="40" spans="1:12" ht="15" customHeight="1" x14ac:dyDescent="0.35">
      <c r="A40" s="111" t="s">
        <v>20</v>
      </c>
      <c r="B40" s="66"/>
      <c r="C40" s="66"/>
      <c r="D40" s="66"/>
      <c r="E40" s="59"/>
      <c r="F40" s="25"/>
      <c r="G40" s="85">
        <v>0.89001259999999993</v>
      </c>
      <c r="H40" s="59">
        <v>0</v>
      </c>
      <c r="I40" s="85">
        <v>1.1035545</v>
      </c>
      <c r="J40" s="59">
        <v>0.35099999999999998</v>
      </c>
      <c r="K40" s="59">
        <v>0.312</v>
      </c>
      <c r="L40" s="59">
        <v>0.27900000000000003</v>
      </c>
    </row>
    <row r="41" spans="1:12" ht="15" customHeight="1" x14ac:dyDescent="0.35">
      <c r="A41" s="106" t="s">
        <v>21</v>
      </c>
      <c r="B41" s="112"/>
      <c r="C41" s="112"/>
      <c r="D41" s="112"/>
      <c r="E41" s="57"/>
      <c r="F41" s="16"/>
      <c r="G41" s="83">
        <f>SUM(G36:G40)</f>
        <v>3.5771285999999995</v>
      </c>
      <c r="H41" s="57" t="s">
        <v>54</v>
      </c>
      <c r="I41" s="83">
        <f>SUM(I36:I40)</f>
        <v>3.3425568999999999</v>
      </c>
      <c r="J41" s="61">
        <f>SUM(J36:J40)</f>
        <v>3.4699999999999998</v>
      </c>
      <c r="K41" s="61">
        <f>SUM(K36:K40)</f>
        <v>3.3159999999999994</v>
      </c>
      <c r="L41" s="61">
        <f>SUM(L36:L40)</f>
        <v>2.1279999999999997</v>
      </c>
    </row>
    <row r="42" spans="1:12" ht="15" customHeight="1" x14ac:dyDescent="0.35">
      <c r="A42" s="109" t="s">
        <v>22</v>
      </c>
      <c r="B42" s="62"/>
      <c r="C42" s="62"/>
      <c r="D42" s="62"/>
      <c r="E42" s="58"/>
      <c r="F42" s="21"/>
      <c r="G42" s="84">
        <v>0</v>
      </c>
      <c r="H42" s="58">
        <v>0</v>
      </c>
      <c r="I42" s="84">
        <v>0</v>
      </c>
      <c r="J42" s="58">
        <v>0</v>
      </c>
      <c r="K42" s="58">
        <v>0</v>
      </c>
      <c r="L42" s="58">
        <v>0</v>
      </c>
    </row>
    <row r="43" spans="1:12" ht="15" customHeight="1" x14ac:dyDescent="0.35">
      <c r="A43" s="109" t="s">
        <v>23</v>
      </c>
      <c r="B43" s="62"/>
      <c r="C43" s="62"/>
      <c r="D43" s="62"/>
      <c r="E43" s="58"/>
      <c r="F43" s="21"/>
      <c r="G43" s="84">
        <v>0</v>
      </c>
      <c r="H43" s="58">
        <v>0</v>
      </c>
      <c r="I43" s="84">
        <v>0</v>
      </c>
      <c r="J43" s="58">
        <v>0</v>
      </c>
      <c r="K43" s="58">
        <v>0</v>
      </c>
      <c r="L43" s="58">
        <v>0</v>
      </c>
    </row>
    <row r="44" spans="1:12" ht="15" customHeight="1" x14ac:dyDescent="0.35">
      <c r="A44" s="109" t="s">
        <v>24</v>
      </c>
      <c r="B44" s="62"/>
      <c r="C44" s="62"/>
      <c r="D44" s="62"/>
      <c r="E44" s="58"/>
      <c r="F44" s="21"/>
      <c r="G44" s="84">
        <v>21.672000000000001</v>
      </c>
      <c r="H44" s="58">
        <v>0</v>
      </c>
      <c r="I44" s="84">
        <v>22.926655700000001</v>
      </c>
      <c r="J44" s="58">
        <v>15.351999999999999</v>
      </c>
      <c r="K44" s="58">
        <v>15.468</v>
      </c>
      <c r="L44" s="58">
        <v>12.15</v>
      </c>
    </row>
    <row r="45" spans="1:12" ht="15" customHeight="1" x14ac:dyDescent="0.35">
      <c r="A45" s="109" t="s">
        <v>25</v>
      </c>
      <c r="B45" s="62"/>
      <c r="C45" s="62"/>
      <c r="D45" s="62"/>
      <c r="E45" s="58"/>
      <c r="F45" s="58"/>
      <c r="G45" s="84">
        <v>2.5529999999999999</v>
      </c>
      <c r="H45" s="58">
        <v>0</v>
      </c>
      <c r="I45" s="84">
        <v>4.9766830999999998</v>
      </c>
      <c r="J45" s="58">
        <v>2.9980000000000002</v>
      </c>
      <c r="K45" s="58">
        <v>2.371</v>
      </c>
      <c r="L45" s="58">
        <v>1.986</v>
      </c>
    </row>
    <row r="46" spans="1:12" ht="15" customHeight="1" x14ac:dyDescent="0.35">
      <c r="A46" s="111" t="s">
        <v>26</v>
      </c>
      <c r="B46" s="66"/>
      <c r="C46" s="66"/>
      <c r="D46" s="66"/>
      <c r="E46" s="59"/>
      <c r="F46" s="59"/>
      <c r="G46" s="85">
        <v>0</v>
      </c>
      <c r="H46" s="59">
        <v>0</v>
      </c>
      <c r="I46" s="85">
        <v>0</v>
      </c>
      <c r="J46" s="59">
        <v>0</v>
      </c>
      <c r="K46" s="59">
        <v>0</v>
      </c>
      <c r="L46" s="59">
        <v>0</v>
      </c>
    </row>
    <row r="47" spans="1:12" ht="15" customHeight="1" x14ac:dyDescent="0.35">
      <c r="A47" s="118" t="s">
        <v>27</v>
      </c>
      <c r="B47" s="77"/>
      <c r="C47" s="77"/>
      <c r="D47" s="77"/>
      <c r="E47" s="186"/>
      <c r="F47" s="36"/>
      <c r="G47" s="90">
        <f>SUM(G42:G46)</f>
        <v>24.225000000000001</v>
      </c>
      <c r="H47" s="186" t="s">
        <v>54</v>
      </c>
      <c r="I47" s="90">
        <f>SUM(I42:I46)</f>
        <v>27.9033388</v>
      </c>
      <c r="J47" s="136">
        <f>SUM(J42:J46)</f>
        <v>18.349999999999998</v>
      </c>
      <c r="K47" s="136">
        <f>SUM(K42:K46)</f>
        <v>17.838999999999999</v>
      </c>
      <c r="L47" s="136">
        <f>SUM(L42:L46)</f>
        <v>14.136000000000001</v>
      </c>
    </row>
    <row r="48" spans="1:12" ht="15" customHeight="1" x14ac:dyDescent="0.35">
      <c r="A48" s="106" t="s">
        <v>101</v>
      </c>
      <c r="B48" s="78"/>
      <c r="C48" s="78"/>
      <c r="D48" s="78"/>
      <c r="E48" s="57"/>
      <c r="F48" s="16"/>
      <c r="G48" s="83">
        <f>G41+G47</f>
        <v>27.8021286</v>
      </c>
      <c r="H48" s="57" t="s">
        <v>54</v>
      </c>
      <c r="I48" s="83">
        <f>I41+I47</f>
        <v>31.245895699999998</v>
      </c>
      <c r="J48" s="61">
        <f>J41+J47</f>
        <v>21.819999999999997</v>
      </c>
      <c r="K48" s="61">
        <f>K41+K47</f>
        <v>21.154999999999998</v>
      </c>
      <c r="L48" s="61">
        <f>L41+L47</f>
        <v>16.263999999999999</v>
      </c>
    </row>
    <row r="49" spans="1:12" ht="15" customHeight="1" x14ac:dyDescent="0.35">
      <c r="A49" s="109" t="s">
        <v>118</v>
      </c>
      <c r="B49" s="62"/>
      <c r="C49" s="62"/>
      <c r="D49" s="62"/>
      <c r="E49" s="58"/>
      <c r="F49" s="21"/>
      <c r="G49" s="84">
        <v>6.8565869999999922</v>
      </c>
      <c r="H49" s="58"/>
      <c r="I49" s="84">
        <v>3.6223961000000031</v>
      </c>
      <c r="J49" s="58">
        <v>0.71299999999999986</v>
      </c>
      <c r="K49" s="58">
        <v>-0.14600000000000191</v>
      </c>
      <c r="L49" s="58">
        <v>-1.4539999999999953</v>
      </c>
    </row>
    <row r="50" spans="1:12" ht="15" customHeight="1" x14ac:dyDescent="0.35">
      <c r="A50" s="109" t="s">
        <v>113</v>
      </c>
      <c r="B50" s="62"/>
      <c r="C50" s="62"/>
      <c r="D50" s="62"/>
      <c r="E50" s="58"/>
      <c r="F50" s="21"/>
      <c r="G50" s="84">
        <v>0</v>
      </c>
      <c r="H50" s="58">
        <v>0</v>
      </c>
      <c r="I50" s="84">
        <v>0</v>
      </c>
      <c r="J50" s="58">
        <v>0</v>
      </c>
      <c r="K50" s="58">
        <v>0</v>
      </c>
      <c r="L50" s="58">
        <v>0</v>
      </c>
    </row>
    <row r="51" spans="1:12" ht="15" customHeight="1" x14ac:dyDescent="0.35">
      <c r="A51" s="109" t="s">
        <v>28</v>
      </c>
      <c r="B51" s="62"/>
      <c r="C51" s="62"/>
      <c r="D51" s="62"/>
      <c r="E51" s="58"/>
      <c r="F51" s="21"/>
      <c r="G51" s="84">
        <v>0.29799999999999999</v>
      </c>
      <c r="H51" s="58">
        <v>0</v>
      </c>
      <c r="I51" s="84">
        <v>0.31813830000000004</v>
      </c>
      <c r="J51" s="58">
        <v>0.28799999999999998</v>
      </c>
      <c r="K51" s="58">
        <v>0.23899999999999999</v>
      </c>
      <c r="L51" s="58">
        <v>0.13100000000000001</v>
      </c>
    </row>
    <row r="52" spans="1:12" ht="15" customHeight="1" x14ac:dyDescent="0.35">
      <c r="A52" s="109" t="s">
        <v>29</v>
      </c>
      <c r="B52" s="62"/>
      <c r="C52" s="62"/>
      <c r="D52" s="62"/>
      <c r="E52" s="58"/>
      <c r="F52" s="21"/>
      <c r="G52" s="84">
        <v>1E-3</v>
      </c>
      <c r="H52" s="58">
        <v>0</v>
      </c>
      <c r="I52" s="84">
        <v>0</v>
      </c>
      <c r="J52" s="58">
        <v>7.3999999999999996E-2</v>
      </c>
      <c r="K52" s="58">
        <v>7.1999999999999995E-2</v>
      </c>
      <c r="L52" s="58">
        <v>8.2000000000000003E-2</v>
      </c>
    </row>
    <row r="53" spans="1:12" ht="15" customHeight="1" x14ac:dyDescent="0.35">
      <c r="A53" s="109" t="s">
        <v>30</v>
      </c>
      <c r="B53" s="62"/>
      <c r="C53" s="62"/>
      <c r="D53" s="62"/>
      <c r="E53" s="58"/>
      <c r="F53" s="21"/>
      <c r="G53" s="84">
        <v>3.7669999999999999</v>
      </c>
      <c r="H53" s="58">
        <v>0</v>
      </c>
      <c r="I53" s="84">
        <v>2.7606999999999995</v>
      </c>
      <c r="J53" s="58">
        <v>2.9249999999999998</v>
      </c>
      <c r="K53" s="58">
        <v>4.3950000000000005</v>
      </c>
      <c r="L53" s="58">
        <v>1.6369999999999998</v>
      </c>
    </row>
    <row r="54" spans="1:12" ht="15" customHeight="1" x14ac:dyDescent="0.35">
      <c r="A54" s="109" t="s">
        <v>31</v>
      </c>
      <c r="B54" s="62"/>
      <c r="C54" s="62"/>
      <c r="D54" s="62"/>
      <c r="E54" s="58"/>
      <c r="F54" s="21"/>
      <c r="G54" s="84">
        <v>16.115000000000002</v>
      </c>
      <c r="H54" s="58">
        <v>0</v>
      </c>
      <c r="I54" s="84">
        <v>24.5448129</v>
      </c>
      <c r="J54" s="58">
        <v>17.82</v>
      </c>
      <c r="K54" s="58">
        <v>16.594999999999999</v>
      </c>
      <c r="L54" s="58">
        <v>15.867999999999999</v>
      </c>
    </row>
    <row r="55" spans="1:12" ht="15" customHeight="1" x14ac:dyDescent="0.35">
      <c r="A55" s="109" t="s">
        <v>32</v>
      </c>
      <c r="B55" s="62"/>
      <c r="C55" s="62"/>
      <c r="D55" s="62"/>
      <c r="E55" s="58"/>
      <c r="F55" s="21"/>
      <c r="G55" s="84">
        <v>0.76500000000000001</v>
      </c>
      <c r="H55" s="58">
        <v>0</v>
      </c>
      <c r="I55" s="84">
        <v>0</v>
      </c>
      <c r="J55" s="58">
        <v>0</v>
      </c>
      <c r="K55" s="58">
        <v>0</v>
      </c>
      <c r="L55" s="58">
        <v>0</v>
      </c>
    </row>
    <row r="56" spans="1:12" ht="15" customHeight="1" x14ac:dyDescent="0.35">
      <c r="A56" s="111" t="s">
        <v>116</v>
      </c>
      <c r="B56" s="66"/>
      <c r="C56" s="66"/>
      <c r="D56" s="66"/>
      <c r="E56" s="59"/>
      <c r="F56" s="25"/>
      <c r="G56" s="85">
        <v>0</v>
      </c>
      <c r="H56" s="59">
        <v>0</v>
      </c>
      <c r="I56" s="85">
        <v>0</v>
      </c>
      <c r="J56" s="59">
        <v>0</v>
      </c>
      <c r="K56" s="59">
        <v>0</v>
      </c>
      <c r="L56" s="59">
        <v>0</v>
      </c>
    </row>
    <row r="57" spans="1:12" ht="15" customHeight="1" x14ac:dyDescent="0.35">
      <c r="A57" s="106" t="s">
        <v>102</v>
      </c>
      <c r="B57" s="78"/>
      <c r="C57" s="78"/>
      <c r="D57" s="78"/>
      <c r="E57" s="57"/>
      <c r="F57" s="16"/>
      <c r="G57" s="83">
        <v>27.802586999999999</v>
      </c>
      <c r="H57" s="57" t="s">
        <v>54</v>
      </c>
      <c r="I57" s="83">
        <v>31.246047300000001</v>
      </c>
      <c r="J57" s="61">
        <v>21.82</v>
      </c>
      <c r="K57" s="61">
        <v>21.155000000000001</v>
      </c>
      <c r="L57" s="61">
        <v>16.263999999999999</v>
      </c>
    </row>
    <row r="58" spans="1:12" ht="16.5" x14ac:dyDescent="0.35">
      <c r="A58" s="109"/>
      <c r="B58" s="78"/>
      <c r="C58" s="78"/>
      <c r="D58" s="78"/>
      <c r="E58" s="22"/>
      <c r="F58" s="22"/>
      <c r="G58" s="22"/>
      <c r="H58" s="22"/>
      <c r="I58" s="22"/>
      <c r="J58" s="22"/>
      <c r="K58" s="22"/>
      <c r="L58" s="22"/>
    </row>
    <row r="59" spans="1:12" ht="16.5" x14ac:dyDescent="0.35">
      <c r="A59" s="76"/>
      <c r="B59" s="67"/>
      <c r="C59" s="69"/>
      <c r="D59" s="69"/>
      <c r="E59" s="70">
        <v>2016</v>
      </c>
      <c r="F59" s="70">
        <v>2015</v>
      </c>
      <c r="G59" s="70">
        <v>2016</v>
      </c>
      <c r="H59" s="70">
        <v>2015</v>
      </c>
      <c r="I59" s="70">
        <v>2015</v>
      </c>
      <c r="J59" s="70">
        <v>2014</v>
      </c>
      <c r="K59" s="70">
        <v>2013</v>
      </c>
      <c r="L59" s="70">
        <v>2012</v>
      </c>
    </row>
    <row r="60" spans="1:12" ht="16.5" x14ac:dyDescent="0.35">
      <c r="A60" s="71"/>
      <c r="B60" s="71"/>
      <c r="C60" s="69"/>
      <c r="D60" s="69"/>
      <c r="E60" s="73" t="str">
        <f>E$4</f>
        <v>Q3</v>
      </c>
      <c r="F60" s="73" t="str">
        <f>F$4</f>
        <v>Q3</v>
      </c>
      <c r="G60" s="73" t="str">
        <f>G$4</f>
        <v>Q1-3</v>
      </c>
      <c r="H60" s="73" t="str">
        <f>H$4</f>
        <v>Q1-3</v>
      </c>
      <c r="I60" s="73"/>
      <c r="J60" s="73"/>
      <c r="K60" s="73"/>
      <c r="L60" s="73"/>
    </row>
    <row r="61" spans="1:12" ht="16.5" x14ac:dyDescent="0.35">
      <c r="A61" s="68" t="s">
        <v>115</v>
      </c>
      <c r="B61" s="74"/>
      <c r="C61" s="68"/>
      <c r="D61" s="68"/>
      <c r="E61" s="75"/>
      <c r="F61" s="75"/>
      <c r="G61" s="75"/>
      <c r="H61" s="75"/>
      <c r="I61" s="75"/>
      <c r="J61" s="75"/>
      <c r="K61" s="75"/>
      <c r="L61" s="75"/>
    </row>
    <row r="62" spans="1:12" ht="3" customHeight="1" x14ac:dyDescent="0.35">
      <c r="A62" s="109"/>
      <c r="B62" s="65"/>
      <c r="C62" s="65"/>
      <c r="D62" s="65"/>
      <c r="E62" s="63"/>
      <c r="F62" s="63"/>
      <c r="G62" s="63"/>
      <c r="H62" s="63"/>
      <c r="I62" s="63"/>
      <c r="J62" s="63"/>
      <c r="K62" s="63"/>
      <c r="L62" s="63"/>
    </row>
    <row r="63" spans="1:12" ht="34.5" customHeight="1" x14ac:dyDescent="0.35">
      <c r="A63" s="119" t="s">
        <v>33</v>
      </c>
      <c r="B63" s="119"/>
      <c r="C63" s="119"/>
      <c r="D63" s="119"/>
      <c r="E63" s="84">
        <v>1.109851999999993</v>
      </c>
      <c r="F63" s="192"/>
      <c r="G63" s="84">
        <v>3.2608520000000052</v>
      </c>
      <c r="H63" s="58"/>
      <c r="I63" s="84">
        <v>4.0451760000000041</v>
      </c>
      <c r="J63" s="58">
        <v>1.2920000000000016</v>
      </c>
      <c r="K63" s="58">
        <v>1.661999999999999</v>
      </c>
      <c r="L63" s="58">
        <v>1.7609999999999992</v>
      </c>
    </row>
    <row r="64" spans="1:12" ht="15" customHeight="1" x14ac:dyDescent="0.35">
      <c r="A64" s="120" t="s">
        <v>34</v>
      </c>
      <c r="B64" s="120"/>
      <c r="C64" s="121"/>
      <c r="D64" s="121"/>
      <c r="E64" s="85">
        <v>-4.5928288999999989</v>
      </c>
      <c r="F64" s="59"/>
      <c r="G64" s="85">
        <v>-6.6638288999999995</v>
      </c>
      <c r="H64" s="59"/>
      <c r="I64" s="85">
        <v>-1.2450000000000001</v>
      </c>
      <c r="J64" s="59">
        <v>0.84299999999999997</v>
      </c>
      <c r="K64" s="59">
        <v>-2.6989999999999998</v>
      </c>
      <c r="L64" s="59">
        <v>-1.071</v>
      </c>
    </row>
    <row r="65" spans="1:13" ht="15" customHeight="1" x14ac:dyDescent="0.35">
      <c r="A65" s="174" t="s">
        <v>35</v>
      </c>
      <c r="B65" s="122"/>
      <c r="C65" s="123"/>
      <c r="D65" s="123"/>
      <c r="E65" s="83">
        <f>SUM(E63:E64)</f>
        <v>-3.4829769000000059</v>
      </c>
      <c r="F65" s="57" t="s">
        <v>54</v>
      </c>
      <c r="G65" s="83">
        <f>SUM(G63:G64)</f>
        <v>-3.4029768999999943</v>
      </c>
      <c r="H65" s="57" t="s">
        <v>54</v>
      </c>
      <c r="I65" s="83">
        <f>SUM(I63:I64)</f>
        <v>2.800176000000004</v>
      </c>
      <c r="J65" s="61">
        <f>SUM(J63:J64)</f>
        <v>2.1350000000000016</v>
      </c>
      <c r="K65" s="61">
        <f>SUM(K63:K64)</f>
        <v>-1.0370000000000008</v>
      </c>
      <c r="L65" s="61">
        <f>SUM(L63:L64)</f>
        <v>0.68999999999999928</v>
      </c>
    </row>
    <row r="66" spans="1:13" ht="15" customHeight="1" x14ac:dyDescent="0.35">
      <c r="A66" s="119" t="s">
        <v>108</v>
      </c>
      <c r="B66" s="119"/>
      <c r="C66" s="62"/>
      <c r="D66" s="62"/>
      <c r="E66" s="84">
        <v>-0.42899999999999999</v>
      </c>
      <c r="F66" s="192"/>
      <c r="G66" s="84">
        <v>-0.85899999999999999</v>
      </c>
      <c r="H66" s="58"/>
      <c r="I66" s="84">
        <v>-0.34200000000000003</v>
      </c>
      <c r="J66" s="58">
        <v>-0.39200000000000002</v>
      </c>
      <c r="K66" s="58">
        <v>-0.46400000000000002</v>
      </c>
      <c r="L66" s="58">
        <v>-0.28499999999999998</v>
      </c>
    </row>
    <row r="67" spans="1:13" ht="15" customHeight="1" x14ac:dyDescent="0.35">
      <c r="A67" s="120" t="s">
        <v>109</v>
      </c>
      <c r="B67" s="120"/>
      <c r="C67" s="66"/>
      <c r="D67" s="66"/>
      <c r="E67" s="85">
        <v>0</v>
      </c>
      <c r="F67" s="59"/>
      <c r="G67" s="85">
        <v>0</v>
      </c>
      <c r="H67" s="59"/>
      <c r="I67" s="85">
        <v>9.5000000000000001E-2</v>
      </c>
      <c r="J67" s="59">
        <v>0</v>
      </c>
      <c r="K67" s="59">
        <v>0</v>
      </c>
      <c r="L67" s="59">
        <v>0</v>
      </c>
    </row>
    <row r="68" spans="1:13" ht="15" customHeight="1" x14ac:dyDescent="0.35">
      <c r="A68" s="124" t="s">
        <v>114</v>
      </c>
      <c r="B68" s="124"/>
      <c r="C68" s="125"/>
      <c r="D68" s="125"/>
      <c r="E68" s="83">
        <f>SUM(E65:E67)</f>
        <v>-3.9119769000000058</v>
      </c>
      <c r="F68" s="57" t="s">
        <v>54</v>
      </c>
      <c r="G68" s="83">
        <f>SUM(G65:G67)</f>
        <v>-4.2619768999999943</v>
      </c>
      <c r="H68" s="57" t="s">
        <v>54</v>
      </c>
      <c r="I68" s="83">
        <f>SUM(I65:I67)</f>
        <v>2.5531760000000041</v>
      </c>
      <c r="J68" s="61">
        <f>SUM(J65:J67)</f>
        <v>1.7430000000000017</v>
      </c>
      <c r="K68" s="61">
        <f>SUM(K65:K67)</f>
        <v>-1.5010000000000008</v>
      </c>
      <c r="L68" s="61">
        <f>SUM(L65:L67)</f>
        <v>0.40499999999999931</v>
      </c>
    </row>
    <row r="69" spans="1:13" ht="15" customHeight="1" x14ac:dyDescent="0.35">
      <c r="A69" s="120" t="s">
        <v>36</v>
      </c>
      <c r="B69" s="120"/>
      <c r="C69" s="126"/>
      <c r="D69" s="126"/>
      <c r="E69" s="85">
        <v>0</v>
      </c>
      <c r="F69" s="59"/>
      <c r="G69" s="85">
        <v>0</v>
      </c>
      <c r="H69" s="59">
        <v>0</v>
      </c>
      <c r="I69" s="85">
        <v>0</v>
      </c>
      <c r="J69" s="59">
        <v>0</v>
      </c>
      <c r="K69" s="59">
        <v>-0.84099999999999997</v>
      </c>
      <c r="L69" s="59">
        <v>-1.181</v>
      </c>
    </row>
    <row r="70" spans="1:13" ht="15" customHeight="1" x14ac:dyDescent="0.35">
      <c r="A70" s="174" t="s">
        <v>37</v>
      </c>
      <c r="B70" s="122"/>
      <c r="C70" s="78"/>
      <c r="D70" s="78"/>
      <c r="E70" s="83">
        <f>SUM(E68:E69)</f>
        <v>-3.9119769000000058</v>
      </c>
      <c r="F70" s="57" t="s">
        <v>54</v>
      </c>
      <c r="G70" s="83">
        <f>SUM(G68:G69)</f>
        <v>-4.2619768999999943</v>
      </c>
      <c r="H70" s="57" t="s">
        <v>54</v>
      </c>
      <c r="I70" s="83">
        <f>SUM(I68:I69)</f>
        <v>2.5531760000000041</v>
      </c>
      <c r="J70" s="61">
        <f>SUM(J68:J69)</f>
        <v>1.7430000000000017</v>
      </c>
      <c r="K70" s="61">
        <f>SUM(K68:K69)</f>
        <v>-2.3420000000000005</v>
      </c>
      <c r="L70" s="61">
        <f>SUM(L68:L69)</f>
        <v>-0.77600000000000069</v>
      </c>
    </row>
    <row r="71" spans="1:13" ht="15" customHeight="1" x14ac:dyDescent="0.35">
      <c r="A71" s="119" t="s">
        <v>38</v>
      </c>
      <c r="B71" s="119"/>
      <c r="C71" s="62"/>
      <c r="D71" s="62"/>
      <c r="E71" s="84">
        <v>1.1180000000000001</v>
      </c>
      <c r="F71" s="58"/>
      <c r="G71" s="84">
        <v>1.1800000000000002</v>
      </c>
      <c r="H71" s="58"/>
      <c r="I71" s="84">
        <v>-0.191</v>
      </c>
      <c r="J71" s="58">
        <v>-0.75800000000000001</v>
      </c>
      <c r="K71" s="58">
        <v>3.03</v>
      </c>
      <c r="L71" s="58">
        <v>-0.71</v>
      </c>
    </row>
    <row r="72" spans="1:13" ht="15" customHeight="1" x14ac:dyDescent="0.35">
      <c r="A72" s="119" t="s">
        <v>39</v>
      </c>
      <c r="B72" s="119"/>
      <c r="C72" s="62"/>
      <c r="D72" s="62"/>
      <c r="E72" s="84">
        <v>0</v>
      </c>
      <c r="F72" s="58"/>
      <c r="G72" s="84">
        <v>0</v>
      </c>
      <c r="H72" s="58"/>
      <c r="I72" s="84">
        <v>0</v>
      </c>
      <c r="J72" s="58">
        <v>0</v>
      </c>
      <c r="K72" s="58">
        <v>0</v>
      </c>
      <c r="L72" s="58">
        <v>0</v>
      </c>
    </row>
    <row r="73" spans="1:13" ht="15" customHeight="1" x14ac:dyDescent="0.35">
      <c r="A73" s="119" t="s">
        <v>40</v>
      </c>
      <c r="B73" s="119"/>
      <c r="C73" s="62"/>
      <c r="D73" s="62"/>
      <c r="E73" s="84">
        <v>0</v>
      </c>
      <c r="F73" s="58"/>
      <c r="G73" s="84">
        <v>0</v>
      </c>
      <c r="H73" s="58"/>
      <c r="I73" s="84">
        <v>-0.38300000000000001</v>
      </c>
      <c r="J73" s="58">
        <v>-0.27500000000000002</v>
      </c>
      <c r="K73" s="58">
        <v>-0.19700000000000001</v>
      </c>
      <c r="L73" s="58">
        <v>-0.40200000000000002</v>
      </c>
    </row>
    <row r="74" spans="1:13" ht="15" customHeight="1" x14ac:dyDescent="0.35">
      <c r="A74" s="120" t="s">
        <v>41</v>
      </c>
      <c r="B74" s="120"/>
      <c r="C74" s="66"/>
      <c r="D74" s="66"/>
      <c r="E74" s="85">
        <v>0</v>
      </c>
      <c r="F74" s="59"/>
      <c r="G74" s="85">
        <v>0.65800000000000003</v>
      </c>
      <c r="H74" s="59">
        <v>0</v>
      </c>
      <c r="I74" s="85">
        <v>0</v>
      </c>
      <c r="J74" s="59">
        <v>0</v>
      </c>
      <c r="K74" s="59">
        <v>0</v>
      </c>
      <c r="L74" s="59">
        <v>0</v>
      </c>
    </row>
    <row r="75" spans="1:13" ht="15" customHeight="1" x14ac:dyDescent="0.35">
      <c r="A75" s="215" t="s">
        <v>42</v>
      </c>
      <c r="B75" s="216"/>
      <c r="C75" s="128"/>
      <c r="D75" s="128"/>
      <c r="E75" s="90">
        <f>SUM(E71:E74)</f>
        <v>1.1180000000000001</v>
      </c>
      <c r="F75" s="186" t="s">
        <v>54</v>
      </c>
      <c r="G75" s="90">
        <f>SUM(G71:G74)</f>
        <v>1.8380000000000001</v>
      </c>
      <c r="H75" s="186" t="s">
        <v>54</v>
      </c>
      <c r="I75" s="90">
        <f>SUM(I71:I74)</f>
        <v>-0.57400000000000007</v>
      </c>
      <c r="J75" s="166">
        <f>SUM(J71:J74)</f>
        <v>-1.0329999999999999</v>
      </c>
      <c r="K75" s="166">
        <f>SUM(K71:K74)</f>
        <v>2.8329999999999997</v>
      </c>
      <c r="L75" s="166">
        <f>SUM(L71:L74)</f>
        <v>-1.1120000000000001</v>
      </c>
    </row>
    <row r="76" spans="1:13" ht="15" customHeight="1" x14ac:dyDescent="0.35">
      <c r="A76" s="122" t="s">
        <v>43</v>
      </c>
      <c r="B76" s="122"/>
      <c r="C76" s="78"/>
      <c r="D76" s="78"/>
      <c r="E76" s="83">
        <f>SUM(E75+E70)</f>
        <v>-2.7939769000000059</v>
      </c>
      <c r="F76" s="57" t="s">
        <v>54</v>
      </c>
      <c r="G76" s="83">
        <f>SUM(G75+G70)</f>
        <v>-2.4239768999999942</v>
      </c>
      <c r="H76" s="57" t="s">
        <v>54</v>
      </c>
      <c r="I76" s="83">
        <f>SUM(I75+I70)</f>
        <v>1.979176000000004</v>
      </c>
      <c r="J76" s="61">
        <f>SUM(J75+J70)</f>
        <v>0.71000000000000174</v>
      </c>
      <c r="K76" s="61">
        <f>SUM(K75+K70)</f>
        <v>0.49099999999999921</v>
      </c>
      <c r="L76" s="61">
        <f>SUM(L75+L70)</f>
        <v>-1.8880000000000008</v>
      </c>
    </row>
    <row r="77" spans="1:13" ht="15" customHeight="1" x14ac:dyDescent="0.35">
      <c r="A77" s="120" t="s">
        <v>85</v>
      </c>
      <c r="B77" s="120"/>
      <c r="C77" s="66"/>
      <c r="D77" s="66"/>
      <c r="E77" s="85">
        <v>0</v>
      </c>
      <c r="F77" s="59"/>
      <c r="G77" s="85">
        <v>0</v>
      </c>
      <c r="H77" s="59"/>
      <c r="I77" s="85">
        <v>0</v>
      </c>
      <c r="J77" s="59">
        <v>0</v>
      </c>
      <c r="K77" s="59">
        <v>0</v>
      </c>
      <c r="L77" s="59">
        <v>0</v>
      </c>
      <c r="M77" s="169"/>
    </row>
    <row r="78" spans="1:13" ht="15" customHeight="1" x14ac:dyDescent="0.35">
      <c r="A78" s="174" t="s">
        <v>86</v>
      </c>
      <c r="B78" s="125"/>
      <c r="C78" s="78"/>
      <c r="D78" s="78"/>
      <c r="E78" s="83">
        <v>-2.7939769000000099</v>
      </c>
      <c r="F78" s="57" t="s">
        <v>54</v>
      </c>
      <c r="G78" s="83">
        <v>-2.4239769</v>
      </c>
      <c r="H78" s="57" t="s">
        <v>54</v>
      </c>
      <c r="I78" s="83">
        <v>1.97917600000001</v>
      </c>
      <c r="J78" s="61">
        <v>0.71000000000000396</v>
      </c>
      <c r="K78" s="61">
        <v>0.49099999999999899</v>
      </c>
      <c r="L78" s="61">
        <v>-1.8879999999999999</v>
      </c>
    </row>
    <row r="79" spans="1:13" ht="16.5" x14ac:dyDescent="0.35">
      <c r="A79" s="109"/>
      <c r="B79" s="78"/>
      <c r="C79" s="78"/>
      <c r="D79" s="78"/>
      <c r="E79" s="79"/>
      <c r="F79" s="79"/>
      <c r="G79" s="79"/>
      <c r="H79" s="79"/>
      <c r="I79" s="79"/>
      <c r="J79" s="79"/>
      <c r="K79" s="79"/>
      <c r="L79" s="79"/>
    </row>
    <row r="80" spans="1:13" ht="16.5" x14ac:dyDescent="0.35">
      <c r="A80" s="76"/>
      <c r="B80" s="67"/>
      <c r="C80" s="69"/>
      <c r="D80" s="69"/>
      <c r="E80" s="70">
        <v>2016</v>
      </c>
      <c r="F80" s="70">
        <v>2015</v>
      </c>
      <c r="G80" s="70">
        <v>2016</v>
      </c>
      <c r="H80" s="70">
        <v>2015</v>
      </c>
      <c r="I80" s="70">
        <v>2015</v>
      </c>
      <c r="J80" s="70">
        <v>2014</v>
      </c>
      <c r="K80" s="70">
        <v>2013</v>
      </c>
      <c r="L80" s="70">
        <v>2012</v>
      </c>
    </row>
    <row r="81" spans="1:12" ht="16.5" x14ac:dyDescent="0.35">
      <c r="A81" s="71"/>
      <c r="B81" s="71"/>
      <c r="C81" s="69"/>
      <c r="D81" s="69"/>
      <c r="E81" s="70" t="str">
        <f>E$4</f>
        <v>Q3</v>
      </c>
      <c r="F81" s="70" t="str">
        <f>F$4</f>
        <v>Q3</v>
      </c>
      <c r="G81" s="73" t="str">
        <f>G$4</f>
        <v>Q1-3</v>
      </c>
      <c r="H81" s="73" t="str">
        <f>H$4</f>
        <v>Q1-3</v>
      </c>
      <c r="I81" s="70"/>
      <c r="J81" s="70"/>
      <c r="K81" s="70"/>
      <c r="L81" s="70"/>
    </row>
    <row r="82" spans="1:12" ht="15" customHeight="1" x14ac:dyDescent="0.35">
      <c r="A82" s="68" t="s">
        <v>78</v>
      </c>
      <c r="B82" s="74"/>
      <c r="C82" s="68"/>
      <c r="D82" s="68"/>
      <c r="E82" s="72"/>
      <c r="F82" s="72"/>
      <c r="G82" s="72"/>
      <c r="H82" s="72"/>
      <c r="I82" s="72"/>
      <c r="J82" s="72"/>
      <c r="K82" s="72"/>
      <c r="L82" s="72"/>
    </row>
    <row r="83" spans="1:12" ht="5.25" customHeight="1" x14ac:dyDescent="0.35">
      <c r="A83" s="109"/>
      <c r="B83" s="65"/>
      <c r="C83" s="65"/>
      <c r="D83" s="65"/>
      <c r="E83" s="65"/>
      <c r="F83" s="65"/>
      <c r="G83" s="65"/>
      <c r="H83" s="65"/>
      <c r="I83" s="65"/>
      <c r="J83" s="65"/>
      <c r="K83" s="65"/>
      <c r="L83" s="65"/>
    </row>
    <row r="84" spans="1:12" ht="15" customHeight="1" x14ac:dyDescent="0.35">
      <c r="A84" s="144" t="s">
        <v>44</v>
      </c>
      <c r="B84" s="119"/>
      <c r="C84" s="110"/>
      <c r="D84" s="110"/>
      <c r="E84" s="84">
        <v>7.9804242286523426</v>
      </c>
      <c r="F84" s="58">
        <v>7.3282747603834197</v>
      </c>
      <c r="G84" s="84">
        <v>7.2092975130431958</v>
      </c>
      <c r="H84" s="58">
        <v>6.0082447218369683</v>
      </c>
      <c r="I84" s="84">
        <v>6.5371728913926317</v>
      </c>
      <c r="J84" s="58">
        <v>2.1902654867256621</v>
      </c>
      <c r="K84" s="58">
        <v>3.8937927107061419</v>
      </c>
      <c r="L84" s="58">
        <v>4.7739735496060067</v>
      </c>
    </row>
    <row r="85" spans="1:12" ht="15" customHeight="1" x14ac:dyDescent="0.35">
      <c r="A85" s="144" t="s">
        <v>83</v>
      </c>
      <c r="B85" s="119"/>
      <c r="C85" s="110"/>
      <c r="D85" s="110"/>
      <c r="E85" s="84">
        <v>8.259375603014389</v>
      </c>
      <c r="F85" s="192">
        <v>6.9129392971246348</v>
      </c>
      <c r="G85" s="84">
        <v>7.3397569362030737</v>
      </c>
      <c r="H85" s="58">
        <v>5.8637694560024736</v>
      </c>
      <c r="I85" s="84">
        <v>6.5068994640915108</v>
      </c>
      <c r="J85" s="58">
        <v>3.0105513955071448</v>
      </c>
      <c r="K85" s="58">
        <v>4.3031036446469102</v>
      </c>
      <c r="L85" s="58">
        <v>4.1518824017326379</v>
      </c>
    </row>
    <row r="86" spans="1:12" ht="15" customHeight="1" x14ac:dyDescent="0.35">
      <c r="A86" s="144" t="s">
        <v>122</v>
      </c>
      <c r="B86" s="119"/>
      <c r="C86" s="110"/>
      <c r="D86" s="110"/>
      <c r="E86" s="84">
        <f>(E30/E8)*100</f>
        <v>11.88628472610519</v>
      </c>
      <c r="F86" s="192">
        <f>(F30/F8)*100</f>
        <v>10.577451879010157</v>
      </c>
      <c r="G86" s="84">
        <f>(G30/G8)*100</f>
        <v>9.9117489063976549</v>
      </c>
      <c r="H86" s="58">
        <f>(H30/H8)*100</f>
        <v>7.9147165886635467</v>
      </c>
      <c r="I86" s="84">
        <f>(I30/I8)*100</f>
        <v>9.0552212272349415</v>
      </c>
      <c r="J86" s="58">
        <f>(J30/J8)*100</f>
        <v>3.9217859755692017</v>
      </c>
      <c r="K86" s="58">
        <f>(K30/K8)*100</f>
        <v>5.8961228968544264</v>
      </c>
      <c r="L86" s="58">
        <f>(L30/L8)*100</f>
        <v>5.5252345618446075</v>
      </c>
    </row>
    <row r="87" spans="1:12" ht="15" customHeight="1" x14ac:dyDescent="0.35">
      <c r="A87" s="109" t="s">
        <v>45</v>
      </c>
      <c r="B87" s="119"/>
      <c r="C87" s="110"/>
      <c r="D87" s="110"/>
      <c r="E87" s="84">
        <v>7.545127582744743</v>
      </c>
      <c r="F87" s="192">
        <v>8.1220047923322962</v>
      </c>
      <c r="G87" s="84">
        <v>6.717301820454165</v>
      </c>
      <c r="H87" s="58">
        <v>6.4628602249961684</v>
      </c>
      <c r="I87" s="84">
        <v>6.3101443147447682</v>
      </c>
      <c r="J87" s="58">
        <v>2.0200816882232751</v>
      </c>
      <c r="K87" s="58">
        <v>2.8456007972665089</v>
      </c>
      <c r="L87" s="58">
        <v>4.2739965900188777</v>
      </c>
    </row>
    <row r="88" spans="1:12" ht="15" customHeight="1" x14ac:dyDescent="0.35">
      <c r="A88" s="109" t="s">
        <v>46</v>
      </c>
      <c r="B88" s="119"/>
      <c r="C88" s="117"/>
      <c r="D88" s="117"/>
      <c r="E88" s="91" t="s">
        <v>54</v>
      </c>
      <c r="F88" s="192" t="s">
        <v>54</v>
      </c>
      <c r="G88" s="84" t="s">
        <v>54</v>
      </c>
      <c r="H88" s="58" t="s">
        <v>54</v>
      </c>
      <c r="I88" s="84">
        <v>215.64996563981796</v>
      </c>
      <c r="J88" s="58">
        <v>341.09347442680786</v>
      </c>
      <c r="K88" s="58">
        <v>-165.87499999999963</v>
      </c>
      <c r="L88" s="58">
        <v>-164.51169188445581</v>
      </c>
    </row>
    <row r="89" spans="1:12" ht="15" customHeight="1" x14ac:dyDescent="0.35">
      <c r="A89" s="109" t="s">
        <v>47</v>
      </c>
      <c r="B89" s="119"/>
      <c r="C89" s="117"/>
      <c r="D89" s="117"/>
      <c r="E89" s="91" t="s">
        <v>54</v>
      </c>
      <c r="F89" s="192" t="s">
        <v>54</v>
      </c>
      <c r="G89" s="84" t="s">
        <v>54</v>
      </c>
      <c r="H89" s="58" t="s">
        <v>54</v>
      </c>
      <c r="I89" s="84">
        <v>92.970984059597029</v>
      </c>
      <c r="J89" s="58">
        <v>63.156643689089535</v>
      </c>
      <c r="K89" s="58">
        <v>109.91253644314884</v>
      </c>
      <c r="L89" s="58">
        <v>1541.4012738854187</v>
      </c>
    </row>
    <row r="90" spans="1:12" ht="15" customHeight="1" x14ac:dyDescent="0.35">
      <c r="A90" s="109" t="s">
        <v>48</v>
      </c>
      <c r="B90" s="119"/>
      <c r="C90" s="110"/>
      <c r="D90" s="110"/>
      <c r="E90" s="92" t="s">
        <v>54</v>
      </c>
      <c r="F90" s="192" t="s">
        <v>54</v>
      </c>
      <c r="G90" s="84">
        <v>24.661687058114421</v>
      </c>
      <c r="H90" s="58" t="s">
        <v>54</v>
      </c>
      <c r="I90" s="84">
        <v>11.593133893770947</v>
      </c>
      <c r="J90" s="58">
        <v>3.2676443629697518</v>
      </c>
      <c r="K90" s="58">
        <v>-0.6901441739541514</v>
      </c>
      <c r="L90" s="58">
        <v>-8.9399901623217204</v>
      </c>
    </row>
    <row r="91" spans="1:12" ht="15" customHeight="1" x14ac:dyDescent="0.35">
      <c r="A91" s="109" t="s">
        <v>49</v>
      </c>
      <c r="B91" s="119"/>
      <c r="C91" s="110"/>
      <c r="D91" s="110"/>
      <c r="E91" s="93" t="s">
        <v>54</v>
      </c>
      <c r="F91" s="50" t="s">
        <v>54</v>
      </c>
      <c r="G91" s="84">
        <v>1.5118840000000002</v>
      </c>
      <c r="H91" s="58" t="s">
        <v>54</v>
      </c>
      <c r="I91" s="84">
        <v>-1.8978448000000003</v>
      </c>
      <c r="J91" s="58">
        <v>0.21499999999999941</v>
      </c>
      <c r="K91" s="58">
        <v>2.2629999999999999</v>
      </c>
      <c r="L91" s="58">
        <v>-0.21800000000000019</v>
      </c>
    </row>
    <row r="92" spans="1:12" ht="15" customHeight="1" x14ac:dyDescent="0.35">
      <c r="A92" s="109" t="s">
        <v>50</v>
      </c>
      <c r="B92" s="119"/>
      <c r="C92" s="62"/>
      <c r="D92" s="62"/>
      <c r="E92" s="94" t="s">
        <v>54</v>
      </c>
      <c r="F92" s="51" t="s">
        <v>54</v>
      </c>
      <c r="G92" s="84">
        <v>0.59286055875904442</v>
      </c>
      <c r="H92" s="58" t="s">
        <v>54</v>
      </c>
      <c r="I92" s="84">
        <v>0.84994523376391606</v>
      </c>
      <c r="J92" s="58">
        <v>4.5063113604488088</v>
      </c>
      <c r="K92" s="58">
        <v>-31.73972602739709</v>
      </c>
      <c r="L92" s="58">
        <v>-1.2159559834938065</v>
      </c>
    </row>
    <row r="93" spans="1:12" ht="15" customHeight="1" x14ac:dyDescent="0.35">
      <c r="A93" s="111" t="s">
        <v>51</v>
      </c>
      <c r="B93" s="120"/>
      <c r="C93" s="66"/>
      <c r="D93" s="66"/>
      <c r="E93" s="95" t="s">
        <v>54</v>
      </c>
      <c r="F93" s="52" t="s">
        <v>54</v>
      </c>
      <c r="G93" s="96" t="s">
        <v>54</v>
      </c>
      <c r="H93" s="52" t="s">
        <v>54</v>
      </c>
      <c r="I93" s="96">
        <v>646</v>
      </c>
      <c r="J93" s="21">
        <v>550</v>
      </c>
      <c r="K93" s="21">
        <v>494</v>
      </c>
      <c r="L93" s="21">
        <v>422</v>
      </c>
    </row>
    <row r="94" spans="1:12" ht="16.5" x14ac:dyDescent="0.35">
      <c r="A94" s="113" t="s">
        <v>121</v>
      </c>
      <c r="B94" s="64"/>
      <c r="C94" s="64"/>
      <c r="D94" s="64"/>
      <c r="E94" s="64"/>
      <c r="F94" s="64"/>
      <c r="G94" s="64"/>
      <c r="H94" s="64"/>
      <c r="I94" s="64"/>
      <c r="J94" s="64"/>
      <c r="K94" s="64"/>
      <c r="L94" s="64"/>
    </row>
    <row r="95" spans="1:12" ht="16.5" x14ac:dyDescent="0.35">
      <c r="A95" s="113" t="s">
        <v>125</v>
      </c>
      <c r="B95" s="129"/>
      <c r="C95" s="129"/>
      <c r="D95" s="129"/>
      <c r="E95" s="129"/>
      <c r="F95" s="129"/>
      <c r="G95" s="129"/>
      <c r="H95" s="129"/>
      <c r="I95" s="129"/>
      <c r="J95" s="129"/>
      <c r="K95" s="129"/>
      <c r="L95" s="129"/>
    </row>
    <row r="96" spans="1:12" ht="16.5" x14ac:dyDescent="0.35">
      <c r="A96" s="113"/>
      <c r="B96" s="129"/>
      <c r="C96" s="129"/>
      <c r="D96" s="129"/>
      <c r="E96" s="129"/>
      <c r="F96" s="129"/>
      <c r="G96" s="129"/>
      <c r="H96" s="129"/>
      <c r="I96" s="129"/>
      <c r="J96" s="129"/>
      <c r="K96" s="129"/>
      <c r="L96" s="129"/>
    </row>
    <row r="97" spans="1:12" x14ac:dyDescent="0.25">
      <c r="A97" s="131"/>
      <c r="B97" s="131"/>
      <c r="C97" s="131"/>
      <c r="D97" s="131"/>
      <c r="E97" s="131"/>
      <c r="F97" s="131"/>
      <c r="G97" s="131"/>
      <c r="H97" s="131"/>
      <c r="I97" s="131"/>
      <c r="J97" s="131"/>
      <c r="K97" s="131"/>
      <c r="L97" s="131"/>
    </row>
    <row r="98" spans="1:12" x14ac:dyDescent="0.25">
      <c r="A98" s="131"/>
      <c r="B98" s="131"/>
      <c r="C98" s="131"/>
      <c r="D98" s="131"/>
      <c r="E98" s="131"/>
      <c r="F98" s="131"/>
      <c r="G98" s="131"/>
      <c r="H98" s="131"/>
      <c r="I98" s="131"/>
      <c r="J98" s="131"/>
      <c r="K98" s="131"/>
      <c r="L98" s="131"/>
    </row>
    <row r="99" spans="1:12" x14ac:dyDescent="0.25">
      <c r="A99" s="131"/>
      <c r="B99" s="131"/>
      <c r="C99" s="131"/>
      <c r="D99" s="131"/>
      <c r="E99" s="131"/>
      <c r="F99" s="131"/>
      <c r="G99" s="131"/>
      <c r="H99" s="131"/>
      <c r="I99" s="131"/>
      <c r="J99" s="131"/>
      <c r="K99" s="131"/>
      <c r="L99" s="131"/>
    </row>
    <row r="100" spans="1:12" x14ac:dyDescent="0.25">
      <c r="A100" s="131"/>
      <c r="B100" s="131"/>
      <c r="C100" s="131"/>
      <c r="D100" s="131"/>
      <c r="E100" s="131"/>
      <c r="F100" s="131"/>
      <c r="G100" s="131"/>
      <c r="H100" s="131"/>
      <c r="I100" s="131"/>
      <c r="J100" s="131"/>
      <c r="K100" s="131"/>
      <c r="L100" s="131"/>
    </row>
    <row r="101" spans="1:12" x14ac:dyDescent="0.25">
      <c r="A101" s="131"/>
      <c r="B101" s="131"/>
      <c r="C101" s="131"/>
      <c r="D101" s="131"/>
      <c r="E101" s="131"/>
      <c r="F101" s="131"/>
      <c r="G101" s="131"/>
      <c r="H101" s="131"/>
      <c r="I101" s="131"/>
      <c r="J101" s="131"/>
      <c r="K101" s="131"/>
      <c r="L101" s="131"/>
    </row>
    <row r="102" spans="1:12" x14ac:dyDescent="0.25">
      <c r="A102" s="101"/>
      <c r="B102" s="101"/>
      <c r="C102" s="101"/>
      <c r="D102" s="101"/>
      <c r="E102" s="101"/>
      <c r="F102" s="101"/>
      <c r="G102" s="101"/>
      <c r="H102" s="101"/>
      <c r="I102" s="101"/>
      <c r="J102" s="101"/>
      <c r="K102" s="101"/>
      <c r="L102" s="101"/>
    </row>
    <row r="103" spans="1:12" x14ac:dyDescent="0.25">
      <c r="A103" s="101"/>
      <c r="B103" s="101"/>
      <c r="C103" s="101"/>
      <c r="D103" s="101"/>
      <c r="E103" s="101"/>
      <c r="F103" s="101"/>
      <c r="G103" s="101"/>
      <c r="H103" s="101"/>
      <c r="I103" s="101"/>
      <c r="J103" s="101"/>
      <c r="K103" s="101"/>
      <c r="L103" s="101"/>
    </row>
    <row r="104" spans="1:12" x14ac:dyDescent="0.25">
      <c r="A104" s="101"/>
      <c r="B104" s="101"/>
      <c r="C104" s="101"/>
      <c r="D104" s="101"/>
      <c r="E104" s="101"/>
      <c r="F104" s="101"/>
      <c r="G104" s="101"/>
      <c r="H104" s="101"/>
      <c r="I104" s="101"/>
      <c r="J104" s="101"/>
      <c r="K104" s="101"/>
      <c r="L104" s="101"/>
    </row>
    <row r="105" spans="1:12" x14ac:dyDescent="0.25">
      <c r="A105" s="101"/>
      <c r="B105" s="101"/>
      <c r="C105" s="101"/>
      <c r="D105" s="101"/>
      <c r="E105" s="101"/>
      <c r="F105" s="101"/>
      <c r="G105" s="101"/>
      <c r="H105" s="101"/>
      <c r="I105" s="101"/>
      <c r="J105" s="101"/>
      <c r="K105" s="101"/>
      <c r="L105" s="10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row r="112" spans="1:12" x14ac:dyDescent="0.25">
      <c r="A112" s="101"/>
      <c r="B112" s="101"/>
      <c r="C112" s="101"/>
      <c r="D112" s="101"/>
      <c r="E112" s="101"/>
      <c r="F112" s="101"/>
      <c r="G112" s="101"/>
      <c r="H112" s="101"/>
      <c r="I112" s="101"/>
      <c r="J112" s="101"/>
      <c r="K112" s="101"/>
      <c r="L112" s="101"/>
    </row>
    <row r="113" spans="1:12" x14ac:dyDescent="0.25">
      <c r="A113" s="101"/>
      <c r="B113" s="101"/>
      <c r="C113" s="101"/>
      <c r="D113" s="101"/>
      <c r="E113" s="101"/>
      <c r="F113" s="101"/>
      <c r="G113" s="101"/>
      <c r="H113" s="101"/>
      <c r="I113" s="101"/>
      <c r="J113" s="101"/>
      <c r="K113" s="101"/>
      <c r="L113" s="101"/>
    </row>
    <row r="114" spans="1:12" x14ac:dyDescent="0.25">
      <c r="A114" s="101"/>
      <c r="B114" s="101"/>
      <c r="C114" s="101"/>
      <c r="D114" s="101"/>
      <c r="E114" s="101"/>
      <c r="F114" s="101"/>
      <c r="G114" s="101"/>
      <c r="H114" s="101"/>
      <c r="I114" s="101"/>
      <c r="J114" s="101"/>
      <c r="K114" s="101"/>
      <c r="L114" s="101"/>
    </row>
  </sheetData>
  <mergeCells count="2">
    <mergeCell ref="A1:L1"/>
    <mergeCell ref="A75:B75"/>
  </mergeCells>
  <pageMargins left="0.7" right="0.7"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9"/>
  <sheetViews>
    <sheetView showZeros="0" zoomScaleNormal="100" zoomScaleSheetLayoutView="8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3" width="9.7109375" style="97" customWidth="1"/>
    <col min="14" max="16384" width="9.140625" style="97"/>
  </cols>
  <sheetData>
    <row r="1" spans="1:15" ht="21.75" x14ac:dyDescent="0.25">
      <c r="A1" s="213" t="s">
        <v>65</v>
      </c>
      <c r="B1" s="213"/>
      <c r="C1" s="213"/>
      <c r="D1" s="213"/>
      <c r="E1" s="213"/>
      <c r="F1" s="213"/>
      <c r="G1" s="213"/>
      <c r="H1" s="213"/>
      <c r="I1" s="213"/>
      <c r="J1" s="213"/>
      <c r="K1" s="213"/>
      <c r="L1" s="213"/>
      <c r="M1" s="213"/>
    </row>
    <row r="2" spans="1:15" ht="16.5" x14ac:dyDescent="0.35">
      <c r="A2" s="106" t="s">
        <v>58</v>
      </c>
      <c r="C2" s="107"/>
      <c r="D2" s="107"/>
      <c r="E2" s="107"/>
      <c r="F2" s="101"/>
      <c r="G2" s="101"/>
      <c r="H2" s="101"/>
      <c r="I2" s="101"/>
      <c r="J2" s="101"/>
      <c r="K2" s="101"/>
      <c r="L2" s="101"/>
      <c r="M2" s="101"/>
    </row>
    <row r="3" spans="1:15" ht="16.5" x14ac:dyDescent="0.35">
      <c r="A3" s="67"/>
      <c r="B3" s="67"/>
      <c r="C3" s="68"/>
      <c r="D3" s="69"/>
      <c r="E3" s="70">
        <v>2016</v>
      </c>
      <c r="F3" s="70">
        <v>2015</v>
      </c>
      <c r="G3" s="70">
        <v>2016</v>
      </c>
      <c r="H3" s="70">
        <v>2015</v>
      </c>
      <c r="I3" s="70">
        <v>2015</v>
      </c>
      <c r="J3" s="70">
        <v>2014</v>
      </c>
      <c r="K3" s="70">
        <v>2013</v>
      </c>
      <c r="L3" s="70">
        <v>2012</v>
      </c>
      <c r="M3" s="70">
        <v>2012</v>
      </c>
      <c r="O3" s="156"/>
    </row>
    <row r="4" spans="1:15" ht="16.5" x14ac:dyDescent="0.35">
      <c r="A4" s="71"/>
      <c r="B4" s="71"/>
      <c r="C4" s="68"/>
      <c r="D4" s="69"/>
      <c r="E4" s="70" t="s">
        <v>72</v>
      </c>
      <c r="F4" s="70" t="s">
        <v>72</v>
      </c>
      <c r="G4" s="70" t="s">
        <v>156</v>
      </c>
      <c r="H4" s="70" t="s">
        <v>156</v>
      </c>
      <c r="I4" s="70"/>
      <c r="J4" s="70"/>
      <c r="K4" s="70"/>
      <c r="L4" s="70"/>
      <c r="M4" s="70"/>
      <c r="O4" s="98"/>
    </row>
    <row r="5" spans="1:15" ht="16.5" x14ac:dyDescent="0.35">
      <c r="A5" s="68" t="s">
        <v>1</v>
      </c>
      <c r="B5" s="71"/>
      <c r="C5" s="68"/>
      <c r="D5" s="68" t="s">
        <v>77</v>
      </c>
      <c r="E5" s="72"/>
      <c r="F5" s="72"/>
      <c r="G5" s="72"/>
      <c r="H5" s="72"/>
      <c r="I5" s="72"/>
      <c r="J5" s="72"/>
      <c r="K5" s="72" t="s">
        <v>53</v>
      </c>
      <c r="L5" s="72" t="s">
        <v>56</v>
      </c>
      <c r="M5" s="72"/>
    </row>
    <row r="6" spans="1:15" ht="3.75" customHeight="1" x14ac:dyDescent="0.35">
      <c r="A6" s="65"/>
      <c r="B6" s="65"/>
      <c r="C6" s="65"/>
      <c r="D6" s="65"/>
      <c r="E6" s="65"/>
      <c r="F6" s="65"/>
      <c r="G6" s="65"/>
      <c r="H6" s="65"/>
      <c r="I6" s="65"/>
      <c r="J6" s="65"/>
      <c r="K6" s="65"/>
      <c r="L6" s="65"/>
      <c r="M6" s="65"/>
    </row>
    <row r="7" spans="1:15" ht="15" customHeight="1" x14ac:dyDescent="0.35">
      <c r="A7" s="109" t="s">
        <v>2</v>
      </c>
      <c r="B7" s="110"/>
      <c r="C7" s="110"/>
      <c r="D7" s="110"/>
      <c r="E7" s="80">
        <v>2431.5480000000007</v>
      </c>
      <c r="F7" s="17">
        <v>1773.7370000000001</v>
      </c>
      <c r="G7" s="80">
        <v>7356.4790000000003</v>
      </c>
      <c r="H7" s="17">
        <v>5489.9949999999999</v>
      </c>
      <c r="I7" s="80">
        <v>7384.8909999999996</v>
      </c>
      <c r="J7" s="17">
        <v>8553.9410000000007</v>
      </c>
      <c r="K7" s="17">
        <v>12645.227999999999</v>
      </c>
      <c r="L7" s="17">
        <v>10918.174000000001</v>
      </c>
      <c r="M7" s="17">
        <v>10918</v>
      </c>
    </row>
    <row r="8" spans="1:15" ht="15" customHeight="1" x14ac:dyDescent="0.35">
      <c r="A8" s="109" t="s">
        <v>3</v>
      </c>
      <c r="B8" s="62"/>
      <c r="C8" s="62"/>
      <c r="D8" s="62"/>
      <c r="E8" s="81">
        <v>-2306.3059999999996</v>
      </c>
      <c r="F8" s="21">
        <v>-1711.5519999999999</v>
      </c>
      <c r="G8" s="81">
        <v>-7128.0920000000006</v>
      </c>
      <c r="H8" s="21">
        <v>-5124.3240000000005</v>
      </c>
      <c r="I8" s="81">
        <v>-7003.871000000001</v>
      </c>
      <c r="J8" s="21">
        <v>-8378.1830000000009</v>
      </c>
      <c r="K8" s="21">
        <v>-11870.885999999999</v>
      </c>
      <c r="L8" s="21">
        <v>-10036.48</v>
      </c>
      <c r="M8" s="21">
        <v>-10020</v>
      </c>
    </row>
    <row r="9" spans="1:15" ht="15" customHeight="1" x14ac:dyDescent="0.35">
      <c r="A9" s="109" t="s">
        <v>4</v>
      </c>
      <c r="B9" s="62"/>
      <c r="C9" s="62"/>
      <c r="D9" s="62"/>
      <c r="E9" s="81">
        <v>-3.9320000000000004</v>
      </c>
      <c r="F9" s="21">
        <v>5.3929999999999998</v>
      </c>
      <c r="G9" s="81">
        <v>-3.5790000000000002</v>
      </c>
      <c r="H9" s="21">
        <v>6.1449999999999996</v>
      </c>
      <c r="I9" s="81">
        <v>10.131</v>
      </c>
      <c r="J9" s="21">
        <v>7.92</v>
      </c>
      <c r="K9" s="21">
        <v>3.698</v>
      </c>
      <c r="L9" s="21">
        <v>16.286000000000001</v>
      </c>
      <c r="M9" s="21">
        <v>0</v>
      </c>
    </row>
    <row r="10" spans="1:15" ht="15" customHeight="1" x14ac:dyDescent="0.35">
      <c r="A10" s="109" t="s">
        <v>5</v>
      </c>
      <c r="B10" s="62"/>
      <c r="C10" s="62"/>
      <c r="D10" s="62"/>
      <c r="E10" s="81">
        <v>0</v>
      </c>
      <c r="F10" s="21">
        <v>0</v>
      </c>
      <c r="G10" s="81">
        <v>0</v>
      </c>
      <c r="H10" s="21">
        <v>0</v>
      </c>
      <c r="I10" s="81">
        <v>0</v>
      </c>
      <c r="J10" s="21">
        <v>0</v>
      </c>
      <c r="K10" s="21">
        <v>-0.05</v>
      </c>
      <c r="L10" s="21">
        <v>0.127</v>
      </c>
      <c r="M10" s="21">
        <v>0</v>
      </c>
    </row>
    <row r="11" spans="1:15" ht="15" customHeight="1" x14ac:dyDescent="0.35">
      <c r="A11" s="111" t="s">
        <v>6</v>
      </c>
      <c r="B11" s="66"/>
      <c r="C11" s="66"/>
      <c r="D11" s="66"/>
      <c r="E11" s="82">
        <v>0</v>
      </c>
      <c r="F11" s="25">
        <v>0</v>
      </c>
      <c r="G11" s="82">
        <v>0</v>
      </c>
      <c r="H11" s="25">
        <v>0</v>
      </c>
      <c r="I11" s="82">
        <v>0</v>
      </c>
      <c r="J11" s="25">
        <v>0</v>
      </c>
      <c r="K11" s="25">
        <v>0</v>
      </c>
      <c r="L11" s="25">
        <v>0</v>
      </c>
      <c r="M11" s="25">
        <v>0</v>
      </c>
    </row>
    <row r="12" spans="1:15" ht="15" customHeight="1" x14ac:dyDescent="0.25">
      <c r="A12" s="112" t="s">
        <v>7</v>
      </c>
      <c r="B12" s="112"/>
      <c r="C12" s="112"/>
      <c r="D12" s="112"/>
      <c r="E12" s="80">
        <f>SUM(E7:E11)</f>
        <v>121.3100000000011</v>
      </c>
      <c r="F12" s="190">
        <f>SUM(F7:F11)</f>
        <v>67.578000000000173</v>
      </c>
      <c r="G12" s="80">
        <f>SUM(G7:G11)</f>
        <v>224.80799999999971</v>
      </c>
      <c r="H12" s="17">
        <f>SUM(H7:H11)</f>
        <v>371.81599999999935</v>
      </c>
      <c r="I12" s="80">
        <f>SUM(I7:I11)</f>
        <v>391.15099999999859</v>
      </c>
      <c r="J12" s="18">
        <f>SUM(J7:J11)</f>
        <v>183.6779999999998</v>
      </c>
      <c r="K12" s="18">
        <f>SUM(K7:K11)</f>
        <v>777.99000000000058</v>
      </c>
      <c r="L12" s="18">
        <f>SUM(L7:L11)</f>
        <v>898.10700000000134</v>
      </c>
      <c r="M12" s="18">
        <f>SUM(M7:M11)</f>
        <v>898</v>
      </c>
    </row>
    <row r="13" spans="1:15" ht="15" customHeight="1" x14ac:dyDescent="0.35">
      <c r="A13" s="111" t="s">
        <v>62</v>
      </c>
      <c r="B13" s="66"/>
      <c r="C13" s="66"/>
      <c r="D13" s="66"/>
      <c r="E13" s="82">
        <v>-30.929000000000002</v>
      </c>
      <c r="F13" s="191">
        <v>-29.274000000000001</v>
      </c>
      <c r="G13" s="82">
        <v>-84.935000000000002</v>
      </c>
      <c r="H13" s="25">
        <v>-92.628</v>
      </c>
      <c r="I13" s="82">
        <v>-124.389</v>
      </c>
      <c r="J13" s="25">
        <v>-163.18899999999999</v>
      </c>
      <c r="K13" s="25">
        <v>-159.29400000000001</v>
      </c>
      <c r="L13" s="25">
        <v>-131.53200000000001</v>
      </c>
      <c r="M13" s="25">
        <v>-132</v>
      </c>
    </row>
    <row r="14" spans="1:15" ht="15" customHeight="1" x14ac:dyDescent="0.25">
      <c r="A14" s="112" t="s">
        <v>8</v>
      </c>
      <c r="B14" s="112"/>
      <c r="C14" s="112"/>
      <c r="D14" s="112"/>
      <c r="E14" s="80">
        <f>SUM(E12:E13)</f>
        <v>90.381000000001094</v>
      </c>
      <c r="F14" s="190">
        <f>SUM(F12:F13)</f>
        <v>38.304000000000173</v>
      </c>
      <c r="G14" s="80">
        <f>SUM(G12:G13)</f>
        <v>139.87299999999971</v>
      </c>
      <c r="H14" s="17">
        <f>SUM(H12:H13)</f>
        <v>279.18799999999936</v>
      </c>
      <c r="I14" s="80">
        <f>SUM(I12:I13)</f>
        <v>266.76199999999858</v>
      </c>
      <c r="J14" s="18">
        <f>SUM(J12:J13)</f>
        <v>20.488999999999805</v>
      </c>
      <c r="K14" s="18">
        <f>SUM(K12:K13)</f>
        <v>618.69600000000059</v>
      </c>
      <c r="L14" s="18">
        <f>SUM(L12:L13)</f>
        <v>766.5750000000013</v>
      </c>
      <c r="M14" s="18">
        <f>SUM(M12:M13)</f>
        <v>766</v>
      </c>
    </row>
    <row r="15" spans="1:15" ht="15" customHeight="1" x14ac:dyDescent="0.35">
      <c r="A15" s="109" t="s">
        <v>9</v>
      </c>
      <c r="B15" s="113"/>
      <c r="C15" s="113"/>
      <c r="D15" s="113"/>
      <c r="E15" s="81">
        <v>-22.281999999999996</v>
      </c>
      <c r="F15" s="21">
        <v>-22.283000000000001</v>
      </c>
      <c r="G15" s="81">
        <v>-66.850999999999999</v>
      </c>
      <c r="H15" s="21">
        <v>-66.850999999999999</v>
      </c>
      <c r="I15" s="81">
        <v>-89.135000000000005</v>
      </c>
      <c r="J15" s="21">
        <v>-89.135000000000005</v>
      </c>
      <c r="K15" s="21">
        <v>-80.843000000000004</v>
      </c>
      <c r="L15" s="21">
        <v>-80.843000000000004</v>
      </c>
      <c r="M15" s="21">
        <v>-292</v>
      </c>
    </row>
    <row r="16" spans="1:15" ht="15" customHeight="1" x14ac:dyDescent="0.35">
      <c r="A16" s="111" t="s">
        <v>10</v>
      </c>
      <c r="B16" s="66"/>
      <c r="C16" s="66"/>
      <c r="D16" s="66"/>
      <c r="E16" s="82">
        <v>0</v>
      </c>
      <c r="F16" s="25">
        <v>0</v>
      </c>
      <c r="G16" s="82">
        <v>0</v>
      </c>
      <c r="H16" s="25">
        <v>0</v>
      </c>
      <c r="I16" s="82">
        <v>-375</v>
      </c>
      <c r="J16" s="25">
        <v>0</v>
      </c>
      <c r="K16" s="25">
        <v>0</v>
      </c>
      <c r="L16" s="25">
        <v>0</v>
      </c>
      <c r="M16" s="25">
        <v>0</v>
      </c>
    </row>
    <row r="17" spans="1:13" ht="15" customHeight="1" x14ac:dyDescent="0.25">
      <c r="A17" s="112" t="s">
        <v>11</v>
      </c>
      <c r="B17" s="112"/>
      <c r="C17" s="112"/>
      <c r="D17" s="112"/>
      <c r="E17" s="80">
        <f>SUM(E14:E16)</f>
        <v>68.099000000001098</v>
      </c>
      <c r="F17" s="190">
        <f>SUM(F14:F16)</f>
        <v>16.021000000000171</v>
      </c>
      <c r="G17" s="80">
        <f>SUM(G14:G16)</f>
        <v>73.021999999999707</v>
      </c>
      <c r="H17" s="17">
        <f>SUM(H14:H16)</f>
        <v>212.33699999999936</v>
      </c>
      <c r="I17" s="80">
        <f>SUM(I14:I16)</f>
        <v>-197.37300000000141</v>
      </c>
      <c r="J17" s="18">
        <f>SUM(J14:J16)</f>
        <v>-68.6460000000002</v>
      </c>
      <c r="K17" s="18">
        <f>SUM(K14:K16)</f>
        <v>537.85300000000063</v>
      </c>
      <c r="L17" s="18">
        <f>SUM(L14:L16)</f>
        <v>685.73200000000134</v>
      </c>
      <c r="M17" s="18">
        <f>SUM(M14:M16)</f>
        <v>474</v>
      </c>
    </row>
    <row r="18" spans="1:13" ht="15" customHeight="1" x14ac:dyDescent="0.35">
      <c r="A18" s="109" t="s">
        <v>12</v>
      </c>
      <c r="B18" s="62"/>
      <c r="C18" s="62"/>
      <c r="D18" s="62"/>
      <c r="E18" s="81">
        <v>16.150000000000002</v>
      </c>
      <c r="F18" s="21">
        <v>27.689999999999998</v>
      </c>
      <c r="G18" s="81">
        <v>39.048000000000002</v>
      </c>
      <c r="H18" s="21">
        <v>36.366</v>
      </c>
      <c r="I18" s="81">
        <v>38.744999999999997</v>
      </c>
      <c r="J18" s="21">
        <v>75.135000000000005</v>
      </c>
      <c r="K18" s="21">
        <v>5.2110000000000003</v>
      </c>
      <c r="L18" s="21">
        <v>15.881</v>
      </c>
      <c r="M18" s="21">
        <v>175</v>
      </c>
    </row>
    <row r="19" spans="1:13" ht="15" customHeight="1" x14ac:dyDescent="0.35">
      <c r="A19" s="111" t="s">
        <v>13</v>
      </c>
      <c r="B19" s="66"/>
      <c r="C19" s="66"/>
      <c r="D19" s="66"/>
      <c r="E19" s="82">
        <v>-117.95400000000001</v>
      </c>
      <c r="F19" s="25">
        <v>-90.495999999999981</v>
      </c>
      <c r="G19" s="82">
        <v>-345.90100000000001</v>
      </c>
      <c r="H19" s="25">
        <v>-283.06900000000002</v>
      </c>
      <c r="I19" s="82">
        <v>-411.61099999999999</v>
      </c>
      <c r="J19" s="25">
        <v>-444.459</v>
      </c>
      <c r="K19" s="25">
        <v>-475.26699999999994</v>
      </c>
      <c r="L19" s="25">
        <v>-411.24599999999998</v>
      </c>
      <c r="M19" s="25">
        <v>-501</v>
      </c>
    </row>
    <row r="20" spans="1:13" ht="15" customHeight="1" x14ac:dyDescent="0.25">
      <c r="A20" s="112" t="s">
        <v>14</v>
      </c>
      <c r="B20" s="112"/>
      <c r="C20" s="112"/>
      <c r="D20" s="112"/>
      <c r="E20" s="80">
        <f>SUM(E17:E19)</f>
        <v>-33.704999999998904</v>
      </c>
      <c r="F20" s="190">
        <f>SUM(F17:F19)</f>
        <v>-46.784999999999812</v>
      </c>
      <c r="G20" s="80">
        <f>SUM(G17:G19)</f>
        <v>-233.8310000000003</v>
      </c>
      <c r="H20" s="17">
        <f>SUM(H17:H19)</f>
        <v>-34.366000000000668</v>
      </c>
      <c r="I20" s="80">
        <f>SUM(I17:I19)</f>
        <v>-570.2390000000014</v>
      </c>
      <c r="J20" s="18">
        <f>SUM(J17:J19)</f>
        <v>-437.9700000000002</v>
      </c>
      <c r="K20" s="18">
        <f>SUM(K17:K19)</f>
        <v>67.797000000000708</v>
      </c>
      <c r="L20" s="18">
        <f>SUM(L17:L19)</f>
        <v>290.36700000000133</v>
      </c>
      <c r="M20" s="18">
        <f>SUM(M17:M19)</f>
        <v>148</v>
      </c>
    </row>
    <row r="21" spans="1:13" ht="15" customHeight="1" x14ac:dyDescent="0.35">
      <c r="A21" s="109" t="s">
        <v>15</v>
      </c>
      <c r="B21" s="62"/>
      <c r="C21" s="62"/>
      <c r="D21" s="62"/>
      <c r="E21" s="81">
        <v>8.7640000000000011</v>
      </c>
      <c r="F21" s="21">
        <v>13.100000000000001</v>
      </c>
      <c r="G21" s="81">
        <v>60.796999999999997</v>
      </c>
      <c r="H21" s="21">
        <v>9.6230000000000011</v>
      </c>
      <c r="I21" s="81">
        <v>86.287999999999997</v>
      </c>
      <c r="J21" s="21">
        <v>74.246000000000009</v>
      </c>
      <c r="K21" s="21">
        <v>-58.341999999999999</v>
      </c>
      <c r="L21" s="21">
        <v>-84.202999999999989</v>
      </c>
      <c r="M21" s="21">
        <v>-28</v>
      </c>
    </row>
    <row r="22" spans="1:13" ht="15" customHeight="1" x14ac:dyDescent="0.35">
      <c r="A22" s="111" t="s">
        <v>16</v>
      </c>
      <c r="B22" s="114"/>
      <c r="C22" s="114"/>
      <c r="D22" s="114"/>
      <c r="E22" s="82">
        <v>10.344000000000001</v>
      </c>
      <c r="F22" s="25">
        <v>33.588999999999999</v>
      </c>
      <c r="G22" s="82">
        <v>36.764000000000003</v>
      </c>
      <c r="H22" s="25">
        <v>49.87</v>
      </c>
      <c r="I22" s="82">
        <v>49.106999999999999</v>
      </c>
      <c r="J22" s="25">
        <v>34.396000000000001</v>
      </c>
      <c r="K22" s="25">
        <v>36.917999999999999</v>
      </c>
      <c r="L22" s="25">
        <v>-32.685000000000002</v>
      </c>
      <c r="M22" s="25">
        <v>-33</v>
      </c>
    </row>
    <row r="23" spans="1:13" ht="15" customHeight="1" x14ac:dyDescent="0.35">
      <c r="A23" s="115" t="s">
        <v>103</v>
      </c>
      <c r="B23" s="116"/>
      <c r="C23" s="116"/>
      <c r="D23" s="116"/>
      <c r="E23" s="80">
        <f>SUM(E20:E22)</f>
        <v>-14.5969999999989</v>
      </c>
      <c r="F23" s="190">
        <f>SUM(F20:F22)</f>
        <v>-9.5999999999811791E-2</v>
      </c>
      <c r="G23" s="80">
        <f>SUM(G20:G22)</f>
        <v>-136.27000000000029</v>
      </c>
      <c r="H23" s="17">
        <f>SUM(H20:H22)</f>
        <v>25.126999999999331</v>
      </c>
      <c r="I23" s="80">
        <f>SUM(I20:I22)</f>
        <v>-434.84400000000142</v>
      </c>
      <c r="J23" s="18">
        <f>SUM(J20:J22)</f>
        <v>-329.32800000000015</v>
      </c>
      <c r="K23" s="18">
        <f>SUM(K20:K22)</f>
        <v>46.373000000000708</v>
      </c>
      <c r="L23" s="18">
        <f>SUM(L20:L22)</f>
        <v>173.47900000000135</v>
      </c>
      <c r="M23" s="18">
        <f>SUM(M20:M22)</f>
        <v>87</v>
      </c>
    </row>
    <row r="24" spans="1:13" ht="15" customHeight="1" x14ac:dyDescent="0.35">
      <c r="A24" s="109" t="s">
        <v>117</v>
      </c>
      <c r="B24" s="62"/>
      <c r="C24" s="62"/>
      <c r="D24" s="62"/>
      <c r="E24" s="81">
        <v>-14.5969999999989</v>
      </c>
      <c r="F24" s="21">
        <v>-9.5999999999950125E-2</v>
      </c>
      <c r="G24" s="81">
        <v>-136.2699999999991</v>
      </c>
      <c r="H24" s="21">
        <v>25.126999999999796</v>
      </c>
      <c r="I24" s="81">
        <v>-434.84400000000119</v>
      </c>
      <c r="J24" s="21">
        <v>-329.32799999999867</v>
      </c>
      <c r="K24" s="21">
        <v>46.372999999999138</v>
      </c>
      <c r="L24" s="21">
        <v>173.47900000000141</v>
      </c>
      <c r="M24" s="21">
        <v>87</v>
      </c>
    </row>
    <row r="25" spans="1:13" ht="15" customHeight="1" x14ac:dyDescent="0.35">
      <c r="A25" s="109" t="s">
        <v>112</v>
      </c>
      <c r="B25" s="62"/>
      <c r="C25" s="62"/>
      <c r="D25" s="62"/>
      <c r="E25" s="81">
        <v>0</v>
      </c>
      <c r="F25" s="21">
        <v>0</v>
      </c>
      <c r="G25" s="81">
        <v>0</v>
      </c>
      <c r="H25" s="21">
        <v>0</v>
      </c>
      <c r="I25" s="81">
        <v>0</v>
      </c>
      <c r="J25" s="21">
        <v>0</v>
      </c>
      <c r="K25" s="21">
        <v>0</v>
      </c>
      <c r="L25" s="21">
        <v>0</v>
      </c>
      <c r="M25" s="21">
        <v>0</v>
      </c>
    </row>
    <row r="26" spans="1:13" ht="15" customHeight="1" x14ac:dyDescent="0.35">
      <c r="A26" s="146"/>
      <c r="B26" s="146"/>
      <c r="C26" s="146"/>
      <c r="D26" s="146"/>
      <c r="E26" s="147"/>
      <c r="F26" s="148"/>
      <c r="G26" s="147"/>
      <c r="H26" s="148"/>
      <c r="I26" s="147"/>
      <c r="J26" s="148"/>
      <c r="K26" s="148"/>
      <c r="L26" s="148"/>
      <c r="M26" s="148"/>
    </row>
    <row r="27" spans="1:13" ht="15" customHeight="1" x14ac:dyDescent="0.35">
      <c r="A27" s="144" t="s">
        <v>64</v>
      </c>
      <c r="B27" s="62"/>
      <c r="C27" s="62"/>
      <c r="D27" s="62"/>
      <c r="E27" s="81">
        <v>62.400000000000006</v>
      </c>
      <c r="F27" s="21">
        <v>-25</v>
      </c>
      <c r="G27" s="81">
        <v>-144</v>
      </c>
      <c r="H27" s="21">
        <v>-53</v>
      </c>
      <c r="I27" s="81">
        <v>-192</v>
      </c>
      <c r="J27" s="21">
        <v>-424</v>
      </c>
      <c r="K27" s="21">
        <v>-4</v>
      </c>
      <c r="L27" s="21">
        <v>0</v>
      </c>
      <c r="M27" s="21">
        <v>0</v>
      </c>
    </row>
    <row r="28" spans="1:13" ht="15" customHeight="1" x14ac:dyDescent="0.35">
      <c r="A28" s="145" t="s">
        <v>111</v>
      </c>
      <c r="B28" s="146"/>
      <c r="C28" s="146"/>
      <c r="D28" s="146"/>
      <c r="E28" s="160">
        <f>E14-E27</f>
        <v>27.981000000001089</v>
      </c>
      <c r="F28" s="161">
        <f>F14-F27</f>
        <v>63.304000000000173</v>
      </c>
      <c r="G28" s="160">
        <f>G14-G27</f>
        <v>283.87299999999971</v>
      </c>
      <c r="H28" s="161">
        <f>H14-H27</f>
        <v>332.18799999999936</v>
      </c>
      <c r="I28" s="160">
        <f>I14-I27</f>
        <v>458.76199999999858</v>
      </c>
      <c r="J28" s="161">
        <f>J14-J27</f>
        <v>444.48899999999981</v>
      </c>
      <c r="K28" s="161">
        <f>K14-K27</f>
        <v>622.69600000000059</v>
      </c>
      <c r="L28" s="161">
        <f>L14-L27</f>
        <v>766.5750000000013</v>
      </c>
      <c r="M28" s="161">
        <f>M14-M27</f>
        <v>766</v>
      </c>
    </row>
    <row r="29" spans="1:13" ht="16.5" x14ac:dyDescent="0.35">
      <c r="A29" s="109"/>
      <c r="B29" s="62"/>
      <c r="C29" s="62"/>
      <c r="D29" s="62"/>
      <c r="E29" s="22"/>
      <c r="F29" s="22"/>
      <c r="G29" s="22"/>
      <c r="H29" s="22"/>
      <c r="I29" s="22"/>
      <c r="J29" s="22"/>
      <c r="K29" s="22"/>
      <c r="L29" s="22"/>
      <c r="M29" s="22"/>
    </row>
    <row r="30" spans="1:13" ht="16.5" x14ac:dyDescent="0.35">
      <c r="A30" s="67"/>
      <c r="B30" s="67"/>
      <c r="C30" s="68"/>
      <c r="D30" s="69"/>
      <c r="E30" s="70">
        <v>2016</v>
      </c>
      <c r="F30" s="70">
        <v>2015</v>
      </c>
      <c r="G30" s="70">
        <v>2016</v>
      </c>
      <c r="H30" s="70">
        <v>2015</v>
      </c>
      <c r="I30" s="70">
        <v>2015</v>
      </c>
      <c r="J30" s="70">
        <v>2014</v>
      </c>
      <c r="K30" s="70">
        <v>2013</v>
      </c>
      <c r="L30" s="70">
        <v>2012</v>
      </c>
      <c r="M30" s="70">
        <v>2012</v>
      </c>
    </row>
    <row r="31" spans="1:13" ht="16.5" x14ac:dyDescent="0.35">
      <c r="A31" s="71"/>
      <c r="B31" s="71"/>
      <c r="C31" s="68"/>
      <c r="D31" s="69"/>
      <c r="E31" s="73" t="s">
        <v>72</v>
      </c>
      <c r="F31" s="73" t="s">
        <v>72</v>
      </c>
      <c r="G31" s="73" t="s">
        <v>156</v>
      </c>
      <c r="H31" s="73" t="s">
        <v>156</v>
      </c>
      <c r="I31" s="73"/>
      <c r="J31" s="73"/>
      <c r="K31" s="73"/>
      <c r="L31" s="73"/>
      <c r="M31" s="73"/>
    </row>
    <row r="32" spans="1:13" ht="16.5" x14ac:dyDescent="0.35">
      <c r="A32" s="68" t="s">
        <v>100</v>
      </c>
      <c r="B32" s="74"/>
      <c r="C32" s="68"/>
      <c r="D32" s="68"/>
      <c r="E32" s="75"/>
      <c r="F32" s="75"/>
      <c r="G32" s="75"/>
      <c r="H32" s="75"/>
      <c r="I32" s="75"/>
      <c r="J32" s="75"/>
      <c r="K32" s="75"/>
      <c r="L32" s="75"/>
      <c r="M32" s="75"/>
    </row>
    <row r="33" spans="1:15" ht="3" customHeight="1" x14ac:dyDescent="0.35">
      <c r="A33" s="109"/>
      <c r="B33" s="65"/>
      <c r="C33" s="65"/>
      <c r="D33" s="65"/>
      <c r="E33" s="63"/>
      <c r="F33" s="63"/>
      <c r="G33" s="63"/>
      <c r="H33" s="63"/>
      <c r="I33" s="63"/>
      <c r="J33" s="63"/>
      <c r="K33" s="63"/>
      <c r="L33" s="63"/>
      <c r="M33" s="63"/>
    </row>
    <row r="34" spans="1:15" ht="15" customHeight="1" x14ac:dyDescent="0.35">
      <c r="A34" s="109" t="s">
        <v>17</v>
      </c>
      <c r="B34" s="117"/>
      <c r="C34" s="117"/>
      <c r="D34" s="117"/>
      <c r="E34" s="81"/>
      <c r="F34" s="21"/>
      <c r="G34" s="81">
        <v>7694.0460000000003</v>
      </c>
      <c r="H34" s="21">
        <v>8048.87</v>
      </c>
      <c r="I34" s="81">
        <v>7694.0519999999997</v>
      </c>
      <c r="J34" s="21">
        <v>8048.87</v>
      </c>
      <c r="K34" s="21">
        <v>8048.87</v>
      </c>
      <c r="L34" s="21">
        <v>0</v>
      </c>
      <c r="M34" s="21">
        <v>3352.9059999999999</v>
      </c>
    </row>
    <row r="35" spans="1:15" ht="15" customHeight="1" x14ac:dyDescent="0.35">
      <c r="A35" s="109" t="s">
        <v>18</v>
      </c>
      <c r="B35" s="110"/>
      <c r="C35" s="110"/>
      <c r="D35" s="110"/>
      <c r="E35" s="81"/>
      <c r="F35" s="21"/>
      <c r="G35" s="81">
        <v>1088.674</v>
      </c>
      <c r="H35" s="21">
        <v>1177.8030000000001</v>
      </c>
      <c r="I35" s="81">
        <v>1155.52</v>
      </c>
      <c r="J35" s="21">
        <v>1244.644</v>
      </c>
      <c r="K35" s="21">
        <v>1304.682</v>
      </c>
      <c r="L35" s="21">
        <v>0</v>
      </c>
      <c r="M35" s="21">
        <v>572.52700000000004</v>
      </c>
    </row>
    <row r="36" spans="1:15" ht="15" customHeight="1" x14ac:dyDescent="0.35">
      <c r="A36" s="109" t="s">
        <v>110</v>
      </c>
      <c r="B36" s="110"/>
      <c r="C36" s="110"/>
      <c r="D36" s="110"/>
      <c r="E36" s="81"/>
      <c r="F36" s="21"/>
      <c r="G36" s="81">
        <v>216.87599999999998</v>
      </c>
      <c r="H36" s="21">
        <v>247.184</v>
      </c>
      <c r="I36" s="81">
        <v>263.13400000000001</v>
      </c>
      <c r="J36" s="21">
        <v>274.21999999999997</v>
      </c>
      <c r="K36" s="21">
        <v>364.57900000000001</v>
      </c>
      <c r="L36" s="21">
        <v>0</v>
      </c>
      <c r="M36" s="21">
        <v>435.87400000000002</v>
      </c>
    </row>
    <row r="37" spans="1:15" ht="15" customHeight="1" x14ac:dyDescent="0.35">
      <c r="A37" s="109" t="s">
        <v>19</v>
      </c>
      <c r="B37" s="110"/>
      <c r="C37" s="110"/>
      <c r="D37" s="110"/>
      <c r="E37" s="81"/>
      <c r="F37" s="21"/>
      <c r="G37" s="81">
        <v>25</v>
      </c>
      <c r="H37" s="21">
        <v>36.643000000000001</v>
      </c>
      <c r="I37" s="81">
        <v>37.512999999999998</v>
      </c>
      <c r="J37" s="21">
        <v>36.19</v>
      </c>
      <c r="K37" s="21">
        <v>34.200000000000003</v>
      </c>
      <c r="L37" s="21">
        <v>0</v>
      </c>
      <c r="M37" s="21">
        <v>136.65100000000001</v>
      </c>
    </row>
    <row r="38" spans="1:15" ht="15" customHeight="1" x14ac:dyDescent="0.35">
      <c r="A38" s="111" t="s">
        <v>20</v>
      </c>
      <c r="B38" s="66"/>
      <c r="C38" s="66"/>
      <c r="D38" s="66"/>
      <c r="E38" s="82"/>
      <c r="F38" s="25"/>
      <c r="G38" s="82">
        <v>608.75599999999997</v>
      </c>
      <c r="H38" s="25">
        <v>623.06600000000003</v>
      </c>
      <c r="I38" s="82">
        <v>532.10299999999995</v>
      </c>
      <c r="J38" s="25">
        <v>633.48599999999999</v>
      </c>
      <c r="K38" s="25">
        <v>525.57899999999995</v>
      </c>
      <c r="L38" s="25">
        <v>0</v>
      </c>
      <c r="M38" s="25">
        <v>438.202</v>
      </c>
    </row>
    <row r="39" spans="1:15" ht="15" customHeight="1" x14ac:dyDescent="0.35">
      <c r="A39" s="106" t="s">
        <v>21</v>
      </c>
      <c r="B39" s="112"/>
      <c r="C39" s="112"/>
      <c r="D39" s="112"/>
      <c r="E39" s="86"/>
      <c r="F39" s="190"/>
      <c r="G39" s="86">
        <f>SUM(G34:G38)</f>
        <v>9633.3520000000008</v>
      </c>
      <c r="H39" s="190">
        <f>SUM(H34:H38)</f>
        <v>10133.566000000001</v>
      </c>
      <c r="I39" s="86">
        <f>SUM(I34:I38)</f>
        <v>9682.3220000000001</v>
      </c>
      <c r="J39" s="18">
        <f>SUM(J34:J38)</f>
        <v>10237.41</v>
      </c>
      <c r="K39" s="18">
        <f>SUM(K34:K38)</f>
        <v>10277.91</v>
      </c>
      <c r="L39" s="18" t="s">
        <v>54</v>
      </c>
      <c r="M39" s="18">
        <f>SUM(M34:M38)</f>
        <v>4936.16</v>
      </c>
    </row>
    <row r="40" spans="1:15" ht="15" customHeight="1" x14ac:dyDescent="0.35">
      <c r="A40" s="109" t="s">
        <v>22</v>
      </c>
      <c r="B40" s="62"/>
      <c r="C40" s="62"/>
      <c r="D40" s="62"/>
      <c r="E40" s="81"/>
      <c r="F40" s="21"/>
      <c r="G40" s="81">
        <v>147.34800000000001</v>
      </c>
      <c r="H40" s="21">
        <v>60.317999999999998</v>
      </c>
      <c r="I40" s="81">
        <v>123.982</v>
      </c>
      <c r="J40" s="21">
        <v>61.822000000000003</v>
      </c>
      <c r="K40" s="21">
        <v>92.873000000000005</v>
      </c>
      <c r="L40" s="21">
        <v>0</v>
      </c>
      <c r="M40" s="21">
        <v>276.45699999999999</v>
      </c>
    </row>
    <row r="41" spans="1:15" ht="15" customHeight="1" x14ac:dyDescent="0.35">
      <c r="A41" s="109" t="s">
        <v>23</v>
      </c>
      <c r="B41" s="62"/>
      <c r="C41" s="62"/>
      <c r="D41" s="62"/>
      <c r="E41" s="81"/>
      <c r="F41" s="21"/>
      <c r="G41" s="81">
        <v>0</v>
      </c>
      <c r="H41" s="21">
        <v>0</v>
      </c>
      <c r="I41" s="81">
        <v>0</v>
      </c>
      <c r="J41" s="21">
        <v>0</v>
      </c>
      <c r="K41" s="21">
        <v>0</v>
      </c>
      <c r="L41" s="21">
        <v>0</v>
      </c>
      <c r="M41" s="21">
        <v>0</v>
      </c>
    </row>
    <row r="42" spans="1:15" ht="15" customHeight="1" x14ac:dyDescent="0.35">
      <c r="A42" s="109" t="s">
        <v>24</v>
      </c>
      <c r="B42" s="62"/>
      <c r="C42" s="62"/>
      <c r="D42" s="62"/>
      <c r="E42" s="81"/>
      <c r="F42" s="21"/>
      <c r="G42" s="81">
        <v>1394.0079999999998</v>
      </c>
      <c r="H42" s="21">
        <v>1429.2060000000001</v>
      </c>
      <c r="I42" s="81">
        <v>1475.4989999999998</v>
      </c>
      <c r="J42" s="21">
        <v>1651.1289999999999</v>
      </c>
      <c r="K42" s="21">
        <v>1729.3629999999998</v>
      </c>
      <c r="L42" s="21">
        <v>0</v>
      </c>
      <c r="M42" s="21">
        <v>2111.123</v>
      </c>
    </row>
    <row r="43" spans="1:15" ht="15" customHeight="1" x14ac:dyDescent="0.35">
      <c r="A43" s="109" t="s">
        <v>25</v>
      </c>
      <c r="B43" s="62"/>
      <c r="C43" s="62"/>
      <c r="D43" s="62"/>
      <c r="E43" s="81"/>
      <c r="F43" s="21"/>
      <c r="G43" s="81">
        <v>699.74099999999999</v>
      </c>
      <c r="H43" s="21">
        <v>353.26499999999999</v>
      </c>
      <c r="I43" s="81">
        <v>389.93499999999995</v>
      </c>
      <c r="J43" s="21">
        <v>336.67899999999997</v>
      </c>
      <c r="K43" s="21">
        <v>325.31099999999998</v>
      </c>
      <c r="L43" s="21">
        <v>0</v>
      </c>
      <c r="M43" s="21">
        <v>703.149</v>
      </c>
    </row>
    <row r="44" spans="1:15" ht="15" customHeight="1" x14ac:dyDescent="0.35">
      <c r="A44" s="111" t="s">
        <v>26</v>
      </c>
      <c r="B44" s="66"/>
      <c r="C44" s="66"/>
      <c r="D44" s="66"/>
      <c r="E44" s="82"/>
      <c r="F44" s="25"/>
      <c r="G44" s="82">
        <v>213.06399999999999</v>
      </c>
      <c r="H44" s="25">
        <v>205.227</v>
      </c>
      <c r="I44" s="82">
        <v>204.67099999999999</v>
      </c>
      <c r="J44" s="25">
        <v>169.25299999999999</v>
      </c>
      <c r="K44" s="25">
        <v>135.15899999999999</v>
      </c>
      <c r="L44" s="25">
        <v>0</v>
      </c>
      <c r="M44" s="25">
        <v>6.0010000000000003</v>
      </c>
    </row>
    <row r="45" spans="1:15" ht="15" customHeight="1" x14ac:dyDescent="0.35">
      <c r="A45" s="118" t="s">
        <v>27</v>
      </c>
      <c r="B45" s="77"/>
      <c r="C45" s="77"/>
      <c r="D45" s="77"/>
      <c r="E45" s="87"/>
      <c r="F45" s="198"/>
      <c r="G45" s="87">
        <f>SUM(G40:G44)</f>
        <v>2454.1609999999996</v>
      </c>
      <c r="H45" s="36">
        <f>SUM(H40:H44)</f>
        <v>2048.0160000000001</v>
      </c>
      <c r="I45" s="87">
        <f>SUM(I40:I44)</f>
        <v>2194.0869999999995</v>
      </c>
      <c r="J45" s="37">
        <f>SUM(J40:J44)</f>
        <v>2218.8830000000003</v>
      </c>
      <c r="K45" s="37">
        <f>SUM(K40:K44)</f>
        <v>2282.7060000000001</v>
      </c>
      <c r="L45" s="37" t="s">
        <v>54</v>
      </c>
      <c r="M45" s="37">
        <f>SUM(M40:M44)</f>
        <v>3096.73</v>
      </c>
    </row>
    <row r="46" spans="1:15" ht="15" customHeight="1" x14ac:dyDescent="0.35">
      <c r="A46" s="106" t="s">
        <v>101</v>
      </c>
      <c r="B46" s="78"/>
      <c r="C46" s="78"/>
      <c r="D46" s="78"/>
      <c r="E46" s="86"/>
      <c r="F46" s="190"/>
      <c r="G46" s="86">
        <f>G39+G45</f>
        <v>12087.513000000001</v>
      </c>
      <c r="H46" s="190">
        <f>H39+H45</f>
        <v>12181.582</v>
      </c>
      <c r="I46" s="86">
        <f>I39+I45</f>
        <v>11876.409</v>
      </c>
      <c r="J46" s="18">
        <f>J39+J45</f>
        <v>12456.293</v>
      </c>
      <c r="K46" s="18">
        <f>K39+K45</f>
        <v>12560.616</v>
      </c>
      <c r="L46" s="18" t="s">
        <v>54</v>
      </c>
      <c r="M46" s="18">
        <f>M39+M45</f>
        <v>8032.8899999999994</v>
      </c>
    </row>
    <row r="47" spans="1:15" ht="15" customHeight="1" x14ac:dyDescent="0.35">
      <c r="A47" s="109" t="s">
        <v>118</v>
      </c>
      <c r="B47" s="62"/>
      <c r="C47" s="62"/>
      <c r="D47" s="62"/>
      <c r="E47" s="81"/>
      <c r="F47" s="21"/>
      <c r="G47" s="81">
        <v>4853.5839999999998</v>
      </c>
      <c r="H47" s="21">
        <v>4342.2139999999999</v>
      </c>
      <c r="I47" s="81">
        <v>4000.3780000000002</v>
      </c>
      <c r="J47" s="21">
        <v>4342.1459999999997</v>
      </c>
      <c r="K47" s="21">
        <v>4742.1189999999997</v>
      </c>
      <c r="L47" s="21">
        <v>0</v>
      </c>
      <c r="M47" s="20">
        <v>341.56099999999998</v>
      </c>
    </row>
    <row r="48" spans="1:15" ht="15" customHeight="1" x14ac:dyDescent="0.35">
      <c r="A48" s="109" t="s">
        <v>113</v>
      </c>
      <c r="B48" s="62"/>
      <c r="C48" s="62"/>
      <c r="D48" s="62"/>
      <c r="E48" s="81"/>
      <c r="F48" s="21"/>
      <c r="G48" s="81">
        <v>0</v>
      </c>
      <c r="H48" s="21">
        <v>0</v>
      </c>
      <c r="I48" s="81">
        <v>0</v>
      </c>
      <c r="J48" s="21">
        <v>0</v>
      </c>
      <c r="K48" s="21">
        <v>0</v>
      </c>
      <c r="L48" s="21">
        <v>0</v>
      </c>
      <c r="M48" s="21">
        <v>0</v>
      </c>
      <c r="O48" s="154"/>
    </row>
    <row r="49" spans="1:15" ht="15" customHeight="1" x14ac:dyDescent="0.35">
      <c r="A49" s="109" t="s">
        <v>28</v>
      </c>
      <c r="B49" s="62"/>
      <c r="C49" s="62"/>
      <c r="D49" s="62"/>
      <c r="E49" s="81"/>
      <c r="F49" s="21"/>
      <c r="G49" s="81">
        <v>172.56700000000001</v>
      </c>
      <c r="H49" s="21">
        <v>310.738</v>
      </c>
      <c r="I49" s="81">
        <v>171.37100000000001</v>
      </c>
      <c r="J49" s="21">
        <v>308.90600000000001</v>
      </c>
      <c r="K49" s="21">
        <v>135.69800000000001</v>
      </c>
      <c r="L49" s="21">
        <v>0</v>
      </c>
      <c r="M49" s="21">
        <v>95.484999999999999</v>
      </c>
    </row>
    <row r="50" spans="1:15" ht="15" customHeight="1" x14ac:dyDescent="0.35">
      <c r="A50" s="109" t="s">
        <v>29</v>
      </c>
      <c r="B50" s="62"/>
      <c r="C50" s="62"/>
      <c r="D50" s="62"/>
      <c r="E50" s="81"/>
      <c r="F50" s="21"/>
      <c r="G50" s="81">
        <v>500.87</v>
      </c>
      <c r="H50" s="21">
        <v>627.71400000000006</v>
      </c>
      <c r="I50" s="81">
        <v>502.178</v>
      </c>
      <c r="J50" s="21">
        <v>663.48</v>
      </c>
      <c r="K50" s="21">
        <v>662.2170000000001</v>
      </c>
      <c r="L50" s="21">
        <v>0</v>
      </c>
      <c r="M50" s="21">
        <v>521.67399999999998</v>
      </c>
    </row>
    <row r="51" spans="1:15" ht="15" customHeight="1" x14ac:dyDescent="0.35">
      <c r="A51" s="109" t="s">
        <v>30</v>
      </c>
      <c r="B51" s="62"/>
      <c r="C51" s="62"/>
      <c r="D51" s="62"/>
      <c r="E51" s="81"/>
      <c r="F51" s="21"/>
      <c r="G51" s="81">
        <v>3152.7130000000002</v>
      </c>
      <c r="H51" s="21">
        <v>4513.2839999999997</v>
      </c>
      <c r="I51" s="81">
        <v>4316.0069999999996</v>
      </c>
      <c r="J51" s="21">
        <v>4616.8909999999996</v>
      </c>
      <c r="K51" s="21">
        <v>3812.6320000000001</v>
      </c>
      <c r="L51" s="21">
        <v>0</v>
      </c>
      <c r="M51" s="21">
        <v>3514.9479999999999</v>
      </c>
    </row>
    <row r="52" spans="1:15" ht="15" customHeight="1" x14ac:dyDescent="0.35">
      <c r="A52" s="109" t="s">
        <v>31</v>
      </c>
      <c r="B52" s="62"/>
      <c r="C52" s="62"/>
      <c r="D52" s="62"/>
      <c r="E52" s="81"/>
      <c r="F52" s="21"/>
      <c r="G52" s="81">
        <v>3396.5990000000002</v>
      </c>
      <c r="H52" s="21">
        <v>2362.5179999999996</v>
      </c>
      <c r="I52" s="81">
        <v>2873.2939999999999</v>
      </c>
      <c r="J52" s="21">
        <v>2518.1669999999999</v>
      </c>
      <c r="K52" s="21">
        <v>3178.6180000000004</v>
      </c>
      <c r="L52" s="21">
        <v>0</v>
      </c>
      <c r="M52" s="21">
        <v>3513.2630000000004</v>
      </c>
      <c r="O52" s="154"/>
    </row>
    <row r="53" spans="1:15" ht="15" customHeight="1" x14ac:dyDescent="0.35">
      <c r="A53" s="109" t="s">
        <v>32</v>
      </c>
      <c r="B53" s="62"/>
      <c r="C53" s="62"/>
      <c r="D53" s="62"/>
      <c r="E53" s="81"/>
      <c r="F53" s="21"/>
      <c r="G53" s="81">
        <v>0</v>
      </c>
      <c r="H53" s="21">
        <v>0</v>
      </c>
      <c r="I53" s="81">
        <v>0</v>
      </c>
      <c r="J53" s="21">
        <v>0</v>
      </c>
      <c r="K53" s="21">
        <v>0</v>
      </c>
      <c r="L53" s="21">
        <v>0</v>
      </c>
      <c r="M53" s="21">
        <v>0</v>
      </c>
    </row>
    <row r="54" spans="1:15" ht="15" customHeight="1" x14ac:dyDescent="0.35">
      <c r="A54" s="111" t="s">
        <v>116</v>
      </c>
      <c r="B54" s="66"/>
      <c r="C54" s="66"/>
      <c r="D54" s="66"/>
      <c r="E54" s="82"/>
      <c r="F54" s="25"/>
      <c r="G54" s="82">
        <v>11.18</v>
      </c>
      <c r="H54" s="25">
        <v>25.114000000000001</v>
      </c>
      <c r="I54" s="82">
        <v>13.180999999999999</v>
      </c>
      <c r="J54" s="25">
        <v>6.7030000000000003</v>
      </c>
      <c r="K54" s="25">
        <v>29.332000000000001</v>
      </c>
      <c r="L54" s="25">
        <v>0</v>
      </c>
      <c r="M54" s="25">
        <v>45.959000000000003</v>
      </c>
    </row>
    <row r="55" spans="1:15" ht="15" customHeight="1" x14ac:dyDescent="0.35">
      <c r="A55" s="106" t="s">
        <v>102</v>
      </c>
      <c r="B55" s="78"/>
      <c r="C55" s="78"/>
      <c r="D55" s="78"/>
      <c r="E55" s="86"/>
      <c r="F55" s="16"/>
      <c r="G55" s="86">
        <f>SUM(G47:G54)</f>
        <v>12087.513000000001</v>
      </c>
      <c r="H55" s="16">
        <f>SUM(H47:H54)</f>
        <v>12181.582</v>
      </c>
      <c r="I55" s="86">
        <f>SUM(I47:I54)</f>
        <v>11876.409</v>
      </c>
      <c r="J55" s="18">
        <f>SUM(J47:J54)</f>
        <v>12456.292999999998</v>
      </c>
      <c r="K55" s="18">
        <f>SUM(K47:K54)</f>
        <v>12560.616</v>
      </c>
      <c r="L55" s="18" t="s">
        <v>54</v>
      </c>
      <c r="M55" s="18">
        <f>SUM(M47:M54)</f>
        <v>8032.89</v>
      </c>
    </row>
    <row r="56" spans="1:15" ht="16.5" x14ac:dyDescent="0.35">
      <c r="A56" s="109"/>
      <c r="B56" s="78"/>
      <c r="C56" s="78"/>
      <c r="D56" s="78"/>
      <c r="E56" s="22"/>
      <c r="F56" s="22"/>
      <c r="G56" s="22"/>
      <c r="H56" s="22"/>
      <c r="I56" s="22"/>
      <c r="J56" s="22"/>
      <c r="K56" s="22"/>
      <c r="L56" s="22"/>
      <c r="M56" s="22"/>
    </row>
    <row r="57" spans="1:15" ht="16.5" x14ac:dyDescent="0.35">
      <c r="A57" s="76"/>
      <c r="B57" s="67"/>
      <c r="C57" s="69"/>
      <c r="D57" s="69"/>
      <c r="E57" s="70">
        <v>2016</v>
      </c>
      <c r="F57" s="70">
        <v>2015</v>
      </c>
      <c r="G57" s="70">
        <v>2016</v>
      </c>
      <c r="H57" s="70">
        <v>2015</v>
      </c>
      <c r="I57" s="70">
        <v>2015</v>
      </c>
      <c r="J57" s="70">
        <v>2014</v>
      </c>
      <c r="K57" s="70">
        <v>2013</v>
      </c>
      <c r="L57" s="70">
        <v>2012</v>
      </c>
      <c r="M57" s="70">
        <v>2012</v>
      </c>
    </row>
    <row r="58" spans="1:15" ht="16.5" x14ac:dyDescent="0.35">
      <c r="A58" s="71"/>
      <c r="B58" s="71"/>
      <c r="C58" s="69"/>
      <c r="D58" s="69"/>
      <c r="E58" s="73" t="s">
        <v>72</v>
      </c>
      <c r="F58" s="73" t="s">
        <v>72</v>
      </c>
      <c r="G58" s="73" t="s">
        <v>156</v>
      </c>
      <c r="H58" s="73" t="s">
        <v>156</v>
      </c>
      <c r="I58" s="73"/>
      <c r="J58" s="73"/>
      <c r="K58" s="73"/>
      <c r="L58" s="73"/>
      <c r="M58" s="73"/>
    </row>
    <row r="59" spans="1:15" ht="16.5" x14ac:dyDescent="0.35">
      <c r="A59" s="68" t="s">
        <v>115</v>
      </c>
      <c r="B59" s="74"/>
      <c r="C59" s="68"/>
      <c r="D59" s="68"/>
      <c r="E59" s="75"/>
      <c r="F59" s="75"/>
      <c r="G59" s="75"/>
      <c r="H59" s="75"/>
      <c r="I59" s="75"/>
      <c r="J59" s="75"/>
      <c r="K59" s="75"/>
      <c r="L59" s="75"/>
      <c r="M59" s="75"/>
    </row>
    <row r="60" spans="1:15" ht="3" customHeight="1" x14ac:dyDescent="0.35">
      <c r="A60" s="109"/>
      <c r="B60" s="65"/>
      <c r="C60" s="65"/>
      <c r="D60" s="65"/>
      <c r="E60" s="63"/>
      <c r="F60" s="63"/>
      <c r="G60" s="63"/>
      <c r="H60" s="63"/>
      <c r="I60" s="63"/>
      <c r="J60" s="63"/>
      <c r="K60" s="63"/>
      <c r="L60" s="63"/>
      <c r="M60" s="63"/>
    </row>
    <row r="61" spans="1:15" ht="34.9" customHeight="1" x14ac:dyDescent="0.35">
      <c r="A61" s="119" t="s">
        <v>33</v>
      </c>
      <c r="B61" s="119"/>
      <c r="C61" s="119"/>
      <c r="D61" s="119"/>
      <c r="E61" s="81">
        <v>36.777514200000951</v>
      </c>
      <c r="F61" s="21">
        <v>95.896000000000029</v>
      </c>
      <c r="G61" s="81">
        <v>34.325130000000676</v>
      </c>
      <c r="H61" s="21">
        <v>206.14400000000018</v>
      </c>
      <c r="I61" s="81">
        <v>152.68899999999917</v>
      </c>
      <c r="J61" s="21">
        <v>-236.96799999999774</v>
      </c>
      <c r="K61" s="21"/>
      <c r="L61" s="21"/>
      <c r="M61" s="21">
        <v>540</v>
      </c>
    </row>
    <row r="62" spans="1:15" ht="15" customHeight="1" x14ac:dyDescent="0.35">
      <c r="A62" s="120" t="s">
        <v>34</v>
      </c>
      <c r="B62" s="120"/>
      <c r="C62" s="121"/>
      <c r="D62" s="121"/>
      <c r="E62" s="82">
        <v>560.88124000000016</v>
      </c>
      <c r="F62" s="25">
        <v>-142.07999999999998</v>
      </c>
      <c r="G62" s="82">
        <v>530.20324000000005</v>
      </c>
      <c r="H62" s="25">
        <v>-26.943999999999988</v>
      </c>
      <c r="I62" s="82">
        <v>319.71299999999997</v>
      </c>
      <c r="J62" s="25">
        <v>-489.70499999999998</v>
      </c>
      <c r="K62" s="25">
        <v>0</v>
      </c>
      <c r="L62" s="25">
        <v>0</v>
      </c>
      <c r="M62" s="25">
        <v>139</v>
      </c>
    </row>
    <row r="63" spans="1:15" ht="15" customHeight="1" x14ac:dyDescent="0.35">
      <c r="A63" s="174" t="s">
        <v>35</v>
      </c>
      <c r="B63" s="122"/>
      <c r="C63" s="123"/>
      <c r="D63" s="123"/>
      <c r="E63" s="88">
        <f>SUM(E61:E62)</f>
        <v>597.65875420000111</v>
      </c>
      <c r="F63" s="190">
        <f>SUM(F61:F62)</f>
        <v>-46.183999999999955</v>
      </c>
      <c r="G63" s="80">
        <f>SUM(G61:G62)</f>
        <v>564.52837000000068</v>
      </c>
      <c r="H63" s="17">
        <f>SUM(H61:H62)</f>
        <v>179.20000000000019</v>
      </c>
      <c r="I63" s="80">
        <f>SUM(I61:I62)</f>
        <v>472.40199999999913</v>
      </c>
      <c r="J63" s="17">
        <f>SUM(J61:J62)</f>
        <v>-726.67299999999773</v>
      </c>
      <c r="K63" s="18" t="s">
        <v>54</v>
      </c>
      <c r="L63" s="18" t="s">
        <v>54</v>
      </c>
      <c r="M63" s="16">
        <f>SUM(M61:M62)</f>
        <v>679</v>
      </c>
    </row>
    <row r="64" spans="1:15" ht="15" customHeight="1" x14ac:dyDescent="0.35">
      <c r="A64" s="119" t="s">
        <v>108</v>
      </c>
      <c r="B64" s="119"/>
      <c r="C64" s="62"/>
      <c r="D64" s="62"/>
      <c r="E64" s="81">
        <v>-10.01867</v>
      </c>
      <c r="F64" s="21">
        <v>-56.884</v>
      </c>
      <c r="G64" s="81">
        <v>-44.295769999999997</v>
      </c>
      <c r="H64" s="21">
        <v>-80.594000000000008</v>
      </c>
      <c r="I64" s="81">
        <v>-112.79300000000001</v>
      </c>
      <c r="J64" s="21">
        <v>-100.959</v>
      </c>
      <c r="K64" s="21">
        <v>0</v>
      </c>
      <c r="L64" s="21">
        <v>0</v>
      </c>
      <c r="M64" s="21">
        <v>-293</v>
      </c>
    </row>
    <row r="65" spans="1:13" ht="15" customHeight="1" x14ac:dyDescent="0.35">
      <c r="A65" s="120" t="s">
        <v>109</v>
      </c>
      <c r="B65" s="120"/>
      <c r="C65" s="66"/>
      <c r="D65" s="66"/>
      <c r="E65" s="82">
        <v>1.0049000000000001</v>
      </c>
      <c r="F65" s="25">
        <v>0</v>
      </c>
      <c r="G65" s="82">
        <v>5.62</v>
      </c>
      <c r="H65" s="25">
        <v>0</v>
      </c>
      <c r="I65" s="82">
        <v>-0.52100000000000002</v>
      </c>
      <c r="J65" s="25">
        <v>0</v>
      </c>
      <c r="K65" s="25">
        <v>0</v>
      </c>
      <c r="L65" s="25">
        <v>0</v>
      </c>
      <c r="M65" s="25">
        <v>6</v>
      </c>
    </row>
    <row r="66" spans="1:13" ht="15" customHeight="1" x14ac:dyDescent="0.35">
      <c r="A66" s="124" t="s">
        <v>114</v>
      </c>
      <c r="B66" s="124"/>
      <c r="C66" s="125"/>
      <c r="D66" s="125"/>
      <c r="E66" s="88">
        <f>SUM(E63:E65)</f>
        <v>588.64498420000109</v>
      </c>
      <c r="F66" s="190">
        <f>SUM(F63:F65)</f>
        <v>-103.06799999999996</v>
      </c>
      <c r="G66" s="80">
        <f>SUM(G63:G65)</f>
        <v>525.85260000000073</v>
      </c>
      <c r="H66" s="17">
        <f>SUM(H63:H65)</f>
        <v>98.606000000000179</v>
      </c>
      <c r="I66" s="80">
        <f>SUM(I63:I65)</f>
        <v>359.08799999999911</v>
      </c>
      <c r="J66" s="17">
        <f>SUM(J63:J65)</f>
        <v>-827.63199999999779</v>
      </c>
      <c r="K66" s="18" t="s">
        <v>54</v>
      </c>
      <c r="L66" s="18" t="s">
        <v>54</v>
      </c>
      <c r="M66" s="16">
        <f>SUM(M63:M65)</f>
        <v>392</v>
      </c>
    </row>
    <row r="67" spans="1:13" ht="15" customHeight="1" x14ac:dyDescent="0.35">
      <c r="A67" s="120" t="s">
        <v>36</v>
      </c>
      <c r="B67" s="120"/>
      <c r="C67" s="126"/>
      <c r="D67" s="126"/>
      <c r="E67" s="82">
        <v>0</v>
      </c>
      <c r="F67" s="25">
        <v>0</v>
      </c>
      <c r="G67" s="82">
        <v>0</v>
      </c>
      <c r="H67" s="25">
        <v>0</v>
      </c>
      <c r="I67" s="82">
        <v>-20.181999999999999</v>
      </c>
      <c r="J67" s="25">
        <v>0</v>
      </c>
      <c r="K67" s="25">
        <v>0</v>
      </c>
      <c r="L67" s="25">
        <v>0</v>
      </c>
      <c r="M67" s="25">
        <v>-10</v>
      </c>
    </row>
    <row r="68" spans="1:13" ht="15" customHeight="1" x14ac:dyDescent="0.35">
      <c r="A68" s="174" t="s">
        <v>37</v>
      </c>
      <c r="B68" s="122"/>
      <c r="C68" s="78"/>
      <c r="D68" s="78"/>
      <c r="E68" s="88">
        <f>SUM(E66:E67)</f>
        <v>588.64498420000109</v>
      </c>
      <c r="F68" s="190">
        <f>SUM(F66:F67)</f>
        <v>-103.06799999999996</v>
      </c>
      <c r="G68" s="80">
        <f>SUM(G66:G67)</f>
        <v>525.85260000000073</v>
      </c>
      <c r="H68" s="17">
        <f>SUM(H66:H67)</f>
        <v>98.606000000000179</v>
      </c>
      <c r="I68" s="80">
        <f>SUM(I66:I67)</f>
        <v>338.9059999999991</v>
      </c>
      <c r="J68" s="17">
        <f>SUM(J66:J67)</f>
        <v>-827.63199999999779</v>
      </c>
      <c r="K68" s="18" t="s">
        <v>54</v>
      </c>
      <c r="L68" s="18" t="s">
        <v>54</v>
      </c>
      <c r="M68" s="16">
        <f>SUM(M66:M67)</f>
        <v>382</v>
      </c>
    </row>
    <row r="69" spans="1:13" ht="15" customHeight="1" x14ac:dyDescent="0.35">
      <c r="A69" s="119" t="s">
        <v>38</v>
      </c>
      <c r="B69" s="119"/>
      <c r="C69" s="62"/>
      <c r="D69" s="62"/>
      <c r="E69" s="81">
        <v>-1227.7508542</v>
      </c>
      <c r="F69" s="21">
        <v>117.417</v>
      </c>
      <c r="G69" s="81">
        <v>-1187.5</v>
      </c>
      <c r="H69" s="21">
        <v>-82.582999999999998</v>
      </c>
      <c r="I69" s="81">
        <v>-294.96300000000002</v>
      </c>
      <c r="J69" s="21">
        <v>750</v>
      </c>
      <c r="K69" s="21">
        <v>0</v>
      </c>
      <c r="L69" s="21">
        <v>0</v>
      </c>
      <c r="M69" s="21">
        <v>-354</v>
      </c>
    </row>
    <row r="70" spans="1:13" ht="15" customHeight="1" x14ac:dyDescent="0.35">
      <c r="A70" s="119" t="s">
        <v>39</v>
      </c>
      <c r="B70" s="119"/>
      <c r="C70" s="62"/>
      <c r="D70" s="62"/>
      <c r="E70" s="81">
        <v>987.5</v>
      </c>
      <c r="F70" s="21">
        <v>0</v>
      </c>
      <c r="G70" s="81">
        <v>987.5</v>
      </c>
      <c r="H70" s="21">
        <v>0</v>
      </c>
      <c r="I70" s="81">
        <v>0</v>
      </c>
      <c r="J70" s="21">
        <v>100</v>
      </c>
      <c r="K70" s="21">
        <v>0</v>
      </c>
      <c r="L70" s="21">
        <v>0</v>
      </c>
      <c r="M70" s="21">
        <v>0</v>
      </c>
    </row>
    <row r="71" spans="1:13" ht="15" customHeight="1" x14ac:dyDescent="0.35">
      <c r="A71" s="119" t="s">
        <v>40</v>
      </c>
      <c r="B71" s="119"/>
      <c r="C71" s="62"/>
      <c r="D71" s="62"/>
      <c r="E71" s="81">
        <v>0</v>
      </c>
      <c r="F71" s="21">
        <v>0</v>
      </c>
      <c r="G71" s="81">
        <v>0</v>
      </c>
      <c r="H71" s="21">
        <v>0</v>
      </c>
      <c r="I71" s="81">
        <v>0</v>
      </c>
      <c r="J71" s="21">
        <v>0</v>
      </c>
      <c r="K71" s="21">
        <v>0</v>
      </c>
      <c r="L71" s="21">
        <v>0</v>
      </c>
      <c r="M71" s="21">
        <v>0</v>
      </c>
    </row>
    <row r="72" spans="1:13" ht="15" customHeight="1" x14ac:dyDescent="0.35">
      <c r="A72" s="120" t="s">
        <v>41</v>
      </c>
      <c r="B72" s="120"/>
      <c r="C72" s="66"/>
      <c r="D72" s="66"/>
      <c r="E72" s="82">
        <v>0</v>
      </c>
      <c r="F72" s="25">
        <v>0</v>
      </c>
      <c r="G72" s="82">
        <v>0</v>
      </c>
      <c r="H72" s="25">
        <v>0</v>
      </c>
      <c r="I72" s="82">
        <v>0</v>
      </c>
      <c r="J72" s="25">
        <v>0</v>
      </c>
      <c r="K72" s="25">
        <v>0</v>
      </c>
      <c r="L72" s="25">
        <v>0</v>
      </c>
      <c r="M72" s="25">
        <v>36</v>
      </c>
    </row>
    <row r="73" spans="1:13" ht="15" customHeight="1" x14ac:dyDescent="0.35">
      <c r="A73" s="215" t="s">
        <v>42</v>
      </c>
      <c r="B73" s="216"/>
      <c r="C73" s="128"/>
      <c r="D73" s="128"/>
      <c r="E73" s="89">
        <f>SUM(E69:E72)</f>
        <v>-240.25085420000005</v>
      </c>
      <c r="F73" s="198">
        <f>SUM(F69:F72)</f>
        <v>117.417</v>
      </c>
      <c r="G73" s="89">
        <f>SUM(G69:G72)</f>
        <v>-200</v>
      </c>
      <c r="H73" s="36">
        <f>SUM(H69:H72)</f>
        <v>-82.582999999999998</v>
      </c>
      <c r="I73" s="89">
        <f>SUM(I69:I72)</f>
        <v>-294.96300000000002</v>
      </c>
      <c r="J73" s="143">
        <f>SUM(J69:J72)</f>
        <v>850</v>
      </c>
      <c r="K73" s="165" t="s">
        <v>54</v>
      </c>
      <c r="L73" s="165" t="s">
        <v>54</v>
      </c>
      <c r="M73" s="36">
        <f>SUM(M69:M72)</f>
        <v>-318</v>
      </c>
    </row>
    <row r="74" spans="1:13" ht="15" customHeight="1" x14ac:dyDescent="0.35">
      <c r="A74" s="122" t="s">
        <v>43</v>
      </c>
      <c r="B74" s="122"/>
      <c r="C74" s="78"/>
      <c r="D74" s="78"/>
      <c r="E74" s="88">
        <f>SUM(E73+E68)</f>
        <v>348.39413000000104</v>
      </c>
      <c r="F74" s="190">
        <f>SUM(F73+F68)</f>
        <v>14.349000000000046</v>
      </c>
      <c r="G74" s="80">
        <f>SUM(G73+G68)</f>
        <v>325.85260000000073</v>
      </c>
      <c r="H74" s="17">
        <f>SUM(H73+H68)</f>
        <v>16.023000000000181</v>
      </c>
      <c r="I74" s="80">
        <f>SUM(I73+I68)</f>
        <v>43.942999999999074</v>
      </c>
      <c r="J74" s="17">
        <f>SUM(J73+J68)</f>
        <v>22.368000000002212</v>
      </c>
      <c r="K74" s="18" t="s">
        <v>54</v>
      </c>
      <c r="L74" s="18" t="s">
        <v>54</v>
      </c>
      <c r="M74" s="16">
        <f>SUM(M73+M68)</f>
        <v>64</v>
      </c>
    </row>
    <row r="75" spans="1:13" ht="15" customHeight="1" x14ac:dyDescent="0.35">
      <c r="A75" s="120" t="s">
        <v>85</v>
      </c>
      <c r="B75" s="120"/>
      <c r="C75" s="66"/>
      <c r="D75" s="66"/>
      <c r="E75" s="82">
        <v>5.7078399999999991</v>
      </c>
      <c r="F75" s="25">
        <v>-5.2349999999999994</v>
      </c>
      <c r="G75" s="82">
        <v>1.21576</v>
      </c>
      <c r="H75" s="25">
        <v>-3.15</v>
      </c>
      <c r="I75" s="82">
        <v>-1.5640000000000001</v>
      </c>
      <c r="J75" s="25">
        <v>-11</v>
      </c>
      <c r="K75" s="25">
        <v>0</v>
      </c>
      <c r="L75" s="25">
        <v>0</v>
      </c>
      <c r="M75" s="25">
        <v>-111</v>
      </c>
    </row>
    <row r="76" spans="1:13" ht="15" customHeight="1" x14ac:dyDescent="0.35">
      <c r="A76" s="174" t="s">
        <v>86</v>
      </c>
      <c r="B76" s="125"/>
      <c r="C76" s="78"/>
      <c r="D76" s="78"/>
      <c r="E76" s="88">
        <f>SUM(E74:E75)</f>
        <v>354.10197000000102</v>
      </c>
      <c r="F76" s="190">
        <f>SUM(F74:F75)</f>
        <v>9.114000000000047</v>
      </c>
      <c r="G76" s="80">
        <f>SUM(G74:G75)</f>
        <v>327.06836000000072</v>
      </c>
      <c r="H76" s="17">
        <f>SUM(H74:H75)</f>
        <v>12.873000000000181</v>
      </c>
      <c r="I76" s="80">
        <f>SUM(I74:I75)</f>
        <v>42.378999999999074</v>
      </c>
      <c r="J76" s="17">
        <f>SUM(J74:J75)</f>
        <v>11.368000000002212</v>
      </c>
      <c r="K76" s="18" t="s">
        <v>54</v>
      </c>
      <c r="L76" s="18" t="s">
        <v>54</v>
      </c>
      <c r="M76" s="16">
        <f>SUM(M74:M75)</f>
        <v>-47</v>
      </c>
    </row>
    <row r="77" spans="1:13" ht="16.5" x14ac:dyDescent="0.35">
      <c r="A77" s="109"/>
      <c r="B77" s="78"/>
      <c r="C77" s="78"/>
      <c r="D77" s="78"/>
      <c r="E77" s="79"/>
      <c r="F77" s="79"/>
      <c r="G77" s="79"/>
      <c r="H77" s="79"/>
      <c r="I77" s="79"/>
      <c r="J77" s="79"/>
      <c r="K77" s="79"/>
      <c r="L77" s="79"/>
      <c r="M77" s="79"/>
    </row>
    <row r="78" spans="1:13" ht="16.5" x14ac:dyDescent="0.35">
      <c r="A78" s="76"/>
      <c r="B78" s="67"/>
      <c r="C78" s="69"/>
      <c r="D78" s="69"/>
      <c r="E78" s="70">
        <v>2016</v>
      </c>
      <c r="F78" s="70">
        <v>2015</v>
      </c>
      <c r="G78" s="70">
        <v>2016</v>
      </c>
      <c r="H78" s="70">
        <v>2015</v>
      </c>
      <c r="I78" s="70">
        <v>2015</v>
      </c>
      <c r="J78" s="70">
        <v>2014</v>
      </c>
      <c r="K78" s="70">
        <v>2013</v>
      </c>
      <c r="L78" s="70">
        <v>2012</v>
      </c>
      <c r="M78" s="70">
        <v>2012</v>
      </c>
    </row>
    <row r="79" spans="1:13" ht="16.5" x14ac:dyDescent="0.35">
      <c r="A79" s="71"/>
      <c r="B79" s="71"/>
      <c r="C79" s="69"/>
      <c r="D79" s="69"/>
      <c r="E79" s="70" t="s">
        <v>72</v>
      </c>
      <c r="F79" s="70" t="s">
        <v>72</v>
      </c>
      <c r="G79" s="73" t="s">
        <v>156</v>
      </c>
      <c r="H79" s="73" t="s">
        <v>156</v>
      </c>
      <c r="I79" s="70"/>
      <c r="J79" s="70"/>
      <c r="K79" s="70"/>
      <c r="L79" s="70"/>
      <c r="M79" s="70"/>
    </row>
    <row r="80" spans="1:13" ht="16.5" x14ac:dyDescent="0.35">
      <c r="A80" s="68" t="s">
        <v>78</v>
      </c>
      <c r="B80" s="74"/>
      <c r="C80" s="68"/>
      <c r="D80" s="68"/>
      <c r="E80" s="72"/>
      <c r="F80" s="72"/>
      <c r="G80" s="72"/>
      <c r="H80" s="72"/>
      <c r="I80" s="72"/>
      <c r="J80" s="72"/>
      <c r="K80" s="72"/>
      <c r="L80" s="72"/>
      <c r="M80" s="72"/>
    </row>
    <row r="81" spans="1:13" ht="2.25" customHeight="1" x14ac:dyDescent="0.35">
      <c r="A81" s="170"/>
      <c r="B81" s="171"/>
      <c r="C81" s="170"/>
      <c r="D81" s="170"/>
      <c r="E81" s="108"/>
      <c r="F81" s="108"/>
      <c r="G81" s="108"/>
      <c r="H81" s="108"/>
      <c r="I81" s="108"/>
      <c r="J81" s="108"/>
      <c r="K81" s="108"/>
      <c r="L81" s="108"/>
      <c r="M81" s="108"/>
    </row>
    <row r="82" spans="1:13" ht="15" customHeight="1" x14ac:dyDescent="0.35">
      <c r="A82" s="144" t="s">
        <v>44</v>
      </c>
      <c r="B82" s="119"/>
      <c r="C82" s="110"/>
      <c r="D82" s="110"/>
      <c r="E82" s="84">
        <v>3.7170148399291532</v>
      </c>
      <c r="F82" s="58">
        <v>2.1595084276868604</v>
      </c>
      <c r="G82" s="84">
        <v>1.9013579730194328</v>
      </c>
      <c r="H82" s="58">
        <v>5.0853962526377519</v>
      </c>
      <c r="I82" s="84">
        <v>3.6122672629832957</v>
      </c>
      <c r="J82" s="58">
        <v>0.23952702035238876</v>
      </c>
      <c r="K82" s="58">
        <v>4.8927231679808365</v>
      </c>
      <c r="L82" s="58">
        <v>7.0210916220972548</v>
      </c>
      <c r="M82" s="58">
        <v>7.0159369847957498</v>
      </c>
    </row>
    <row r="83" spans="1:13" ht="15" customHeight="1" x14ac:dyDescent="0.35">
      <c r="A83" s="109" t="s">
        <v>83</v>
      </c>
      <c r="B83" s="119"/>
      <c r="C83" s="110"/>
      <c r="D83" s="110"/>
      <c r="E83" s="84">
        <v>1.1507484121226659</v>
      </c>
      <c r="F83" s="58">
        <v>3.5689620276286784</v>
      </c>
      <c r="G83" s="84">
        <v>3.8588161537605186</v>
      </c>
      <c r="H83" s="58">
        <v>6.0507887529952207</v>
      </c>
      <c r="I83" s="84">
        <v>6.2121702270216277</v>
      </c>
      <c r="J83" s="58">
        <v>5.1963065913127213</v>
      </c>
      <c r="K83" s="58">
        <v>4.9243556541645566</v>
      </c>
      <c r="L83" s="58">
        <v>7.0210916220972548</v>
      </c>
      <c r="M83" s="58">
        <v>7.0159369847957498</v>
      </c>
    </row>
    <row r="84" spans="1:13" ht="15" customHeight="1" x14ac:dyDescent="0.35">
      <c r="A84" s="109" t="s">
        <v>45</v>
      </c>
      <c r="B84" s="119"/>
      <c r="C84" s="110"/>
      <c r="D84" s="110"/>
      <c r="E84" s="84">
        <v>-1.3861540055963941</v>
      </c>
      <c r="F84" s="58">
        <v>-2.6376514669311226</v>
      </c>
      <c r="G84" s="84">
        <v>-3.1785722490338064</v>
      </c>
      <c r="H84" s="58">
        <v>-0.62597506919405632</v>
      </c>
      <c r="I84" s="84">
        <v>-7.7216982620325849</v>
      </c>
      <c r="J84" s="58">
        <v>-5.1200961054091829</v>
      </c>
      <c r="K84" s="58">
        <v>0.53614691644941803</v>
      </c>
      <c r="L84" s="58">
        <v>2.6594831699879573</v>
      </c>
      <c r="M84" s="58">
        <v>1.3555596263051841</v>
      </c>
    </row>
    <row r="85" spans="1:13" ht="15" customHeight="1" x14ac:dyDescent="0.35">
      <c r="A85" s="109" t="s">
        <v>46</v>
      </c>
      <c r="B85" s="119"/>
      <c r="C85" s="117"/>
      <c r="D85" s="117"/>
      <c r="E85" s="91" t="s">
        <v>54</v>
      </c>
      <c r="F85" s="58" t="s">
        <v>54</v>
      </c>
      <c r="G85" s="84" t="s">
        <v>54</v>
      </c>
      <c r="H85" s="58" t="s">
        <v>54</v>
      </c>
      <c r="I85" s="84">
        <v>-10.42475874207855</v>
      </c>
      <c r="J85" s="58">
        <v>-7.2505150389161717</v>
      </c>
      <c r="K85" s="58" t="s">
        <v>54</v>
      </c>
      <c r="L85" s="58" t="s">
        <v>54</v>
      </c>
      <c r="M85" s="58">
        <v>30.706731303747819</v>
      </c>
    </row>
    <row r="86" spans="1:13" ht="15" customHeight="1" x14ac:dyDescent="0.35">
      <c r="A86" s="109" t="s">
        <v>47</v>
      </c>
      <c r="B86" s="119"/>
      <c r="C86" s="117"/>
      <c r="D86" s="117"/>
      <c r="E86" s="91" t="s">
        <v>54</v>
      </c>
      <c r="F86" s="58" t="s">
        <v>54</v>
      </c>
      <c r="G86" s="84" t="s">
        <v>54</v>
      </c>
      <c r="H86" s="58" t="s">
        <v>54</v>
      </c>
      <c r="I86" s="84">
        <v>-1.7867840629648044</v>
      </c>
      <c r="J86" s="58">
        <v>7.2267049299307259E-2</v>
      </c>
      <c r="K86" s="58" t="s">
        <v>54</v>
      </c>
      <c r="L86" s="58" t="s">
        <v>54</v>
      </c>
      <c r="M86" s="58">
        <v>15.85373911902799</v>
      </c>
    </row>
    <row r="87" spans="1:13" ht="15" customHeight="1" x14ac:dyDescent="0.35">
      <c r="A87" s="109" t="s">
        <v>48</v>
      </c>
      <c r="B87" s="119"/>
      <c r="C87" s="110"/>
      <c r="D87" s="110"/>
      <c r="E87" s="92" t="s">
        <v>54</v>
      </c>
      <c r="F87" s="21" t="s">
        <v>54</v>
      </c>
      <c r="G87" s="81">
        <v>40.153702420009814</v>
      </c>
      <c r="H87" s="21">
        <v>35.645731400075931</v>
      </c>
      <c r="I87" s="81">
        <v>33.683397060508774</v>
      </c>
      <c r="J87" s="21">
        <v>34.859054776569572</v>
      </c>
      <c r="K87" s="21" t="s">
        <v>54</v>
      </c>
      <c r="L87" s="21" t="s">
        <v>54</v>
      </c>
      <c r="M87" s="21">
        <v>4.2520313361691713</v>
      </c>
    </row>
    <row r="88" spans="1:13" ht="15" customHeight="1" x14ac:dyDescent="0.35">
      <c r="A88" s="109" t="s">
        <v>49</v>
      </c>
      <c r="B88" s="119"/>
      <c r="C88" s="110"/>
      <c r="D88" s="110"/>
      <c r="E88" s="93" t="s">
        <v>54</v>
      </c>
      <c r="F88" s="21" t="s">
        <v>54</v>
      </c>
      <c r="G88" s="81">
        <v>2600.5390000000002</v>
      </c>
      <c r="H88" s="21">
        <v>4434.1140000000005</v>
      </c>
      <c r="I88" s="81">
        <v>4059.93</v>
      </c>
      <c r="J88" s="21">
        <v>4552.9279999999999</v>
      </c>
      <c r="K88" s="21">
        <v>3588.8190000000004</v>
      </c>
      <c r="L88" s="21" t="s">
        <v>54</v>
      </c>
      <c r="M88" s="21">
        <v>2770.6330000000003</v>
      </c>
    </row>
    <row r="89" spans="1:13" ht="15" customHeight="1" x14ac:dyDescent="0.35">
      <c r="A89" s="109" t="s">
        <v>50</v>
      </c>
      <c r="B89" s="119"/>
      <c r="C89" s="62"/>
      <c r="D89" s="62"/>
      <c r="E89" s="94" t="s">
        <v>54</v>
      </c>
      <c r="F89" s="58" t="s">
        <v>54</v>
      </c>
      <c r="G89" s="84">
        <v>0.68511846091465611</v>
      </c>
      <c r="H89" s="58">
        <v>1.1109590637402948</v>
      </c>
      <c r="I89" s="84">
        <v>1.1217384957121554</v>
      </c>
      <c r="J89" s="58">
        <v>1.1344153328791795</v>
      </c>
      <c r="K89" s="58">
        <v>0.83260879788128495</v>
      </c>
      <c r="L89" s="58" t="s">
        <v>54</v>
      </c>
      <c r="M89" s="58">
        <v>10.570390062097262</v>
      </c>
    </row>
    <row r="90" spans="1:13" ht="15" customHeight="1" x14ac:dyDescent="0.35">
      <c r="A90" s="111" t="s">
        <v>51</v>
      </c>
      <c r="B90" s="120"/>
      <c r="C90" s="66"/>
      <c r="D90" s="66"/>
      <c r="E90" s="95" t="s">
        <v>54</v>
      </c>
      <c r="F90" s="21" t="s">
        <v>54</v>
      </c>
      <c r="G90" s="81" t="s">
        <v>54</v>
      </c>
      <c r="H90" s="21" t="s">
        <v>54</v>
      </c>
      <c r="I90" s="81">
        <v>4631</v>
      </c>
      <c r="J90" s="21">
        <v>5493</v>
      </c>
      <c r="K90" s="21">
        <v>5794</v>
      </c>
      <c r="L90" s="21">
        <v>5120</v>
      </c>
      <c r="M90" s="21">
        <v>5120</v>
      </c>
    </row>
    <row r="91" spans="1:13" ht="16.5" x14ac:dyDescent="0.35">
      <c r="A91" s="113" t="s">
        <v>91</v>
      </c>
      <c r="B91" s="64"/>
      <c r="C91" s="64"/>
      <c r="D91" s="64"/>
      <c r="E91" s="64"/>
      <c r="F91" s="64"/>
      <c r="G91" s="64"/>
      <c r="H91" s="64"/>
      <c r="I91" s="64"/>
      <c r="J91" s="64"/>
      <c r="K91" s="64"/>
      <c r="L91" s="64"/>
      <c r="M91" s="64"/>
    </row>
    <row r="92" spans="1:13" ht="16.5" x14ac:dyDescent="0.35">
      <c r="A92" s="113" t="s">
        <v>71</v>
      </c>
      <c r="B92" s="129"/>
      <c r="C92" s="129"/>
      <c r="D92" s="129"/>
      <c r="E92" s="129"/>
      <c r="F92" s="129"/>
      <c r="G92" s="129"/>
      <c r="H92" s="129"/>
      <c r="I92" s="129"/>
      <c r="J92" s="129"/>
      <c r="K92" s="129"/>
      <c r="L92" s="129"/>
      <c r="M92" s="129"/>
    </row>
    <row r="93" spans="1:13" ht="16.5" x14ac:dyDescent="0.35">
      <c r="A93" s="113" t="s">
        <v>92</v>
      </c>
      <c r="B93" s="129"/>
      <c r="C93" s="129"/>
      <c r="D93" s="129"/>
      <c r="E93" s="129"/>
      <c r="F93" s="129"/>
      <c r="G93" s="129"/>
      <c r="H93" s="129"/>
      <c r="I93" s="129"/>
      <c r="J93" s="129"/>
      <c r="K93" s="129"/>
      <c r="L93" s="129"/>
      <c r="M93" s="129"/>
    </row>
    <row r="94" spans="1:13" ht="16.5" x14ac:dyDescent="0.35">
      <c r="A94" s="113" t="s">
        <v>70</v>
      </c>
      <c r="B94" s="130"/>
      <c r="C94" s="130"/>
      <c r="D94" s="130"/>
      <c r="E94" s="130"/>
      <c r="F94" s="130"/>
      <c r="G94" s="130"/>
      <c r="H94" s="130"/>
      <c r="I94" s="130"/>
      <c r="J94" s="130"/>
      <c r="K94" s="130"/>
      <c r="L94" s="130"/>
      <c r="M94" s="130"/>
    </row>
    <row r="96" spans="1:13" x14ac:dyDescent="0.25">
      <c r="A96" s="131"/>
      <c r="B96" s="131"/>
      <c r="C96" s="131"/>
      <c r="D96" s="131"/>
      <c r="E96" s="131"/>
      <c r="F96" s="131"/>
      <c r="G96" s="131"/>
      <c r="H96" s="131"/>
      <c r="I96" s="131"/>
      <c r="J96" s="131"/>
      <c r="K96" s="131"/>
      <c r="L96" s="131"/>
      <c r="M96" s="131"/>
    </row>
    <row r="97" spans="1:13" x14ac:dyDescent="0.25">
      <c r="A97" s="101"/>
      <c r="B97" s="101"/>
      <c r="C97" s="101"/>
      <c r="D97" s="101"/>
      <c r="E97" s="101"/>
      <c r="F97" s="101"/>
      <c r="G97" s="101"/>
      <c r="H97" s="101"/>
      <c r="I97" s="101"/>
      <c r="J97" s="101"/>
      <c r="K97" s="101"/>
      <c r="L97" s="101"/>
      <c r="M97" s="101"/>
    </row>
    <row r="98" spans="1:13" x14ac:dyDescent="0.25">
      <c r="A98" s="101"/>
      <c r="B98" s="101"/>
      <c r="C98" s="101"/>
      <c r="D98" s="101"/>
      <c r="E98" s="101"/>
      <c r="F98" s="101"/>
      <c r="G98" s="101"/>
      <c r="H98" s="101"/>
      <c r="I98" s="101"/>
      <c r="J98" s="101"/>
      <c r="K98" s="101"/>
      <c r="L98" s="101"/>
      <c r="M98" s="101"/>
    </row>
    <row r="99" spans="1:13" x14ac:dyDescent="0.25">
      <c r="A99" s="101"/>
      <c r="B99" s="101"/>
      <c r="C99" s="101"/>
      <c r="D99" s="101"/>
      <c r="E99" s="101"/>
      <c r="F99" s="101"/>
      <c r="G99" s="101"/>
      <c r="H99" s="101"/>
      <c r="I99" s="101"/>
      <c r="J99" s="101"/>
      <c r="K99" s="101"/>
      <c r="L99" s="101"/>
      <c r="M99" s="101"/>
    </row>
    <row r="100" spans="1:13" x14ac:dyDescent="0.25">
      <c r="A100" s="101"/>
      <c r="B100" s="101"/>
      <c r="C100" s="101"/>
      <c r="D100" s="101"/>
      <c r="E100" s="101"/>
      <c r="F100" s="101"/>
      <c r="G100" s="101"/>
      <c r="H100" s="101"/>
      <c r="I100" s="101"/>
      <c r="J100" s="101"/>
      <c r="K100" s="101"/>
      <c r="L100" s="101"/>
      <c r="M100" s="101"/>
    </row>
    <row r="101" spans="1:13" x14ac:dyDescent="0.25">
      <c r="A101" s="101"/>
      <c r="B101" s="101"/>
      <c r="C101" s="101"/>
      <c r="D101" s="101"/>
      <c r="E101" s="101"/>
      <c r="F101" s="101"/>
      <c r="G101" s="101"/>
      <c r="H101" s="101"/>
      <c r="I101" s="101"/>
      <c r="J101" s="101"/>
      <c r="K101" s="101"/>
      <c r="L101" s="101"/>
      <c r="M101" s="101"/>
    </row>
    <row r="102" spans="1:13" x14ac:dyDescent="0.25">
      <c r="A102" s="101"/>
      <c r="B102" s="101"/>
      <c r="C102" s="101"/>
      <c r="D102" s="101"/>
      <c r="E102" s="101"/>
      <c r="F102" s="101"/>
      <c r="G102" s="101"/>
      <c r="H102" s="101"/>
      <c r="I102" s="101"/>
      <c r="J102" s="101"/>
      <c r="K102" s="101"/>
      <c r="L102" s="101"/>
      <c r="M102" s="101"/>
    </row>
    <row r="103" spans="1:13" x14ac:dyDescent="0.25">
      <c r="A103" s="101"/>
      <c r="B103" s="101"/>
      <c r="C103" s="101"/>
      <c r="D103" s="101"/>
      <c r="E103" s="101"/>
      <c r="F103" s="101"/>
      <c r="G103" s="101"/>
      <c r="H103" s="101"/>
      <c r="I103" s="101"/>
      <c r="J103" s="101"/>
      <c r="K103" s="101"/>
      <c r="L103" s="101"/>
      <c r="M103" s="101"/>
    </row>
    <row r="104" spans="1:13" x14ac:dyDescent="0.25">
      <c r="A104" s="101"/>
      <c r="B104" s="101"/>
      <c r="C104" s="101"/>
      <c r="D104" s="101"/>
      <c r="E104" s="101"/>
      <c r="F104" s="101"/>
      <c r="G104" s="101"/>
      <c r="H104" s="101"/>
      <c r="I104" s="101"/>
      <c r="J104" s="101"/>
      <c r="K104" s="101"/>
      <c r="L104" s="101"/>
      <c r="M104" s="101"/>
    </row>
    <row r="105" spans="1:13" x14ac:dyDescent="0.25">
      <c r="A105" s="101"/>
      <c r="B105" s="101"/>
      <c r="C105" s="101"/>
      <c r="D105" s="101"/>
      <c r="E105" s="101"/>
      <c r="F105" s="101"/>
      <c r="G105" s="101"/>
      <c r="H105" s="101"/>
      <c r="I105" s="101"/>
      <c r="J105" s="101"/>
      <c r="K105" s="101"/>
      <c r="L105" s="101"/>
      <c r="M105" s="101"/>
    </row>
    <row r="106" spans="1:13" x14ac:dyDescent="0.25">
      <c r="A106" s="101"/>
      <c r="B106" s="101"/>
      <c r="C106" s="101"/>
      <c r="D106" s="101"/>
      <c r="E106" s="101"/>
      <c r="F106" s="101"/>
      <c r="G106" s="101"/>
      <c r="H106" s="101"/>
      <c r="I106" s="101"/>
      <c r="J106" s="101"/>
      <c r="K106" s="101"/>
      <c r="L106" s="101"/>
      <c r="M106" s="101"/>
    </row>
    <row r="107" spans="1:13" x14ac:dyDescent="0.25">
      <c r="A107" s="101"/>
      <c r="B107" s="101"/>
      <c r="C107" s="101"/>
      <c r="D107" s="101"/>
      <c r="E107" s="101"/>
      <c r="F107" s="101"/>
      <c r="G107" s="101"/>
      <c r="H107" s="101"/>
      <c r="I107" s="101"/>
      <c r="J107" s="101"/>
      <c r="K107" s="101"/>
      <c r="L107" s="101"/>
      <c r="M107" s="101"/>
    </row>
    <row r="108" spans="1:13" x14ac:dyDescent="0.25">
      <c r="A108" s="101"/>
      <c r="B108" s="101"/>
      <c r="C108" s="101"/>
      <c r="D108" s="101"/>
      <c r="E108" s="101"/>
      <c r="F108" s="101"/>
      <c r="G108" s="101"/>
      <c r="H108" s="101"/>
      <c r="I108" s="101"/>
      <c r="J108" s="101"/>
      <c r="K108" s="101"/>
      <c r="L108" s="101"/>
      <c r="M108" s="101"/>
    </row>
    <row r="109" spans="1:13" x14ac:dyDescent="0.25">
      <c r="A109" s="101"/>
      <c r="B109" s="101"/>
      <c r="C109" s="101"/>
      <c r="D109" s="101"/>
      <c r="E109" s="101"/>
      <c r="F109" s="101"/>
      <c r="G109" s="101"/>
      <c r="H109" s="101"/>
      <c r="I109" s="101"/>
      <c r="J109" s="101"/>
      <c r="K109" s="101"/>
      <c r="L109" s="101"/>
      <c r="M109" s="101"/>
    </row>
  </sheetData>
  <mergeCells count="2">
    <mergeCell ref="A1:M1"/>
    <mergeCell ref="A73:B73"/>
  </mergeCells>
  <pageMargins left="0.7" right="0.7" top="0.75" bottom="0.75" header="0.3" footer="0.3"/>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showZeros="0" zoomScaleNormal="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2" ht="21.75" x14ac:dyDescent="0.25">
      <c r="A1" s="213" t="s">
        <v>149</v>
      </c>
      <c r="B1" s="213"/>
      <c r="C1" s="213"/>
      <c r="D1" s="213"/>
      <c r="E1" s="213"/>
      <c r="F1" s="213"/>
      <c r="G1" s="213"/>
      <c r="H1" s="213"/>
      <c r="I1" s="213"/>
      <c r="J1" s="213"/>
      <c r="K1" s="213"/>
      <c r="L1" s="213"/>
    </row>
    <row r="2" spans="1:12" ht="16.5" x14ac:dyDescent="0.35">
      <c r="A2" s="106" t="s">
        <v>57</v>
      </c>
      <c r="B2" s="107"/>
      <c r="C2" s="107"/>
      <c r="D2" s="107"/>
      <c r="E2" s="101"/>
      <c r="F2" s="101"/>
      <c r="G2" s="101"/>
      <c r="H2" s="101"/>
      <c r="I2" s="101"/>
      <c r="J2" s="101"/>
      <c r="K2" s="101"/>
      <c r="L2" s="101"/>
    </row>
    <row r="3" spans="1:12" ht="16.5" x14ac:dyDescent="0.35">
      <c r="A3" s="67"/>
      <c r="B3" s="67"/>
      <c r="C3" s="68"/>
      <c r="D3" s="69"/>
      <c r="E3" s="70">
        <v>2016</v>
      </c>
      <c r="F3" s="70">
        <v>2015</v>
      </c>
      <c r="G3" s="70">
        <v>2016</v>
      </c>
      <c r="H3" s="70">
        <v>2015</v>
      </c>
      <c r="I3" s="70">
        <v>2015</v>
      </c>
      <c r="J3" s="70">
        <v>2014</v>
      </c>
      <c r="K3" s="70">
        <v>2013</v>
      </c>
      <c r="L3" s="70">
        <v>2012</v>
      </c>
    </row>
    <row r="4" spans="1:12" ht="16.5" x14ac:dyDescent="0.35">
      <c r="A4" s="71"/>
      <c r="B4" s="71"/>
      <c r="C4" s="68"/>
      <c r="D4" s="69"/>
      <c r="E4" s="70" t="s">
        <v>72</v>
      </c>
      <c r="F4" s="70" t="s">
        <v>72</v>
      </c>
      <c r="G4" s="70" t="s">
        <v>156</v>
      </c>
      <c r="H4" s="70" t="s">
        <v>156</v>
      </c>
      <c r="I4" s="70"/>
      <c r="J4" s="70"/>
      <c r="K4" s="70"/>
      <c r="L4" s="70"/>
    </row>
    <row r="5" spans="1:12" ht="16.5" x14ac:dyDescent="0.35">
      <c r="A5" s="68" t="s">
        <v>1</v>
      </c>
      <c r="B5" s="71"/>
      <c r="C5" s="68"/>
      <c r="D5" s="68" t="s">
        <v>77</v>
      </c>
      <c r="E5" s="72" t="s">
        <v>53</v>
      </c>
      <c r="F5" s="72" t="s">
        <v>53</v>
      </c>
      <c r="G5" s="72" t="s">
        <v>53</v>
      </c>
      <c r="H5" s="72" t="s">
        <v>53</v>
      </c>
      <c r="I5" s="72" t="s">
        <v>53</v>
      </c>
      <c r="J5" s="72" t="s">
        <v>56</v>
      </c>
      <c r="K5" s="72"/>
      <c r="L5" s="72"/>
    </row>
    <row r="6" spans="1:12" ht="3.75" customHeight="1" x14ac:dyDescent="0.35">
      <c r="A6" s="65"/>
      <c r="B6" s="65"/>
      <c r="C6" s="65"/>
      <c r="D6" s="65"/>
      <c r="E6" s="65"/>
      <c r="F6" s="65"/>
      <c r="G6" s="65"/>
      <c r="H6" s="65"/>
      <c r="I6" s="65"/>
      <c r="J6" s="65"/>
      <c r="K6" s="65"/>
      <c r="L6" s="65"/>
    </row>
    <row r="7" spans="1:12" ht="15" customHeight="1" x14ac:dyDescent="0.35">
      <c r="A7" s="109" t="s">
        <v>2</v>
      </c>
      <c r="B7" s="110"/>
      <c r="C7" s="110"/>
      <c r="D7" s="110"/>
      <c r="E7" s="80">
        <v>149.29499999999996</v>
      </c>
      <c r="F7" s="17">
        <v>176.68999999999997</v>
      </c>
      <c r="G7" s="80">
        <v>420.70299999999997</v>
      </c>
      <c r="H7" s="17">
        <v>380.42399999999998</v>
      </c>
      <c r="I7" s="80">
        <v>501.18900000000002</v>
      </c>
      <c r="J7" s="17">
        <v>322.14999999999998</v>
      </c>
      <c r="K7" s="17"/>
      <c r="L7" s="17"/>
    </row>
    <row r="8" spans="1:12" ht="15" customHeight="1" x14ac:dyDescent="0.35">
      <c r="A8" s="109" t="s">
        <v>3</v>
      </c>
      <c r="B8" s="62"/>
      <c r="C8" s="62"/>
      <c r="D8" s="62"/>
      <c r="E8" s="81">
        <v>-139.30800000000002</v>
      </c>
      <c r="F8" s="21">
        <v>-141.78799999999998</v>
      </c>
      <c r="G8" s="81">
        <v>-398.84100000000007</v>
      </c>
      <c r="H8" s="21">
        <v>-321.43700000000001</v>
      </c>
      <c r="I8" s="81">
        <v>-425.37899999999996</v>
      </c>
      <c r="J8" s="21">
        <v>-279.18</v>
      </c>
      <c r="K8" s="21"/>
      <c r="L8" s="21"/>
    </row>
    <row r="9" spans="1:12" ht="15" customHeight="1" x14ac:dyDescent="0.35">
      <c r="A9" s="109" t="s">
        <v>4</v>
      </c>
      <c r="B9" s="62"/>
      <c r="C9" s="62"/>
      <c r="D9" s="62"/>
      <c r="E9" s="81">
        <v>0</v>
      </c>
      <c r="F9" s="21">
        <v>0</v>
      </c>
      <c r="G9" s="81">
        <v>-0.23699999999999999</v>
      </c>
      <c r="H9" s="21">
        <v>0</v>
      </c>
      <c r="I9" s="81">
        <v>0</v>
      </c>
      <c r="J9" s="21">
        <v>0</v>
      </c>
      <c r="K9" s="21"/>
      <c r="L9" s="21"/>
    </row>
    <row r="10" spans="1:12" ht="15" customHeight="1" x14ac:dyDescent="0.35">
      <c r="A10" s="109" t="s">
        <v>5</v>
      </c>
      <c r="B10" s="62"/>
      <c r="C10" s="62"/>
      <c r="D10" s="62"/>
      <c r="E10" s="81">
        <v>0</v>
      </c>
      <c r="F10" s="21">
        <v>0</v>
      </c>
      <c r="G10" s="81">
        <v>0</v>
      </c>
      <c r="H10" s="21">
        <v>0</v>
      </c>
      <c r="I10" s="81">
        <v>0</v>
      </c>
      <c r="J10" s="21">
        <v>0</v>
      </c>
      <c r="K10" s="21"/>
      <c r="L10" s="21"/>
    </row>
    <row r="11" spans="1:12" ht="15" customHeight="1" x14ac:dyDescent="0.35">
      <c r="A11" s="111" t="s">
        <v>6</v>
      </c>
      <c r="B11" s="66"/>
      <c r="C11" s="66"/>
      <c r="D11" s="66"/>
      <c r="E11" s="82">
        <v>0</v>
      </c>
      <c r="F11" s="25">
        <v>0</v>
      </c>
      <c r="G11" s="82">
        <v>0</v>
      </c>
      <c r="H11" s="25">
        <v>0</v>
      </c>
      <c r="I11" s="82">
        <v>0</v>
      </c>
      <c r="J11" s="25">
        <v>0</v>
      </c>
      <c r="K11" s="25"/>
      <c r="L11" s="25"/>
    </row>
    <row r="12" spans="1:12" ht="15" customHeight="1" x14ac:dyDescent="0.25">
      <c r="A12" s="112" t="s">
        <v>7</v>
      </c>
      <c r="B12" s="112"/>
      <c r="C12" s="112"/>
      <c r="D12" s="112"/>
      <c r="E12" s="80">
        <f>SUM(E7:E11)</f>
        <v>9.9869999999999379</v>
      </c>
      <c r="F12" s="190">
        <f>SUM(F7:F11)</f>
        <v>34.901999999999987</v>
      </c>
      <c r="G12" s="80">
        <f>SUM(G7:G11)</f>
        <v>21.624999999999911</v>
      </c>
      <c r="H12" s="17">
        <f>SUM(H7:H11)</f>
        <v>58.986999999999966</v>
      </c>
      <c r="I12" s="80">
        <f>SUM(I7:I11)</f>
        <v>75.810000000000059</v>
      </c>
      <c r="J12" s="17">
        <f>SUM(J7:J11)</f>
        <v>42.96999999999997</v>
      </c>
      <c r="K12" s="18"/>
      <c r="L12" s="18"/>
    </row>
    <row r="13" spans="1:12" ht="15" customHeight="1" x14ac:dyDescent="0.35">
      <c r="A13" s="111" t="s">
        <v>62</v>
      </c>
      <c r="B13" s="66"/>
      <c r="C13" s="66"/>
      <c r="D13" s="66"/>
      <c r="E13" s="82">
        <v>-0.29200000000000004</v>
      </c>
      <c r="F13" s="191">
        <v>-0.15899999999999997</v>
      </c>
      <c r="G13" s="82">
        <v>-0.64600000000000002</v>
      </c>
      <c r="H13" s="25">
        <v>-0.44</v>
      </c>
      <c r="I13" s="82">
        <v>-0.61299999999999999</v>
      </c>
      <c r="J13" s="25">
        <v>-0.47499999999999998</v>
      </c>
      <c r="K13" s="25"/>
      <c r="L13" s="25"/>
    </row>
    <row r="14" spans="1:12" ht="15" customHeight="1" x14ac:dyDescent="0.25">
      <c r="A14" s="112" t="s">
        <v>8</v>
      </c>
      <c r="B14" s="112"/>
      <c r="C14" s="112"/>
      <c r="D14" s="112"/>
      <c r="E14" s="80">
        <f>SUM(E12:E13)</f>
        <v>9.6949999999999381</v>
      </c>
      <c r="F14" s="190">
        <f>SUM(F12:F13)</f>
        <v>34.742999999999988</v>
      </c>
      <c r="G14" s="80">
        <f>SUM(G12:G13)</f>
        <v>20.97899999999991</v>
      </c>
      <c r="H14" s="17">
        <f>SUM(H12:H13)</f>
        <v>58.546999999999969</v>
      </c>
      <c r="I14" s="80">
        <f>SUM(I12:I13)</f>
        <v>75.19700000000006</v>
      </c>
      <c r="J14" s="17">
        <f>SUM(J12:J13)</f>
        <v>42.494999999999969</v>
      </c>
      <c r="K14" s="18"/>
      <c r="L14" s="18"/>
    </row>
    <row r="15" spans="1:12" ht="15" customHeight="1" x14ac:dyDescent="0.35">
      <c r="A15" s="109" t="s">
        <v>9</v>
      </c>
      <c r="B15" s="113"/>
      <c r="C15" s="113"/>
      <c r="D15" s="113"/>
      <c r="E15" s="81">
        <v>-6.285000000000001</v>
      </c>
      <c r="F15" s="21">
        <v>0</v>
      </c>
      <c r="G15" s="81">
        <v>-13.143000000000001</v>
      </c>
      <c r="H15" s="21">
        <v>0</v>
      </c>
      <c r="I15" s="81">
        <v>0</v>
      </c>
      <c r="J15" s="21">
        <v>0</v>
      </c>
      <c r="K15" s="21"/>
      <c r="L15" s="21"/>
    </row>
    <row r="16" spans="1:12" ht="15" customHeight="1" x14ac:dyDescent="0.35">
      <c r="A16" s="111" t="s">
        <v>10</v>
      </c>
      <c r="B16" s="66"/>
      <c r="C16" s="66"/>
      <c r="D16" s="66"/>
      <c r="E16" s="82">
        <v>0</v>
      </c>
      <c r="F16" s="25">
        <v>0</v>
      </c>
      <c r="G16" s="82">
        <v>0</v>
      </c>
      <c r="H16" s="25">
        <v>0</v>
      </c>
      <c r="I16" s="82">
        <v>0</v>
      </c>
      <c r="J16" s="25">
        <v>0</v>
      </c>
      <c r="K16" s="25"/>
      <c r="L16" s="25"/>
    </row>
    <row r="17" spans="1:12" ht="15" customHeight="1" x14ac:dyDescent="0.25">
      <c r="A17" s="112" t="s">
        <v>11</v>
      </c>
      <c r="B17" s="112"/>
      <c r="C17" s="112"/>
      <c r="D17" s="112"/>
      <c r="E17" s="80">
        <f>SUM(E14:E16)</f>
        <v>3.4099999999999371</v>
      </c>
      <c r="F17" s="190">
        <f>SUM(F14:F16)</f>
        <v>34.742999999999988</v>
      </c>
      <c r="G17" s="80">
        <f>SUM(G14:G16)</f>
        <v>7.8359999999999097</v>
      </c>
      <c r="H17" s="17">
        <f>SUM(H14:H16)</f>
        <v>58.546999999999969</v>
      </c>
      <c r="I17" s="80">
        <f>SUM(I14:I16)</f>
        <v>75.19700000000006</v>
      </c>
      <c r="J17" s="17">
        <f>SUM(J14:J16)</f>
        <v>42.494999999999969</v>
      </c>
      <c r="K17" s="18"/>
      <c r="L17" s="18"/>
    </row>
    <row r="18" spans="1:12" ht="15" customHeight="1" x14ac:dyDescent="0.35">
      <c r="A18" s="109" t="s">
        <v>12</v>
      </c>
      <c r="B18" s="62"/>
      <c r="C18" s="62"/>
      <c r="D18" s="62"/>
      <c r="E18" s="81">
        <v>7.2999999999999995E-2</v>
      </c>
      <c r="F18" s="21">
        <v>-0.97800000000000009</v>
      </c>
      <c r="G18" s="81">
        <v>0.17099999999999999</v>
      </c>
      <c r="H18" s="21">
        <v>0.30599999999999999</v>
      </c>
      <c r="I18" s="81">
        <v>1.109</v>
      </c>
      <c r="J18" s="21">
        <v>2.1640000000000001</v>
      </c>
      <c r="K18" s="21"/>
      <c r="L18" s="21"/>
    </row>
    <row r="19" spans="1:12" ht="15" customHeight="1" x14ac:dyDescent="0.35">
      <c r="A19" s="111" t="s">
        <v>13</v>
      </c>
      <c r="B19" s="66"/>
      <c r="C19" s="66"/>
      <c r="D19" s="66"/>
      <c r="E19" s="82">
        <v>-1.4090000000000003</v>
      </c>
      <c r="F19" s="25">
        <v>-1.3149999999999999</v>
      </c>
      <c r="G19" s="82">
        <v>-4.6390000000000002</v>
      </c>
      <c r="H19" s="25">
        <v>-3.7120000000000002</v>
      </c>
      <c r="I19" s="82">
        <v>-4.9460000000000006</v>
      </c>
      <c r="J19" s="25">
        <v>-8.8999999999999996E-2</v>
      </c>
      <c r="K19" s="25"/>
      <c r="L19" s="25"/>
    </row>
    <row r="20" spans="1:12" ht="15" customHeight="1" x14ac:dyDescent="0.25">
      <c r="A20" s="112" t="s">
        <v>14</v>
      </c>
      <c r="B20" s="112"/>
      <c r="C20" s="112"/>
      <c r="D20" s="112"/>
      <c r="E20" s="80">
        <f>SUM(E17:E19)</f>
        <v>2.0739999999999368</v>
      </c>
      <c r="F20" s="190">
        <f>SUM(F17:F19)</f>
        <v>32.449999999999989</v>
      </c>
      <c r="G20" s="80">
        <f>SUM(G17:G19)</f>
        <v>3.3679999999999088</v>
      </c>
      <c r="H20" s="17">
        <f>SUM(H17:H19)</f>
        <v>55.140999999999963</v>
      </c>
      <c r="I20" s="80">
        <f>SUM(I17:I19)</f>
        <v>71.360000000000056</v>
      </c>
      <c r="J20" s="17">
        <f>SUM(J17:J19)</f>
        <v>44.569999999999972</v>
      </c>
      <c r="K20" s="17">
        <f>SUM(K17:K19)</f>
        <v>0</v>
      </c>
      <c r="L20" s="17">
        <f>SUM(L17:L19)</f>
        <v>0</v>
      </c>
    </row>
    <row r="21" spans="1:12" ht="15" customHeight="1" x14ac:dyDescent="0.35">
      <c r="A21" s="109" t="s">
        <v>15</v>
      </c>
      <c r="B21" s="62"/>
      <c r="C21" s="62"/>
      <c r="D21" s="62"/>
      <c r="E21" s="81">
        <v>-1.0180000000000002</v>
      </c>
      <c r="F21" s="21">
        <v>-6.3710000000000004</v>
      </c>
      <c r="G21" s="81">
        <v>-2.0060000000000002</v>
      </c>
      <c r="H21" s="21">
        <v>-11.704000000000001</v>
      </c>
      <c r="I21" s="81">
        <v>-15.259</v>
      </c>
      <c r="J21" s="21">
        <v>-10.109</v>
      </c>
      <c r="K21" s="21"/>
      <c r="L21" s="21"/>
    </row>
    <row r="22" spans="1:12" ht="15" customHeight="1" x14ac:dyDescent="0.35">
      <c r="A22" s="111" t="s">
        <v>16</v>
      </c>
      <c r="B22" s="114"/>
      <c r="C22" s="114"/>
      <c r="D22" s="114"/>
      <c r="E22" s="82">
        <v>0</v>
      </c>
      <c r="F22" s="25">
        <v>0</v>
      </c>
      <c r="G22" s="82">
        <v>0</v>
      </c>
      <c r="H22" s="25">
        <v>0</v>
      </c>
      <c r="I22" s="82">
        <v>0</v>
      </c>
      <c r="J22" s="25">
        <v>0</v>
      </c>
      <c r="K22" s="25"/>
      <c r="L22" s="25"/>
    </row>
    <row r="23" spans="1:12" ht="15" customHeight="1" x14ac:dyDescent="0.35">
      <c r="A23" s="115" t="s">
        <v>103</v>
      </c>
      <c r="B23" s="116"/>
      <c r="C23" s="116"/>
      <c r="D23" s="116"/>
      <c r="E23" s="80">
        <f>SUM(E20:E22)</f>
        <v>1.0559999999999365</v>
      </c>
      <c r="F23" s="190">
        <f>SUM(F20:F22)</f>
        <v>26.078999999999986</v>
      </c>
      <c r="G23" s="80">
        <f>SUM(G20:G22)</f>
        <v>1.3619999999999086</v>
      </c>
      <c r="H23" s="17">
        <f>SUM(H20:H22)</f>
        <v>43.436999999999962</v>
      </c>
      <c r="I23" s="80">
        <f>SUM(I20:I22)</f>
        <v>56.101000000000056</v>
      </c>
      <c r="J23" s="17">
        <f>SUM(J20:J22)</f>
        <v>34.46099999999997</v>
      </c>
      <c r="K23" s="18"/>
      <c r="L23" s="18"/>
    </row>
    <row r="24" spans="1:12" ht="15" customHeight="1" x14ac:dyDescent="0.35">
      <c r="A24" s="109" t="s">
        <v>117</v>
      </c>
      <c r="B24" s="62"/>
      <c r="C24" s="62"/>
      <c r="D24" s="62"/>
      <c r="E24" s="81">
        <v>1.0559999999999463</v>
      </c>
      <c r="F24" s="21">
        <v>26.078999999999969</v>
      </c>
      <c r="G24" s="81">
        <v>1.3619999999999477</v>
      </c>
      <c r="H24" s="21">
        <v>43.436999999999941</v>
      </c>
      <c r="I24" s="81">
        <v>56.101000000000063</v>
      </c>
      <c r="J24" s="21">
        <v>34.460999999999942</v>
      </c>
      <c r="K24" s="21"/>
      <c r="L24" s="21"/>
    </row>
    <row r="25" spans="1:12" ht="15" customHeight="1" x14ac:dyDescent="0.35">
      <c r="A25" s="109" t="s">
        <v>112</v>
      </c>
      <c r="B25" s="62"/>
      <c r="C25" s="62"/>
      <c r="D25" s="62"/>
      <c r="E25" s="81">
        <v>0</v>
      </c>
      <c r="F25" s="21">
        <v>0</v>
      </c>
      <c r="G25" s="81">
        <v>0</v>
      </c>
      <c r="H25" s="21">
        <v>0</v>
      </c>
      <c r="I25" s="81">
        <v>0</v>
      </c>
      <c r="J25" s="21">
        <v>0</v>
      </c>
      <c r="K25" s="21"/>
      <c r="L25" s="21"/>
    </row>
    <row r="26" spans="1:12" ht="15" customHeight="1" x14ac:dyDescent="0.35">
      <c r="A26" s="146"/>
      <c r="B26" s="146"/>
      <c r="C26" s="146"/>
      <c r="D26" s="146"/>
      <c r="E26" s="147"/>
      <c r="F26" s="148"/>
      <c r="G26" s="147"/>
      <c r="H26" s="148"/>
      <c r="I26" s="147"/>
      <c r="J26" s="148"/>
      <c r="K26" s="148"/>
      <c r="L26" s="148"/>
    </row>
    <row r="27" spans="1:12" ht="15" customHeight="1" x14ac:dyDescent="0.35">
      <c r="A27" s="144" t="s">
        <v>64</v>
      </c>
      <c r="B27" s="62"/>
      <c r="C27" s="62"/>
      <c r="D27" s="62"/>
      <c r="E27" s="81">
        <v>-2.5070000000000014</v>
      </c>
      <c r="F27" s="21">
        <v>0</v>
      </c>
      <c r="G27" s="81">
        <v>-21.629000000000001</v>
      </c>
      <c r="H27" s="21">
        <v>0</v>
      </c>
      <c r="I27" s="81">
        <v>0</v>
      </c>
      <c r="J27" s="21">
        <v>0</v>
      </c>
      <c r="K27" s="21"/>
      <c r="L27" s="21"/>
    </row>
    <row r="28" spans="1:12" ht="15" customHeight="1" x14ac:dyDescent="0.35">
      <c r="A28" s="145" t="s">
        <v>111</v>
      </c>
      <c r="B28" s="146"/>
      <c r="C28" s="146"/>
      <c r="D28" s="146"/>
      <c r="E28" s="160">
        <f>E14-E27</f>
        <v>12.20199999999994</v>
      </c>
      <c r="F28" s="161">
        <f>F14-F27</f>
        <v>34.742999999999988</v>
      </c>
      <c r="G28" s="160">
        <f>G14-G27</f>
        <v>42.607999999999912</v>
      </c>
      <c r="H28" s="161">
        <f>H14-H27</f>
        <v>58.546999999999969</v>
      </c>
      <c r="I28" s="160">
        <f>I14-I27</f>
        <v>75.19700000000006</v>
      </c>
      <c r="J28" s="161">
        <f>J14-J27</f>
        <v>42.494999999999969</v>
      </c>
      <c r="K28" s="161"/>
      <c r="L28" s="161"/>
    </row>
    <row r="29" spans="1:12" ht="16.5" x14ac:dyDescent="0.35">
      <c r="A29" s="109"/>
      <c r="B29" s="62"/>
      <c r="C29" s="62"/>
      <c r="D29" s="62"/>
      <c r="E29" s="22"/>
      <c r="F29" s="22"/>
      <c r="G29" s="22"/>
      <c r="H29" s="22"/>
      <c r="I29" s="22"/>
      <c r="J29" s="22"/>
      <c r="K29" s="22"/>
      <c r="L29" s="22"/>
    </row>
    <row r="30" spans="1:12" ht="16.5" x14ac:dyDescent="0.35">
      <c r="A30" s="67"/>
      <c r="B30" s="67"/>
      <c r="C30" s="68"/>
      <c r="D30" s="69"/>
      <c r="E30" s="70">
        <v>2016</v>
      </c>
      <c r="F30" s="70">
        <v>2015</v>
      </c>
      <c r="G30" s="70">
        <v>2016</v>
      </c>
      <c r="H30" s="70">
        <v>2015</v>
      </c>
      <c r="I30" s="70">
        <v>2015</v>
      </c>
      <c r="J30" s="70">
        <v>2014</v>
      </c>
      <c r="K30" s="70">
        <v>2013</v>
      </c>
      <c r="L30" s="70">
        <v>2012</v>
      </c>
    </row>
    <row r="31" spans="1:12" ht="16.5" x14ac:dyDescent="0.35">
      <c r="A31" s="71"/>
      <c r="B31" s="71"/>
      <c r="C31" s="68"/>
      <c r="D31" s="69"/>
      <c r="E31" s="73" t="s">
        <v>72</v>
      </c>
      <c r="F31" s="73" t="s">
        <v>72</v>
      </c>
      <c r="G31" s="73" t="s">
        <v>156</v>
      </c>
      <c r="H31" s="73" t="s">
        <v>156</v>
      </c>
      <c r="I31" s="73"/>
      <c r="J31" s="73"/>
      <c r="K31" s="73"/>
      <c r="L31" s="73"/>
    </row>
    <row r="32" spans="1:12" ht="16.5" x14ac:dyDescent="0.35">
      <c r="A32" s="68" t="s">
        <v>100</v>
      </c>
      <c r="B32" s="74"/>
      <c r="C32" s="68"/>
      <c r="D32" s="68"/>
      <c r="E32" s="75"/>
      <c r="F32" s="75"/>
      <c r="G32" s="75"/>
      <c r="H32" s="75"/>
      <c r="I32" s="75"/>
      <c r="J32" s="75"/>
      <c r="K32" s="75"/>
      <c r="L32" s="75"/>
    </row>
    <row r="33" spans="1:12" ht="3" customHeight="1" x14ac:dyDescent="0.35">
      <c r="A33" s="109"/>
      <c r="B33" s="65"/>
      <c r="C33" s="65"/>
      <c r="D33" s="65"/>
      <c r="E33" s="63"/>
      <c r="F33" s="63"/>
      <c r="G33" s="63"/>
      <c r="H33" s="63"/>
      <c r="I33" s="63"/>
      <c r="J33" s="63"/>
      <c r="K33" s="63"/>
      <c r="L33" s="63"/>
    </row>
    <row r="34" spans="1:12" ht="15" customHeight="1" x14ac:dyDescent="0.35">
      <c r="A34" s="109" t="s">
        <v>17</v>
      </c>
      <c r="B34" s="117"/>
      <c r="C34" s="117"/>
      <c r="D34" s="117"/>
      <c r="E34" s="81"/>
      <c r="F34" s="21"/>
      <c r="G34" s="81">
        <v>534.77099999999996</v>
      </c>
      <c r="H34" s="21">
        <v>0</v>
      </c>
      <c r="I34" s="81">
        <v>0</v>
      </c>
      <c r="J34" s="21">
        <v>0</v>
      </c>
      <c r="K34" s="21"/>
      <c r="L34" s="21"/>
    </row>
    <row r="35" spans="1:12" ht="15" customHeight="1" x14ac:dyDescent="0.35">
      <c r="A35" s="109" t="s">
        <v>18</v>
      </c>
      <c r="B35" s="110"/>
      <c r="C35" s="110"/>
      <c r="D35" s="110"/>
      <c r="E35" s="81"/>
      <c r="F35" s="21"/>
      <c r="G35" s="81">
        <v>44.856999999999999</v>
      </c>
      <c r="H35" s="21">
        <v>0</v>
      </c>
      <c r="I35" s="81">
        <v>0</v>
      </c>
      <c r="J35" s="21">
        <v>0</v>
      </c>
      <c r="K35" s="21"/>
      <c r="L35" s="21"/>
    </row>
    <row r="36" spans="1:12" ht="15" customHeight="1" x14ac:dyDescent="0.35">
      <c r="A36" s="109" t="s">
        <v>110</v>
      </c>
      <c r="B36" s="110"/>
      <c r="C36" s="110"/>
      <c r="D36" s="110"/>
      <c r="E36" s="81"/>
      <c r="F36" s="21"/>
      <c r="G36" s="81">
        <v>2.246</v>
      </c>
      <c r="H36" s="21">
        <v>0</v>
      </c>
      <c r="I36" s="81">
        <v>0</v>
      </c>
      <c r="J36" s="21">
        <v>1.224</v>
      </c>
      <c r="K36" s="21"/>
      <c r="L36" s="21"/>
    </row>
    <row r="37" spans="1:12" ht="15" customHeight="1" x14ac:dyDescent="0.35">
      <c r="A37" s="109" t="s">
        <v>19</v>
      </c>
      <c r="B37" s="110"/>
      <c r="C37" s="110"/>
      <c r="D37" s="110"/>
      <c r="E37" s="81"/>
      <c r="F37" s="21"/>
      <c r="G37" s="81">
        <v>1</v>
      </c>
      <c r="H37" s="21">
        <v>0</v>
      </c>
      <c r="I37" s="81">
        <v>0</v>
      </c>
      <c r="J37" s="21">
        <v>0</v>
      </c>
      <c r="K37" s="21"/>
      <c r="L37" s="21"/>
    </row>
    <row r="38" spans="1:12" ht="15" customHeight="1" x14ac:dyDescent="0.35">
      <c r="A38" s="111" t="s">
        <v>20</v>
      </c>
      <c r="B38" s="66"/>
      <c r="C38" s="66"/>
      <c r="D38" s="66"/>
      <c r="E38" s="82"/>
      <c r="F38" s="25"/>
      <c r="G38" s="82">
        <v>13.76</v>
      </c>
      <c r="H38" s="25">
        <v>0</v>
      </c>
      <c r="I38" s="82">
        <v>0</v>
      </c>
      <c r="J38" s="25">
        <v>1.762</v>
      </c>
      <c r="K38" s="25"/>
      <c r="L38" s="25"/>
    </row>
    <row r="39" spans="1:12" ht="15" customHeight="1" x14ac:dyDescent="0.35">
      <c r="A39" s="106" t="s">
        <v>21</v>
      </c>
      <c r="B39" s="112"/>
      <c r="C39" s="112"/>
      <c r="D39" s="112"/>
      <c r="E39" s="86"/>
      <c r="F39" s="190"/>
      <c r="G39" s="86">
        <f>SUM(G34:G38)</f>
        <v>596.6339999999999</v>
      </c>
      <c r="H39" s="190" t="s">
        <v>54</v>
      </c>
      <c r="I39" s="86">
        <f>SUM(I34:I38)</f>
        <v>0</v>
      </c>
      <c r="J39" s="18">
        <f>SUM(J34:J38)</f>
        <v>2.9859999999999998</v>
      </c>
      <c r="K39" s="18"/>
      <c r="L39" s="18"/>
    </row>
    <row r="40" spans="1:12" ht="15" customHeight="1" x14ac:dyDescent="0.35">
      <c r="A40" s="109" t="s">
        <v>22</v>
      </c>
      <c r="B40" s="62"/>
      <c r="C40" s="62"/>
      <c r="D40" s="62"/>
      <c r="E40" s="81"/>
      <c r="F40" s="21"/>
      <c r="G40" s="81">
        <v>0</v>
      </c>
      <c r="H40" s="21">
        <v>0</v>
      </c>
      <c r="I40" s="81">
        <v>0</v>
      </c>
      <c r="J40" s="21">
        <v>0</v>
      </c>
      <c r="K40" s="21"/>
      <c r="L40" s="21"/>
    </row>
    <row r="41" spans="1:12" ht="15" customHeight="1" x14ac:dyDescent="0.35">
      <c r="A41" s="109" t="s">
        <v>23</v>
      </c>
      <c r="B41" s="62"/>
      <c r="C41" s="62"/>
      <c r="D41" s="62"/>
      <c r="E41" s="81"/>
      <c r="F41" s="21"/>
      <c r="G41" s="81">
        <v>0</v>
      </c>
      <c r="H41" s="21">
        <v>0</v>
      </c>
      <c r="I41" s="81">
        <v>0</v>
      </c>
      <c r="J41" s="21">
        <v>0</v>
      </c>
      <c r="K41" s="21"/>
      <c r="L41" s="21"/>
    </row>
    <row r="42" spans="1:12" ht="15" customHeight="1" x14ac:dyDescent="0.35">
      <c r="A42" s="109" t="s">
        <v>24</v>
      </c>
      <c r="B42" s="62"/>
      <c r="C42" s="62"/>
      <c r="D42" s="62"/>
      <c r="E42" s="81"/>
      <c r="F42" s="21"/>
      <c r="G42" s="81">
        <v>202.06800000000001</v>
      </c>
      <c r="H42" s="21">
        <v>0</v>
      </c>
      <c r="I42" s="81">
        <v>0</v>
      </c>
      <c r="J42" s="21">
        <v>67.471000000000004</v>
      </c>
      <c r="K42" s="21"/>
      <c r="L42" s="21"/>
    </row>
    <row r="43" spans="1:12" ht="15" customHeight="1" x14ac:dyDescent="0.35">
      <c r="A43" s="109" t="s">
        <v>25</v>
      </c>
      <c r="B43" s="62"/>
      <c r="C43" s="62"/>
      <c r="D43" s="62"/>
      <c r="E43" s="81"/>
      <c r="F43" s="21"/>
      <c r="G43" s="81">
        <v>25.821000000000002</v>
      </c>
      <c r="H43" s="21">
        <v>0</v>
      </c>
      <c r="I43" s="81">
        <v>0</v>
      </c>
      <c r="J43" s="21">
        <v>52.596000000000004</v>
      </c>
      <c r="K43" s="21"/>
      <c r="L43" s="21"/>
    </row>
    <row r="44" spans="1:12" ht="15" customHeight="1" x14ac:dyDescent="0.35">
      <c r="A44" s="111" t="s">
        <v>26</v>
      </c>
      <c r="B44" s="66"/>
      <c r="C44" s="66"/>
      <c r="D44" s="66"/>
      <c r="E44" s="82"/>
      <c r="F44" s="25"/>
      <c r="G44" s="82">
        <v>0</v>
      </c>
      <c r="H44" s="25">
        <v>0</v>
      </c>
      <c r="I44" s="82">
        <v>0</v>
      </c>
      <c r="J44" s="25">
        <v>0</v>
      </c>
      <c r="K44" s="25"/>
      <c r="L44" s="25"/>
    </row>
    <row r="45" spans="1:12" ht="15" customHeight="1" x14ac:dyDescent="0.35">
      <c r="A45" s="118" t="s">
        <v>27</v>
      </c>
      <c r="B45" s="77"/>
      <c r="C45" s="77"/>
      <c r="D45" s="77"/>
      <c r="E45" s="87"/>
      <c r="F45" s="198"/>
      <c r="G45" s="87">
        <f>SUM(G40:G44)</f>
        <v>227.88900000000001</v>
      </c>
      <c r="H45" s="36" t="s">
        <v>54</v>
      </c>
      <c r="I45" s="87">
        <f>SUM(I40:I44)</f>
        <v>0</v>
      </c>
      <c r="J45" s="37">
        <f>SUM(J40:J44)</f>
        <v>120.06700000000001</v>
      </c>
      <c r="K45" s="37"/>
      <c r="L45" s="37"/>
    </row>
    <row r="46" spans="1:12" ht="15" customHeight="1" x14ac:dyDescent="0.35">
      <c r="A46" s="106" t="s">
        <v>101</v>
      </c>
      <c r="B46" s="78"/>
      <c r="C46" s="78"/>
      <c r="D46" s="78"/>
      <c r="E46" s="86"/>
      <c r="F46" s="190"/>
      <c r="G46" s="86">
        <f>G39+G45</f>
        <v>824.52299999999991</v>
      </c>
      <c r="H46" s="190" t="s">
        <v>54</v>
      </c>
      <c r="I46" s="86">
        <f>I39+I45</f>
        <v>0</v>
      </c>
      <c r="J46" s="18">
        <f>J39+J45</f>
        <v>123.05300000000001</v>
      </c>
      <c r="K46" s="18"/>
      <c r="L46" s="18"/>
    </row>
    <row r="47" spans="1:12" ht="15" customHeight="1" x14ac:dyDescent="0.35">
      <c r="A47" s="109" t="s">
        <v>118</v>
      </c>
      <c r="B47" s="62"/>
      <c r="C47" s="62"/>
      <c r="D47" s="62"/>
      <c r="E47" s="81"/>
      <c r="F47" s="21"/>
      <c r="G47" s="81">
        <v>392.27899999999983</v>
      </c>
      <c r="H47" s="21"/>
      <c r="I47" s="81"/>
      <c r="J47" s="21">
        <v>32.842999999999954</v>
      </c>
      <c r="K47" s="21"/>
      <c r="L47" s="21"/>
    </row>
    <row r="48" spans="1:12" ht="15" customHeight="1" x14ac:dyDescent="0.35">
      <c r="A48" s="109" t="s">
        <v>113</v>
      </c>
      <c r="B48" s="62"/>
      <c r="C48" s="62"/>
      <c r="D48" s="62"/>
      <c r="E48" s="81"/>
      <c r="F48" s="21"/>
      <c r="G48" s="81">
        <v>0</v>
      </c>
      <c r="H48" s="21"/>
      <c r="I48" s="81">
        <v>0</v>
      </c>
      <c r="J48" s="21">
        <v>0</v>
      </c>
      <c r="K48" s="21"/>
      <c r="L48" s="21"/>
    </row>
    <row r="49" spans="1:12" ht="15" customHeight="1" x14ac:dyDescent="0.35">
      <c r="A49" s="109" t="s">
        <v>28</v>
      </c>
      <c r="B49" s="62"/>
      <c r="C49" s="62"/>
      <c r="D49" s="62"/>
      <c r="E49" s="81"/>
      <c r="F49" s="21"/>
      <c r="G49" s="81">
        <v>0</v>
      </c>
      <c r="H49" s="21">
        <v>0</v>
      </c>
      <c r="I49" s="81">
        <v>0</v>
      </c>
      <c r="J49" s="21">
        <v>0</v>
      </c>
      <c r="K49" s="21"/>
      <c r="L49" s="21"/>
    </row>
    <row r="50" spans="1:12" ht="15" customHeight="1" x14ac:dyDescent="0.35">
      <c r="A50" s="109" t="s">
        <v>29</v>
      </c>
      <c r="B50" s="62"/>
      <c r="C50" s="62"/>
      <c r="D50" s="62"/>
      <c r="E50" s="81"/>
      <c r="F50" s="21"/>
      <c r="G50" s="81">
        <v>45.995999999999995</v>
      </c>
      <c r="H50" s="21">
        <v>0</v>
      </c>
      <c r="I50" s="81">
        <v>0</v>
      </c>
      <c r="J50" s="21">
        <v>22.054000000000002</v>
      </c>
      <c r="K50" s="21"/>
      <c r="L50" s="21"/>
    </row>
    <row r="51" spans="1:12" ht="15" customHeight="1" x14ac:dyDescent="0.35">
      <c r="A51" s="109" t="s">
        <v>30</v>
      </c>
      <c r="B51" s="62"/>
      <c r="C51" s="62"/>
      <c r="D51" s="62"/>
      <c r="E51" s="81"/>
      <c r="F51" s="21"/>
      <c r="G51" s="81">
        <v>217.52500000000001</v>
      </c>
      <c r="H51" s="21">
        <v>0</v>
      </c>
      <c r="I51" s="81">
        <v>0</v>
      </c>
      <c r="J51" s="21">
        <v>0</v>
      </c>
      <c r="K51" s="21"/>
      <c r="L51" s="21"/>
    </row>
    <row r="52" spans="1:12" ht="15" customHeight="1" x14ac:dyDescent="0.35">
      <c r="A52" s="109" t="s">
        <v>31</v>
      </c>
      <c r="B52" s="62"/>
      <c r="C52" s="62"/>
      <c r="D52" s="62"/>
      <c r="E52" s="81"/>
      <c r="F52" s="21"/>
      <c r="G52" s="81">
        <v>168.72300000000001</v>
      </c>
      <c r="H52" s="21">
        <v>0</v>
      </c>
      <c r="I52" s="81">
        <v>0</v>
      </c>
      <c r="J52" s="21">
        <v>68.156000000000006</v>
      </c>
      <c r="K52" s="21"/>
      <c r="L52" s="21"/>
    </row>
    <row r="53" spans="1:12" ht="15" customHeight="1" x14ac:dyDescent="0.35">
      <c r="A53" s="109" t="s">
        <v>32</v>
      </c>
      <c r="B53" s="62"/>
      <c r="C53" s="62"/>
      <c r="D53" s="62"/>
      <c r="E53" s="81"/>
      <c r="F53" s="21"/>
      <c r="G53" s="81">
        <v>0</v>
      </c>
      <c r="H53" s="21">
        <v>0</v>
      </c>
      <c r="I53" s="81">
        <v>0</v>
      </c>
      <c r="J53" s="21">
        <v>0</v>
      </c>
      <c r="K53" s="21"/>
      <c r="L53" s="21"/>
    </row>
    <row r="54" spans="1:12" ht="15" customHeight="1" x14ac:dyDescent="0.35">
      <c r="A54" s="111" t="s">
        <v>116</v>
      </c>
      <c r="B54" s="66"/>
      <c r="C54" s="66"/>
      <c r="D54" s="66"/>
      <c r="E54" s="82"/>
      <c r="F54" s="25"/>
      <c r="G54" s="82">
        <v>0</v>
      </c>
      <c r="H54" s="25">
        <v>0</v>
      </c>
      <c r="I54" s="82">
        <v>0</v>
      </c>
      <c r="J54" s="25">
        <v>0</v>
      </c>
      <c r="K54" s="25"/>
      <c r="L54" s="25"/>
    </row>
    <row r="55" spans="1:12" ht="15" customHeight="1" x14ac:dyDescent="0.35">
      <c r="A55" s="106" t="s">
        <v>102</v>
      </c>
      <c r="B55" s="78"/>
      <c r="C55" s="78"/>
      <c r="D55" s="78"/>
      <c r="E55" s="86"/>
      <c r="F55" s="16"/>
      <c r="G55" s="86">
        <f>SUM(G47:G54)</f>
        <v>824.52299999999991</v>
      </c>
      <c r="H55" s="16" t="s">
        <v>54</v>
      </c>
      <c r="I55" s="86">
        <f>SUM(I47:I54)</f>
        <v>0</v>
      </c>
      <c r="J55" s="18">
        <f>SUM(J47:J54)</f>
        <v>123.05299999999997</v>
      </c>
      <c r="K55" s="18"/>
      <c r="L55" s="18"/>
    </row>
    <row r="56" spans="1:12" ht="16.5" x14ac:dyDescent="0.35">
      <c r="A56" s="109"/>
      <c r="B56" s="78"/>
      <c r="C56" s="78"/>
      <c r="D56" s="78"/>
      <c r="E56" s="22"/>
      <c r="F56" s="22"/>
      <c r="G56" s="22"/>
      <c r="H56" s="22"/>
      <c r="I56" s="22"/>
      <c r="J56" s="22"/>
      <c r="K56" s="22"/>
      <c r="L56" s="22"/>
    </row>
    <row r="57" spans="1:12" ht="16.5" x14ac:dyDescent="0.35">
      <c r="A57" s="76"/>
      <c r="B57" s="67"/>
      <c r="C57" s="69"/>
      <c r="D57" s="69"/>
      <c r="E57" s="70">
        <v>2016</v>
      </c>
      <c r="F57" s="70">
        <v>2015</v>
      </c>
      <c r="G57" s="70">
        <v>2016</v>
      </c>
      <c r="H57" s="70">
        <v>2015</v>
      </c>
      <c r="I57" s="70">
        <v>2015</v>
      </c>
      <c r="J57" s="70">
        <v>2014</v>
      </c>
      <c r="K57" s="70">
        <v>2013</v>
      </c>
      <c r="L57" s="70">
        <v>2012</v>
      </c>
    </row>
    <row r="58" spans="1:12" ht="16.5" x14ac:dyDescent="0.35">
      <c r="A58" s="71"/>
      <c r="B58" s="71"/>
      <c r="C58" s="69"/>
      <c r="D58" s="69"/>
      <c r="E58" s="73" t="s">
        <v>72</v>
      </c>
      <c r="F58" s="73" t="s">
        <v>72</v>
      </c>
      <c r="G58" s="73" t="s">
        <v>156</v>
      </c>
      <c r="H58" s="73" t="s">
        <v>156</v>
      </c>
      <c r="I58" s="73"/>
      <c r="J58" s="73"/>
      <c r="K58" s="73"/>
      <c r="L58" s="73"/>
    </row>
    <row r="59" spans="1:12" ht="16.5" x14ac:dyDescent="0.35">
      <c r="A59" s="68" t="s">
        <v>115</v>
      </c>
      <c r="B59" s="74"/>
      <c r="C59" s="68"/>
      <c r="D59" s="68"/>
      <c r="E59" s="75"/>
      <c r="F59" s="75"/>
      <c r="G59" s="75"/>
      <c r="H59" s="75"/>
      <c r="I59" s="75"/>
      <c r="J59" s="75"/>
      <c r="K59" s="75"/>
      <c r="L59" s="75"/>
    </row>
    <row r="60" spans="1:12" ht="3" customHeight="1" x14ac:dyDescent="0.35">
      <c r="A60" s="109"/>
      <c r="B60" s="65"/>
      <c r="C60" s="65"/>
      <c r="D60" s="65"/>
      <c r="E60" s="63"/>
      <c r="F60" s="63"/>
      <c r="G60" s="63"/>
      <c r="H60" s="63"/>
      <c r="I60" s="63"/>
      <c r="J60" s="63"/>
      <c r="K60" s="63"/>
      <c r="L60" s="63"/>
    </row>
    <row r="61" spans="1:12" ht="34.9" customHeight="1" x14ac:dyDescent="0.35">
      <c r="A61" s="119" t="s">
        <v>33</v>
      </c>
      <c r="B61" s="119"/>
      <c r="C61" s="119"/>
      <c r="D61" s="119"/>
      <c r="E61" s="81"/>
      <c r="F61" s="21"/>
      <c r="G61" s="81"/>
      <c r="H61" s="21"/>
      <c r="I61" s="81"/>
      <c r="J61" s="21"/>
      <c r="K61" s="21"/>
      <c r="L61" s="21"/>
    </row>
    <row r="62" spans="1:12" ht="15" customHeight="1" x14ac:dyDescent="0.35">
      <c r="A62" s="120" t="s">
        <v>34</v>
      </c>
      <c r="B62" s="120"/>
      <c r="C62" s="121"/>
      <c r="D62" s="121"/>
      <c r="E62" s="82"/>
      <c r="F62" s="25"/>
      <c r="G62" s="82"/>
      <c r="H62" s="25"/>
      <c r="I62" s="82"/>
      <c r="J62" s="25"/>
      <c r="K62" s="25"/>
      <c r="L62" s="25"/>
    </row>
    <row r="63" spans="1:12" ht="15" customHeight="1" x14ac:dyDescent="0.35">
      <c r="A63" s="174" t="s">
        <v>35</v>
      </c>
      <c r="B63" s="122"/>
      <c r="C63" s="123"/>
      <c r="D63" s="123"/>
      <c r="E63" s="88" t="s">
        <v>54</v>
      </c>
      <c r="F63" s="190" t="s">
        <v>54</v>
      </c>
      <c r="G63" s="80" t="s">
        <v>54</v>
      </c>
      <c r="H63" s="17" t="s">
        <v>54</v>
      </c>
      <c r="I63" s="80" t="s">
        <v>54</v>
      </c>
      <c r="J63" s="18" t="s">
        <v>54</v>
      </c>
      <c r="K63" s="18"/>
      <c r="L63" s="18"/>
    </row>
    <row r="64" spans="1:12" ht="15" customHeight="1" x14ac:dyDescent="0.35">
      <c r="A64" s="119" t="s">
        <v>108</v>
      </c>
      <c r="B64" s="119"/>
      <c r="C64" s="62"/>
      <c r="D64" s="62"/>
      <c r="E64" s="81"/>
      <c r="F64" s="21"/>
      <c r="G64" s="81"/>
      <c r="H64" s="21"/>
      <c r="I64" s="81"/>
      <c r="J64" s="21"/>
      <c r="K64" s="21"/>
      <c r="L64" s="21"/>
    </row>
    <row r="65" spans="1:13" ht="15" customHeight="1" x14ac:dyDescent="0.35">
      <c r="A65" s="120" t="s">
        <v>109</v>
      </c>
      <c r="B65" s="120"/>
      <c r="C65" s="66"/>
      <c r="D65" s="66"/>
      <c r="E65" s="82"/>
      <c r="F65" s="25"/>
      <c r="G65" s="82"/>
      <c r="H65" s="25"/>
      <c r="I65" s="82"/>
      <c r="J65" s="25"/>
      <c r="K65" s="25"/>
      <c r="L65" s="25"/>
    </row>
    <row r="66" spans="1:13" ht="15" customHeight="1" x14ac:dyDescent="0.35">
      <c r="A66" s="124" t="s">
        <v>114</v>
      </c>
      <c r="B66" s="124"/>
      <c r="C66" s="125"/>
      <c r="D66" s="125"/>
      <c r="E66" s="88" t="s">
        <v>54</v>
      </c>
      <c r="F66" s="190" t="s">
        <v>54</v>
      </c>
      <c r="G66" s="80" t="s">
        <v>54</v>
      </c>
      <c r="H66" s="17" t="s">
        <v>54</v>
      </c>
      <c r="I66" s="80" t="s">
        <v>54</v>
      </c>
      <c r="J66" s="18" t="s">
        <v>54</v>
      </c>
      <c r="K66" s="18"/>
      <c r="L66" s="18"/>
    </row>
    <row r="67" spans="1:13" ht="15" customHeight="1" x14ac:dyDescent="0.35">
      <c r="A67" s="120" t="s">
        <v>36</v>
      </c>
      <c r="B67" s="120"/>
      <c r="C67" s="126"/>
      <c r="D67" s="126"/>
      <c r="E67" s="82"/>
      <c r="F67" s="25"/>
      <c r="G67" s="82">
        <v>0</v>
      </c>
      <c r="H67" s="25"/>
      <c r="I67" s="82"/>
      <c r="J67" s="25"/>
      <c r="K67" s="25"/>
      <c r="L67" s="25"/>
    </row>
    <row r="68" spans="1:13" ht="15" customHeight="1" x14ac:dyDescent="0.35">
      <c r="A68" s="174" t="s">
        <v>37</v>
      </c>
      <c r="B68" s="122"/>
      <c r="C68" s="78"/>
      <c r="D68" s="78"/>
      <c r="E68" s="88" t="s">
        <v>54</v>
      </c>
      <c r="F68" s="190" t="s">
        <v>54</v>
      </c>
      <c r="G68" s="80">
        <f>SUM(G66:G67)</f>
        <v>0</v>
      </c>
      <c r="H68" s="17" t="s">
        <v>54</v>
      </c>
      <c r="I68" s="80" t="s">
        <v>54</v>
      </c>
      <c r="J68" s="18" t="s">
        <v>54</v>
      </c>
      <c r="K68" s="18"/>
      <c r="L68" s="18"/>
    </row>
    <row r="69" spans="1:13" ht="15" customHeight="1" x14ac:dyDescent="0.35">
      <c r="A69" s="119" t="s">
        <v>38</v>
      </c>
      <c r="B69" s="119"/>
      <c r="C69" s="62"/>
      <c r="D69" s="62"/>
      <c r="E69" s="81"/>
      <c r="F69" s="21"/>
      <c r="G69" s="81"/>
      <c r="H69" s="21"/>
      <c r="I69" s="81"/>
      <c r="J69" s="21"/>
      <c r="K69" s="21"/>
      <c r="L69" s="21"/>
    </row>
    <row r="70" spans="1:13" ht="15" customHeight="1" x14ac:dyDescent="0.35">
      <c r="A70" s="119" t="s">
        <v>39</v>
      </c>
      <c r="B70" s="119"/>
      <c r="C70" s="62"/>
      <c r="D70" s="62"/>
      <c r="E70" s="81"/>
      <c r="F70" s="21"/>
      <c r="G70" s="81"/>
      <c r="H70" s="21"/>
      <c r="I70" s="81"/>
      <c r="J70" s="21"/>
      <c r="K70" s="21"/>
      <c r="L70" s="21"/>
    </row>
    <row r="71" spans="1:13" ht="15" customHeight="1" x14ac:dyDescent="0.35">
      <c r="A71" s="119" t="s">
        <v>40</v>
      </c>
      <c r="B71" s="119"/>
      <c r="C71" s="62"/>
      <c r="D71" s="62"/>
      <c r="E71" s="81"/>
      <c r="F71" s="21"/>
      <c r="G71" s="81"/>
      <c r="H71" s="21"/>
      <c r="I71" s="81"/>
      <c r="J71" s="21"/>
      <c r="K71" s="21"/>
      <c r="L71" s="21"/>
    </row>
    <row r="72" spans="1:13" ht="15" customHeight="1" x14ac:dyDescent="0.35">
      <c r="A72" s="120" t="s">
        <v>41</v>
      </c>
      <c r="B72" s="120"/>
      <c r="C72" s="66"/>
      <c r="D72" s="66"/>
      <c r="E72" s="82"/>
      <c r="F72" s="25"/>
      <c r="G72" s="82"/>
      <c r="H72" s="25"/>
      <c r="I72" s="82"/>
      <c r="J72" s="25"/>
      <c r="K72" s="25"/>
      <c r="L72" s="25"/>
    </row>
    <row r="73" spans="1:13" ht="15" customHeight="1" x14ac:dyDescent="0.35">
      <c r="A73" s="215" t="s">
        <v>42</v>
      </c>
      <c r="B73" s="216"/>
      <c r="C73" s="128"/>
      <c r="D73" s="128"/>
      <c r="E73" s="89" t="s">
        <v>54</v>
      </c>
      <c r="F73" s="198" t="s">
        <v>54</v>
      </c>
      <c r="G73" s="89" t="s">
        <v>54</v>
      </c>
      <c r="H73" s="36" t="s">
        <v>54</v>
      </c>
      <c r="I73" s="89" t="s">
        <v>54</v>
      </c>
      <c r="J73" s="165" t="s">
        <v>54</v>
      </c>
      <c r="K73" s="165"/>
      <c r="L73" s="165"/>
    </row>
    <row r="74" spans="1:13" ht="15" customHeight="1" x14ac:dyDescent="0.35">
      <c r="A74" s="122" t="s">
        <v>43</v>
      </c>
      <c r="B74" s="122"/>
      <c r="C74" s="78"/>
      <c r="D74" s="78"/>
      <c r="E74" s="88" t="s">
        <v>54</v>
      </c>
      <c r="F74" s="190" t="s">
        <v>54</v>
      </c>
      <c r="G74" s="80" t="s">
        <v>54</v>
      </c>
      <c r="H74" s="17" t="s">
        <v>54</v>
      </c>
      <c r="I74" s="80" t="s">
        <v>54</v>
      </c>
      <c r="J74" s="18" t="s">
        <v>54</v>
      </c>
      <c r="K74" s="18"/>
      <c r="L74" s="18"/>
    </row>
    <row r="75" spans="1:13" ht="15" customHeight="1" x14ac:dyDescent="0.35">
      <c r="A75" s="120" t="s">
        <v>85</v>
      </c>
      <c r="B75" s="120"/>
      <c r="C75" s="66"/>
      <c r="D75" s="66"/>
      <c r="E75" s="82"/>
      <c r="F75" s="25"/>
      <c r="G75" s="82">
        <v>0</v>
      </c>
      <c r="H75" s="25"/>
      <c r="I75" s="82"/>
      <c r="J75" s="25"/>
      <c r="K75" s="25"/>
      <c r="L75" s="25"/>
      <c r="M75" s="169"/>
    </row>
    <row r="76" spans="1:13" ht="15" customHeight="1" x14ac:dyDescent="0.35">
      <c r="A76" s="174" t="s">
        <v>86</v>
      </c>
      <c r="B76" s="125"/>
      <c r="C76" s="78"/>
      <c r="D76" s="78"/>
      <c r="E76" s="88" t="s">
        <v>54</v>
      </c>
      <c r="F76" s="190" t="s">
        <v>54</v>
      </c>
      <c r="G76" s="80" t="s">
        <v>54</v>
      </c>
      <c r="H76" s="17" t="s">
        <v>54</v>
      </c>
      <c r="I76" s="80" t="s">
        <v>54</v>
      </c>
      <c r="J76" s="18" t="s">
        <v>54</v>
      </c>
      <c r="K76" s="18"/>
      <c r="L76" s="18"/>
    </row>
    <row r="77" spans="1:13" ht="16.5" x14ac:dyDescent="0.35">
      <c r="A77" s="109"/>
      <c r="B77" s="78"/>
      <c r="C77" s="78"/>
      <c r="D77" s="78"/>
      <c r="E77" s="79"/>
      <c r="F77" s="79"/>
      <c r="G77" s="79"/>
      <c r="H77" s="79"/>
      <c r="I77" s="79"/>
      <c r="J77" s="79"/>
      <c r="K77" s="79"/>
      <c r="L77" s="79"/>
    </row>
    <row r="78" spans="1:13" ht="16.5" x14ac:dyDescent="0.35">
      <c r="A78" s="76"/>
      <c r="B78" s="67"/>
      <c r="C78" s="69"/>
      <c r="D78" s="69"/>
      <c r="E78" s="70">
        <v>2016</v>
      </c>
      <c r="F78" s="70">
        <v>2015</v>
      </c>
      <c r="G78" s="70">
        <v>2016</v>
      </c>
      <c r="H78" s="70">
        <v>2015</v>
      </c>
      <c r="I78" s="70">
        <v>2015</v>
      </c>
      <c r="J78" s="70">
        <v>2014</v>
      </c>
      <c r="K78" s="70">
        <v>2013</v>
      </c>
      <c r="L78" s="70">
        <v>2012</v>
      </c>
    </row>
    <row r="79" spans="1:13" ht="16.5" x14ac:dyDescent="0.35">
      <c r="A79" s="71"/>
      <c r="B79" s="71"/>
      <c r="C79" s="69"/>
      <c r="D79" s="69"/>
      <c r="E79" s="70" t="s">
        <v>72</v>
      </c>
      <c r="F79" s="70" t="s">
        <v>72</v>
      </c>
      <c r="G79" s="73" t="s">
        <v>156</v>
      </c>
      <c r="H79" s="73" t="s">
        <v>156</v>
      </c>
      <c r="I79" s="70"/>
      <c r="J79" s="70"/>
      <c r="K79" s="70"/>
      <c r="L79" s="70"/>
    </row>
    <row r="80" spans="1:13" ht="16.5" x14ac:dyDescent="0.35">
      <c r="A80" s="68" t="s">
        <v>78</v>
      </c>
      <c r="B80" s="74"/>
      <c r="C80" s="68"/>
      <c r="D80" s="68"/>
      <c r="E80" s="72"/>
      <c r="F80" s="72"/>
      <c r="G80" s="72"/>
      <c r="H80" s="72"/>
      <c r="I80" s="72"/>
      <c r="J80" s="72"/>
      <c r="K80" s="72"/>
      <c r="L80" s="72"/>
    </row>
    <row r="81" spans="1:12" ht="1.5" customHeight="1" x14ac:dyDescent="0.35">
      <c r="A81" s="109" t="s">
        <v>46</v>
      </c>
      <c r="B81" s="65"/>
      <c r="C81" s="65"/>
      <c r="D81" s="65"/>
      <c r="E81" s="65"/>
      <c r="F81" s="65"/>
      <c r="G81" s="65"/>
      <c r="H81" s="65"/>
      <c r="I81" s="65"/>
      <c r="J81" s="65"/>
      <c r="K81" s="65"/>
      <c r="L81" s="65"/>
    </row>
    <row r="82" spans="1:12" ht="15" customHeight="1" x14ac:dyDescent="0.35">
      <c r="A82" s="144" t="s">
        <v>44</v>
      </c>
      <c r="B82" s="119"/>
      <c r="C82" s="110"/>
      <c r="D82" s="110"/>
      <c r="E82" s="84">
        <v>6.4938544492447434</v>
      </c>
      <c r="F82" s="58">
        <v>19.663252023317661</v>
      </c>
      <c r="G82" s="84">
        <v>4.9866532922275182</v>
      </c>
      <c r="H82" s="58">
        <v>15.38993333753915</v>
      </c>
      <c r="I82" s="84">
        <v>15.003721151102688</v>
      </c>
      <c r="J82" s="58">
        <v>13.19106006518701</v>
      </c>
      <c r="K82" s="58"/>
      <c r="L82" s="58"/>
    </row>
    <row r="83" spans="1:12" ht="15" customHeight="1" x14ac:dyDescent="0.35">
      <c r="A83" s="109" t="s">
        <v>83</v>
      </c>
      <c r="B83" s="119"/>
      <c r="C83" s="110"/>
      <c r="D83" s="110"/>
      <c r="E83" s="84">
        <v>8.1730801433403286</v>
      </c>
      <c r="F83" s="58">
        <v>19.663252023317661</v>
      </c>
      <c r="G83" s="84">
        <v>10.127809880129199</v>
      </c>
      <c r="H83" s="58">
        <v>15.38993333753915</v>
      </c>
      <c r="I83" s="84">
        <v>15.003721151102688</v>
      </c>
      <c r="J83" s="58">
        <v>13.19106006518701</v>
      </c>
      <c r="K83" s="58"/>
      <c r="L83" s="58"/>
    </row>
    <row r="84" spans="1:12" ht="15" customHeight="1" x14ac:dyDescent="0.35">
      <c r="A84" s="109" t="s">
        <v>45</v>
      </c>
      <c r="B84" s="119"/>
      <c r="C84" s="110"/>
      <c r="D84" s="110"/>
      <c r="E84" s="84">
        <v>1.3891958873370971</v>
      </c>
      <c r="F84" s="58">
        <v>18.365498896372181</v>
      </c>
      <c r="G84" s="84">
        <v>0.80056476897000639</v>
      </c>
      <c r="H84" s="58">
        <v>14.494616533131435</v>
      </c>
      <c r="I84" s="84">
        <v>14.2381416990397</v>
      </c>
      <c r="J84" s="58">
        <v>13.835169951885756</v>
      </c>
      <c r="K84" s="58"/>
      <c r="L84" s="58"/>
    </row>
    <row r="85" spans="1:12" ht="15" customHeight="1" x14ac:dyDescent="0.35">
      <c r="A85" s="109" t="s">
        <v>46</v>
      </c>
      <c r="B85" s="119"/>
      <c r="C85" s="117"/>
      <c r="D85" s="117"/>
      <c r="E85" s="91" t="s">
        <v>54</v>
      </c>
      <c r="F85" s="58" t="s">
        <v>54</v>
      </c>
      <c r="G85" s="84" t="s">
        <v>54</v>
      </c>
      <c r="H85" s="58" t="s">
        <v>54</v>
      </c>
      <c r="I85" s="84" t="s">
        <v>54</v>
      </c>
      <c r="J85" s="58" t="s">
        <v>54</v>
      </c>
      <c r="K85" s="58"/>
      <c r="L85" s="58"/>
    </row>
    <row r="86" spans="1:12" ht="15" customHeight="1" x14ac:dyDescent="0.35">
      <c r="A86" s="109" t="s">
        <v>47</v>
      </c>
      <c r="B86" s="119"/>
      <c r="C86" s="117"/>
      <c r="D86" s="117"/>
      <c r="E86" s="91" t="s">
        <v>54</v>
      </c>
      <c r="F86" s="58" t="s">
        <v>54</v>
      </c>
      <c r="G86" s="84" t="s">
        <v>54</v>
      </c>
      <c r="H86" s="58" t="s">
        <v>54</v>
      </c>
      <c r="I86" s="84" t="s">
        <v>54</v>
      </c>
      <c r="J86" s="58" t="s">
        <v>54</v>
      </c>
      <c r="K86" s="58"/>
      <c r="L86" s="58"/>
    </row>
    <row r="87" spans="1:12" ht="15" customHeight="1" x14ac:dyDescent="0.35">
      <c r="A87" s="109" t="s">
        <v>48</v>
      </c>
      <c r="B87" s="119"/>
      <c r="C87" s="110"/>
      <c r="D87" s="110"/>
      <c r="E87" s="92" t="s">
        <v>54</v>
      </c>
      <c r="F87" s="21" t="s">
        <v>54</v>
      </c>
      <c r="G87" s="81">
        <v>47.576477551262961</v>
      </c>
      <c r="H87" s="21" t="s">
        <v>54</v>
      </c>
      <c r="I87" s="81" t="s">
        <v>54</v>
      </c>
      <c r="J87" s="21" t="s">
        <v>54</v>
      </c>
      <c r="K87" s="21"/>
      <c r="L87" s="21"/>
    </row>
    <row r="88" spans="1:12" ht="15" customHeight="1" x14ac:dyDescent="0.35">
      <c r="A88" s="109" t="s">
        <v>49</v>
      </c>
      <c r="B88" s="119"/>
      <c r="C88" s="110"/>
      <c r="D88" s="110"/>
      <c r="E88" s="93" t="s">
        <v>54</v>
      </c>
      <c r="F88" s="21" t="s">
        <v>54</v>
      </c>
      <c r="G88" s="81">
        <v>190.70400000000001</v>
      </c>
      <c r="H88" s="21" t="s">
        <v>54</v>
      </c>
      <c r="I88" s="81" t="s">
        <v>54</v>
      </c>
      <c r="J88" s="21" t="s">
        <v>54</v>
      </c>
      <c r="K88" s="21"/>
      <c r="L88" s="21"/>
    </row>
    <row r="89" spans="1:12" ht="15" customHeight="1" x14ac:dyDescent="0.35">
      <c r="A89" s="109" t="s">
        <v>50</v>
      </c>
      <c r="B89" s="119"/>
      <c r="C89" s="62"/>
      <c r="D89" s="62"/>
      <c r="E89" s="94" t="s">
        <v>54</v>
      </c>
      <c r="F89" s="58" t="s">
        <v>54</v>
      </c>
      <c r="G89" s="84">
        <v>0.55451604597748061</v>
      </c>
      <c r="H89" s="58" t="s">
        <v>54</v>
      </c>
      <c r="I89" s="84" t="s">
        <v>54</v>
      </c>
      <c r="J89" s="58" t="s">
        <v>54</v>
      </c>
      <c r="K89" s="58"/>
      <c r="L89" s="58"/>
    </row>
    <row r="90" spans="1:12" ht="15" customHeight="1" x14ac:dyDescent="0.35">
      <c r="A90" s="111" t="s">
        <v>51</v>
      </c>
      <c r="B90" s="120"/>
      <c r="C90" s="66"/>
      <c r="D90" s="66"/>
      <c r="E90" s="95" t="s">
        <v>54</v>
      </c>
      <c r="F90" s="21" t="s">
        <v>54</v>
      </c>
      <c r="G90" s="96" t="s">
        <v>54</v>
      </c>
      <c r="H90" s="21" t="s">
        <v>54</v>
      </c>
      <c r="I90" s="96">
        <v>120</v>
      </c>
      <c r="J90" s="52">
        <v>94</v>
      </c>
      <c r="K90" s="21"/>
      <c r="L90" s="21"/>
    </row>
    <row r="91" spans="1:12" ht="16.5" x14ac:dyDescent="0.35">
      <c r="A91" s="113" t="s">
        <v>136</v>
      </c>
      <c r="B91" s="64"/>
      <c r="C91" s="64"/>
      <c r="D91" s="64"/>
      <c r="E91" s="64"/>
      <c r="F91" s="64"/>
      <c r="G91" s="64"/>
      <c r="H91" s="64"/>
      <c r="I91" s="64"/>
      <c r="J91" s="64"/>
      <c r="K91" s="64"/>
      <c r="L91" s="64"/>
    </row>
    <row r="92" spans="1:12" ht="16.5" x14ac:dyDescent="0.35">
      <c r="A92" s="113" t="s">
        <v>170</v>
      </c>
      <c r="B92" s="209"/>
      <c r="C92" s="209"/>
      <c r="D92" s="209"/>
      <c r="E92" s="209"/>
      <c r="F92" s="209"/>
      <c r="G92" s="209"/>
      <c r="H92" s="209"/>
      <c r="I92" s="209"/>
      <c r="J92" s="209"/>
      <c r="K92" s="209"/>
      <c r="L92" s="209"/>
    </row>
    <row r="93" spans="1:12" ht="16.5" x14ac:dyDescent="0.35">
      <c r="A93" s="113">
        <v>0</v>
      </c>
      <c r="B93" s="129"/>
      <c r="C93" s="129"/>
      <c r="D93" s="129"/>
      <c r="E93" s="129"/>
      <c r="F93" s="129"/>
      <c r="G93" s="129"/>
      <c r="H93" s="129"/>
      <c r="I93" s="129"/>
      <c r="J93" s="129"/>
      <c r="K93" s="129"/>
      <c r="L93" s="129"/>
    </row>
    <row r="94" spans="1:12" ht="16.5" x14ac:dyDescent="0.35">
      <c r="A94" s="113"/>
      <c r="B94" s="129"/>
      <c r="C94" s="129"/>
      <c r="D94" s="129"/>
      <c r="E94" s="129"/>
      <c r="F94" s="129"/>
      <c r="G94" s="129"/>
      <c r="H94" s="129"/>
      <c r="I94" s="129"/>
      <c r="J94" s="129"/>
      <c r="K94" s="129"/>
      <c r="L94" s="129"/>
    </row>
    <row r="95" spans="1:12" x14ac:dyDescent="0.25">
      <c r="A95" s="131"/>
      <c r="B95" s="131"/>
      <c r="C95" s="131"/>
      <c r="D95" s="131"/>
      <c r="E95" s="131"/>
      <c r="F95" s="131"/>
      <c r="G95" s="131"/>
      <c r="H95" s="131"/>
      <c r="I95" s="131"/>
      <c r="J95" s="131"/>
      <c r="K95" s="131"/>
      <c r="L95" s="131"/>
    </row>
    <row r="96" spans="1:12" x14ac:dyDescent="0.25">
      <c r="A96" s="131"/>
      <c r="B96" s="131"/>
      <c r="C96" s="131"/>
      <c r="D96" s="131"/>
      <c r="E96" s="131"/>
      <c r="F96" s="131"/>
      <c r="G96" s="131"/>
      <c r="H96" s="131"/>
      <c r="I96" s="131"/>
      <c r="J96" s="131"/>
      <c r="K96" s="131"/>
      <c r="L96" s="131"/>
    </row>
    <row r="97" spans="1:12" x14ac:dyDescent="0.25">
      <c r="A97" s="131"/>
      <c r="B97" s="131"/>
      <c r="C97" s="131"/>
      <c r="D97" s="131"/>
      <c r="E97" s="131"/>
      <c r="F97" s="131"/>
      <c r="G97" s="131"/>
      <c r="H97" s="131"/>
      <c r="I97" s="131"/>
      <c r="J97" s="131"/>
      <c r="K97" s="131"/>
      <c r="L97" s="131"/>
    </row>
    <row r="98" spans="1:12" x14ac:dyDescent="0.25">
      <c r="A98" s="131"/>
      <c r="B98" s="131"/>
      <c r="C98" s="131"/>
      <c r="D98" s="131"/>
      <c r="E98" s="131"/>
      <c r="F98" s="131"/>
      <c r="G98" s="131"/>
      <c r="H98" s="131"/>
      <c r="I98" s="131"/>
      <c r="J98" s="131"/>
      <c r="K98" s="131"/>
      <c r="L98" s="131"/>
    </row>
    <row r="99" spans="1:12" x14ac:dyDescent="0.25">
      <c r="A99" s="131"/>
      <c r="B99" s="131"/>
      <c r="C99" s="131"/>
      <c r="D99" s="131"/>
      <c r="E99" s="131"/>
      <c r="F99" s="131"/>
      <c r="G99" s="131"/>
      <c r="H99" s="131"/>
      <c r="I99" s="131"/>
      <c r="J99" s="131"/>
      <c r="K99" s="131"/>
      <c r="L99" s="131"/>
    </row>
    <row r="100" spans="1:12" x14ac:dyDescent="0.25">
      <c r="A100" s="101"/>
      <c r="B100" s="101"/>
      <c r="C100" s="101"/>
      <c r="D100" s="101"/>
      <c r="E100" s="101"/>
      <c r="F100" s="101"/>
      <c r="G100" s="101"/>
      <c r="H100" s="101"/>
      <c r="I100" s="101"/>
      <c r="J100" s="101"/>
      <c r="K100" s="101"/>
      <c r="L100" s="101"/>
    </row>
    <row r="101" spans="1:12" x14ac:dyDescent="0.25">
      <c r="A101" s="101"/>
      <c r="B101" s="101"/>
      <c r="C101" s="101"/>
      <c r="D101" s="101"/>
      <c r="E101" s="101"/>
      <c r="F101" s="101"/>
      <c r="G101" s="101"/>
      <c r="H101" s="101"/>
      <c r="I101" s="101"/>
      <c r="J101" s="101"/>
      <c r="K101" s="101"/>
      <c r="L101" s="101"/>
    </row>
    <row r="102" spans="1:12" x14ac:dyDescent="0.25">
      <c r="A102" s="101"/>
      <c r="B102" s="101"/>
      <c r="C102" s="101"/>
      <c r="D102" s="101"/>
      <c r="E102" s="101"/>
      <c r="F102" s="101"/>
      <c r="G102" s="101"/>
      <c r="H102" s="101"/>
      <c r="I102" s="101"/>
      <c r="J102" s="101"/>
      <c r="K102" s="101"/>
      <c r="L102" s="101"/>
    </row>
    <row r="103" spans="1:12" x14ac:dyDescent="0.25">
      <c r="A103" s="101"/>
      <c r="B103" s="101"/>
      <c r="C103" s="101"/>
      <c r="D103" s="101"/>
      <c r="E103" s="101"/>
      <c r="F103" s="101"/>
      <c r="G103" s="101"/>
      <c r="H103" s="101"/>
      <c r="I103" s="101"/>
      <c r="J103" s="101"/>
      <c r="K103" s="101"/>
      <c r="L103" s="101"/>
    </row>
    <row r="104" spans="1:12" x14ac:dyDescent="0.25">
      <c r="A104" s="101"/>
      <c r="B104" s="101"/>
      <c r="C104" s="101"/>
      <c r="D104" s="101"/>
      <c r="E104" s="101"/>
      <c r="F104" s="101"/>
      <c r="G104" s="101"/>
      <c r="H104" s="101"/>
      <c r="I104" s="101"/>
      <c r="J104" s="101"/>
      <c r="K104" s="101"/>
      <c r="L104" s="101"/>
    </row>
    <row r="105" spans="1:12" x14ac:dyDescent="0.25">
      <c r="A105" s="101"/>
      <c r="B105" s="101"/>
      <c r="C105" s="101"/>
      <c r="D105" s="101"/>
      <c r="E105" s="101"/>
      <c r="F105" s="101"/>
      <c r="G105" s="101"/>
      <c r="H105" s="101"/>
      <c r="I105" s="101"/>
      <c r="J105" s="101"/>
      <c r="K105" s="101"/>
      <c r="L105" s="10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row r="112" spans="1:12" x14ac:dyDescent="0.25">
      <c r="A112" s="101"/>
      <c r="B112" s="101"/>
      <c r="C112" s="101"/>
      <c r="D112" s="101"/>
      <c r="E112" s="101"/>
      <c r="F112" s="101"/>
      <c r="G112" s="101"/>
      <c r="H112" s="101"/>
      <c r="I112" s="101"/>
      <c r="J112" s="101"/>
      <c r="K112" s="101"/>
      <c r="L112" s="101"/>
    </row>
  </sheetData>
  <mergeCells count="2">
    <mergeCell ref="A1:L1"/>
    <mergeCell ref="A73:B73"/>
  </mergeCells>
  <pageMargins left="0.7" right="0.7" top="0.75" bottom="0.75" header="0.3" footer="0.3"/>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8"/>
  <sheetViews>
    <sheetView showZeros="0" zoomScaleNormal="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3" width="4.5703125" style="97" customWidth="1"/>
    <col min="14" max="14" width="9.140625" style="97" customWidth="1"/>
    <col min="15" max="16384" width="9.140625" style="97"/>
  </cols>
  <sheetData>
    <row r="1" spans="1:27" ht="21.75" x14ac:dyDescent="0.25">
      <c r="A1" s="213" t="s">
        <v>119</v>
      </c>
      <c r="B1" s="213"/>
      <c r="C1" s="213"/>
      <c r="D1" s="213"/>
      <c r="E1" s="213"/>
      <c r="F1" s="213"/>
      <c r="G1" s="213"/>
      <c r="H1" s="213"/>
      <c r="I1" s="213"/>
      <c r="J1" s="213"/>
      <c r="K1" s="213"/>
      <c r="L1" s="213"/>
    </row>
    <row r="2" spans="1:27" ht="16.5" x14ac:dyDescent="0.35">
      <c r="A2" s="106" t="s">
        <v>58</v>
      </c>
      <c r="B2" s="107"/>
      <c r="C2" s="107"/>
      <c r="D2" s="107"/>
      <c r="E2" s="101"/>
      <c r="F2" s="101"/>
      <c r="G2" s="101"/>
      <c r="H2" s="101"/>
      <c r="I2" s="101"/>
      <c r="J2" s="101"/>
      <c r="K2" s="101"/>
      <c r="L2" s="101"/>
    </row>
    <row r="3" spans="1:27" ht="16.5" x14ac:dyDescent="0.35">
      <c r="A3" s="67"/>
      <c r="B3" s="67"/>
      <c r="C3" s="68"/>
      <c r="D3" s="69"/>
      <c r="E3" s="70">
        <v>2016</v>
      </c>
      <c r="F3" s="70">
        <v>2015</v>
      </c>
      <c r="G3" s="70">
        <v>2016</v>
      </c>
      <c r="H3" s="70">
        <v>2015</v>
      </c>
      <c r="I3" s="70">
        <v>2015</v>
      </c>
      <c r="J3" s="70">
        <v>2014</v>
      </c>
      <c r="K3" s="70">
        <v>2013</v>
      </c>
      <c r="L3" s="70">
        <v>2012</v>
      </c>
    </row>
    <row r="4" spans="1:27" ht="16.5" x14ac:dyDescent="0.35">
      <c r="A4" s="71"/>
      <c r="B4" s="71"/>
      <c r="C4" s="68"/>
      <c r="D4" s="69"/>
      <c r="E4" s="70" t="s">
        <v>72</v>
      </c>
      <c r="F4" s="70" t="s">
        <v>72</v>
      </c>
      <c r="G4" s="70" t="s">
        <v>156</v>
      </c>
      <c r="H4" s="70" t="s">
        <v>156</v>
      </c>
      <c r="I4" s="70"/>
      <c r="J4" s="70"/>
      <c r="K4" s="70"/>
      <c r="L4" s="70"/>
    </row>
    <row r="5" spans="1:27" ht="16.5" x14ac:dyDescent="0.35">
      <c r="A5" s="68" t="s">
        <v>1</v>
      </c>
      <c r="B5" s="71"/>
      <c r="C5" s="68"/>
      <c r="D5" s="68" t="s">
        <v>77</v>
      </c>
      <c r="E5" s="72"/>
      <c r="F5" s="72"/>
      <c r="G5" s="72"/>
      <c r="H5" s="72"/>
      <c r="I5" s="72"/>
      <c r="J5" s="72"/>
      <c r="K5" s="72"/>
      <c r="L5" s="72"/>
    </row>
    <row r="6" spans="1:27" ht="3.75" customHeight="1" x14ac:dyDescent="0.35">
      <c r="A6" s="65"/>
      <c r="B6" s="65"/>
      <c r="C6" s="65"/>
      <c r="D6" s="65"/>
      <c r="E6" s="65"/>
      <c r="F6" s="65"/>
      <c r="G6" s="65"/>
      <c r="H6" s="65"/>
      <c r="I6" s="65"/>
      <c r="J6" s="65"/>
      <c r="K6" s="65"/>
      <c r="L6" s="65"/>
    </row>
    <row r="7" spans="1:27" ht="15" customHeight="1" x14ac:dyDescent="0.35">
      <c r="A7" s="109" t="s">
        <v>2</v>
      </c>
      <c r="B7" s="110"/>
      <c r="C7" s="110"/>
      <c r="D7" s="110"/>
      <c r="E7" s="80">
        <v>603.702</v>
      </c>
      <c r="F7" s="17">
        <v>593.1400000000001</v>
      </c>
      <c r="G7" s="80">
        <v>1771.0340000000001</v>
      </c>
      <c r="H7" s="17">
        <v>1669.875</v>
      </c>
      <c r="I7" s="80">
        <v>2470.625</v>
      </c>
      <c r="J7" s="17">
        <v>2338.6819999999998</v>
      </c>
      <c r="K7" s="17">
        <v>2268.2049999999999</v>
      </c>
      <c r="L7" s="17">
        <v>1957.183</v>
      </c>
      <c r="N7" s="133"/>
      <c r="O7" s="133"/>
      <c r="P7" s="133"/>
      <c r="Q7" s="133"/>
      <c r="R7" s="133"/>
      <c r="S7" s="133"/>
      <c r="T7" s="133"/>
      <c r="U7" s="133"/>
      <c r="V7" s="133"/>
      <c r="W7" s="133"/>
      <c r="X7" s="133"/>
      <c r="Y7" s="133"/>
      <c r="Z7" s="133"/>
      <c r="AA7" s="133"/>
    </row>
    <row r="8" spans="1:27" ht="15" customHeight="1" x14ac:dyDescent="0.35">
      <c r="A8" s="109" t="s">
        <v>3</v>
      </c>
      <c r="B8" s="62"/>
      <c r="C8" s="62"/>
      <c r="D8" s="62"/>
      <c r="E8" s="81">
        <v>-519.43599999999992</v>
      </c>
      <c r="F8" s="21">
        <v>-521.07300000000021</v>
      </c>
      <c r="G8" s="81">
        <v>-1598.5569999999998</v>
      </c>
      <c r="H8" s="21">
        <v>-1556.7900000000002</v>
      </c>
      <c r="I8" s="81">
        <v>-2233.375</v>
      </c>
      <c r="J8" s="21">
        <v>-2075.9479999999999</v>
      </c>
      <c r="K8" s="21">
        <v>-2033.9539999999997</v>
      </c>
      <c r="L8" s="21">
        <v>-1925.4269999999999</v>
      </c>
      <c r="N8" s="133"/>
      <c r="O8" s="133"/>
      <c r="P8" s="133"/>
      <c r="Q8" s="133"/>
      <c r="R8" s="133"/>
      <c r="S8" s="133"/>
      <c r="T8" s="133"/>
      <c r="U8" s="133"/>
      <c r="V8" s="133"/>
      <c r="W8" s="133"/>
      <c r="X8" s="133"/>
      <c r="Y8" s="133"/>
      <c r="Z8" s="133"/>
      <c r="AA8" s="133"/>
    </row>
    <row r="9" spans="1:27" ht="15" customHeight="1" x14ac:dyDescent="0.35">
      <c r="A9" s="109" t="s">
        <v>4</v>
      </c>
      <c r="B9" s="62"/>
      <c r="C9" s="62"/>
      <c r="D9" s="62"/>
      <c r="E9" s="81">
        <v>5.4000000000000048E-2</v>
      </c>
      <c r="F9" s="21">
        <v>2.2170000000000005</v>
      </c>
      <c r="G9" s="81">
        <v>0.91500000000000004</v>
      </c>
      <c r="H9" s="21">
        <v>7.9690000000000003</v>
      </c>
      <c r="I9" s="81">
        <v>10.263</v>
      </c>
      <c r="J9" s="21">
        <v>0.34300000000000003</v>
      </c>
      <c r="K9" s="21">
        <v>14.055999999999999</v>
      </c>
      <c r="L9" s="21">
        <v>0.46400000000000002</v>
      </c>
      <c r="N9" s="133"/>
      <c r="O9" s="133"/>
      <c r="P9" s="133"/>
      <c r="Q9" s="133"/>
      <c r="R9" s="133"/>
      <c r="S9" s="133"/>
      <c r="T9" s="133"/>
      <c r="U9" s="133"/>
      <c r="V9" s="133"/>
      <c r="W9" s="133"/>
      <c r="X9" s="133"/>
      <c r="Y9" s="133"/>
      <c r="Z9" s="133"/>
      <c r="AA9" s="133"/>
    </row>
    <row r="10" spans="1:27" ht="15" customHeight="1" x14ac:dyDescent="0.35">
      <c r="A10" s="109" t="s">
        <v>5</v>
      </c>
      <c r="B10" s="62"/>
      <c r="C10" s="62"/>
      <c r="D10" s="62"/>
      <c r="E10" s="81">
        <v>1.1019999999999999</v>
      </c>
      <c r="F10" s="21">
        <v>0.54700000000000015</v>
      </c>
      <c r="G10" s="81">
        <v>1.1819999999999999</v>
      </c>
      <c r="H10" s="21">
        <v>-0.70199999999999996</v>
      </c>
      <c r="I10" s="81">
        <v>4.5570000000000004</v>
      </c>
      <c r="J10" s="21">
        <v>9.0739999999999998</v>
      </c>
      <c r="K10" s="21">
        <v>10.733000000000001</v>
      </c>
      <c r="L10" s="21">
        <v>5.9370000000000003</v>
      </c>
      <c r="N10" s="133"/>
      <c r="O10" s="133"/>
      <c r="P10" s="133"/>
      <c r="Q10" s="133"/>
      <c r="R10" s="133"/>
      <c r="S10" s="133"/>
      <c r="T10" s="133"/>
      <c r="U10" s="133"/>
      <c r="V10" s="133"/>
      <c r="W10" s="133"/>
      <c r="X10" s="133"/>
      <c r="Y10" s="133"/>
      <c r="Z10" s="133"/>
      <c r="AA10" s="133"/>
    </row>
    <row r="11" spans="1:27" ht="15" customHeight="1" x14ac:dyDescent="0.35">
      <c r="A11" s="111" t="s">
        <v>6</v>
      </c>
      <c r="B11" s="66"/>
      <c r="C11" s="66"/>
      <c r="D11" s="66"/>
      <c r="E11" s="82">
        <v>0</v>
      </c>
      <c r="F11" s="25">
        <v>3.923</v>
      </c>
      <c r="G11" s="82">
        <v>0</v>
      </c>
      <c r="H11" s="25">
        <v>3.923</v>
      </c>
      <c r="I11" s="82">
        <v>5.7770000000000001</v>
      </c>
      <c r="J11" s="25">
        <v>0</v>
      </c>
      <c r="K11" s="25">
        <v>0</v>
      </c>
      <c r="L11" s="25">
        <v>0</v>
      </c>
      <c r="N11" s="133"/>
      <c r="O11" s="133"/>
      <c r="P11" s="133"/>
      <c r="Q11" s="133"/>
      <c r="R11" s="133"/>
      <c r="S11" s="133"/>
      <c r="T11" s="133"/>
      <c r="U11" s="133"/>
      <c r="V11" s="133"/>
      <c r="W11" s="133"/>
      <c r="X11" s="133"/>
      <c r="Y11" s="133"/>
      <c r="Z11" s="133"/>
      <c r="AA11" s="133"/>
    </row>
    <row r="12" spans="1:27" ht="15" customHeight="1" x14ac:dyDescent="0.25">
      <c r="A12" s="112" t="s">
        <v>7</v>
      </c>
      <c r="B12" s="112"/>
      <c r="C12" s="112"/>
      <c r="D12" s="112"/>
      <c r="E12" s="80">
        <f>SUM(E7:E11)</f>
        <v>85.422000000000082</v>
      </c>
      <c r="F12" s="190">
        <f>SUM(F7:F11)</f>
        <v>78.753999999999891</v>
      </c>
      <c r="G12" s="80">
        <f>SUM(G7:G11)</f>
        <v>174.5740000000003</v>
      </c>
      <c r="H12" s="17">
        <f>SUM(H7:H11)</f>
        <v>124.27499999999981</v>
      </c>
      <c r="I12" s="80">
        <f>SUM(I7:I11)</f>
        <v>257.84699999999998</v>
      </c>
      <c r="J12" s="18">
        <f>SUM(J7:J11)</f>
        <v>272.15099999999995</v>
      </c>
      <c r="K12" s="18">
        <f>SUM(K7:K11)</f>
        <v>259.04000000000019</v>
      </c>
      <c r="L12" s="18">
        <f>SUM(L7:L11)</f>
        <v>38.157000000000082</v>
      </c>
      <c r="N12" s="133"/>
      <c r="O12" s="133"/>
      <c r="P12" s="133"/>
      <c r="Q12" s="133"/>
      <c r="R12" s="133"/>
      <c r="S12" s="133"/>
      <c r="T12" s="133"/>
      <c r="U12" s="133"/>
      <c r="V12" s="133"/>
      <c r="W12" s="133"/>
      <c r="X12" s="133"/>
      <c r="Y12" s="133"/>
      <c r="Z12" s="133"/>
      <c r="AA12" s="133"/>
    </row>
    <row r="13" spans="1:27" ht="15" customHeight="1" x14ac:dyDescent="0.35">
      <c r="A13" s="111" t="s">
        <v>62</v>
      </c>
      <c r="B13" s="66"/>
      <c r="C13" s="66"/>
      <c r="D13" s="66"/>
      <c r="E13" s="82">
        <v>-11.500999999999998</v>
      </c>
      <c r="F13" s="191">
        <v>-12.694000000000003</v>
      </c>
      <c r="G13" s="82">
        <v>-34.351999999999997</v>
      </c>
      <c r="H13" s="25">
        <v>-37.363</v>
      </c>
      <c r="I13" s="82">
        <v>-49.966999999999999</v>
      </c>
      <c r="J13" s="25">
        <v>-46.946999999999996</v>
      </c>
      <c r="K13" s="25">
        <v>-46.606000000000002</v>
      </c>
      <c r="L13" s="25">
        <v>-34.014000000000003</v>
      </c>
      <c r="N13" s="133"/>
      <c r="O13" s="133"/>
      <c r="P13" s="133"/>
      <c r="Q13" s="133"/>
      <c r="R13" s="133"/>
      <c r="S13" s="133"/>
      <c r="T13" s="133"/>
      <c r="U13" s="133"/>
      <c r="V13" s="133"/>
      <c r="W13" s="133"/>
      <c r="X13" s="133"/>
      <c r="Y13" s="133"/>
      <c r="Z13" s="133"/>
      <c r="AA13" s="133"/>
    </row>
    <row r="14" spans="1:27" ht="15" customHeight="1" x14ac:dyDescent="0.25">
      <c r="A14" s="112" t="s">
        <v>8</v>
      </c>
      <c r="B14" s="112"/>
      <c r="C14" s="112"/>
      <c r="D14" s="112"/>
      <c r="E14" s="80">
        <f>SUM(E12:E13)</f>
        <v>73.921000000000078</v>
      </c>
      <c r="F14" s="190">
        <f>SUM(F12:F13)</f>
        <v>66.059999999999889</v>
      </c>
      <c r="G14" s="80">
        <f>SUM(G12:G13)</f>
        <v>140.22200000000029</v>
      </c>
      <c r="H14" s="17">
        <f>SUM(H12:H13)</f>
        <v>86.911999999999807</v>
      </c>
      <c r="I14" s="80">
        <f>SUM(I12:I13)</f>
        <v>207.88</v>
      </c>
      <c r="J14" s="18">
        <f>SUM(J12:J13)</f>
        <v>225.20399999999995</v>
      </c>
      <c r="K14" s="18">
        <f>SUM(K12:K13)</f>
        <v>212.4340000000002</v>
      </c>
      <c r="L14" s="18">
        <f>SUM(L12:L13)</f>
        <v>4.1430000000000788</v>
      </c>
      <c r="N14" s="133"/>
      <c r="O14" s="133"/>
      <c r="P14" s="133"/>
      <c r="Q14" s="133"/>
      <c r="R14" s="133"/>
      <c r="S14" s="133"/>
      <c r="T14" s="133"/>
      <c r="U14" s="133"/>
      <c r="V14" s="133"/>
      <c r="W14" s="133"/>
      <c r="X14" s="133"/>
      <c r="Y14" s="133"/>
      <c r="Z14" s="133"/>
      <c r="AA14" s="133"/>
    </row>
    <row r="15" spans="1:27" ht="15" customHeight="1" x14ac:dyDescent="0.35">
      <c r="A15" s="109" t="s">
        <v>9</v>
      </c>
      <c r="B15" s="113"/>
      <c r="C15" s="113"/>
      <c r="D15" s="113"/>
      <c r="E15" s="81">
        <v>-1.3959999999999999</v>
      </c>
      <c r="F15" s="21">
        <v>-1.35608</v>
      </c>
      <c r="G15" s="81">
        <v>-4.194</v>
      </c>
      <c r="H15" s="21">
        <v>-4.1014499999999998</v>
      </c>
      <c r="I15" s="81">
        <v>-5.5359999999999996</v>
      </c>
      <c r="J15" s="21">
        <v>-4.54</v>
      </c>
      <c r="K15" s="21">
        <v>-4.54</v>
      </c>
      <c r="L15" s="21">
        <v>-4.54</v>
      </c>
      <c r="N15" s="133"/>
      <c r="O15" s="133"/>
      <c r="P15" s="133"/>
      <c r="Q15" s="133"/>
      <c r="R15" s="133"/>
      <c r="S15" s="133"/>
      <c r="T15" s="133"/>
      <c r="U15" s="133"/>
      <c r="V15" s="133"/>
      <c r="W15" s="133"/>
      <c r="X15" s="133"/>
      <c r="Y15" s="133"/>
      <c r="Z15" s="133"/>
      <c r="AA15" s="133"/>
    </row>
    <row r="16" spans="1:27" ht="15" customHeight="1" x14ac:dyDescent="0.35">
      <c r="A16" s="111" t="s">
        <v>10</v>
      </c>
      <c r="B16" s="66"/>
      <c r="C16" s="66"/>
      <c r="D16" s="66"/>
      <c r="E16" s="82">
        <v>0</v>
      </c>
      <c r="F16" s="25">
        <v>0</v>
      </c>
      <c r="G16" s="82">
        <v>0</v>
      </c>
      <c r="H16" s="25">
        <v>0</v>
      </c>
      <c r="I16" s="82">
        <v>0</v>
      </c>
      <c r="J16" s="25">
        <v>0</v>
      </c>
      <c r="K16" s="25">
        <v>0</v>
      </c>
      <c r="L16" s="25">
        <v>0</v>
      </c>
      <c r="N16" s="133"/>
      <c r="O16" s="133"/>
      <c r="P16" s="133"/>
      <c r="Q16" s="133"/>
      <c r="R16" s="133"/>
      <c r="S16" s="133"/>
      <c r="T16" s="133"/>
      <c r="U16" s="133"/>
      <c r="V16" s="133"/>
      <c r="W16" s="133"/>
      <c r="X16" s="133"/>
      <c r="Y16" s="133"/>
      <c r="Z16" s="133"/>
      <c r="AA16" s="133"/>
    </row>
    <row r="17" spans="1:27" ht="15" customHeight="1" x14ac:dyDescent="0.25">
      <c r="A17" s="112" t="s">
        <v>11</v>
      </c>
      <c r="B17" s="112"/>
      <c r="C17" s="112"/>
      <c r="D17" s="112"/>
      <c r="E17" s="80">
        <f>SUM(E14:E16)</f>
        <v>72.525000000000077</v>
      </c>
      <c r="F17" s="190">
        <f>SUM(F14:F16)</f>
        <v>64.703919999999883</v>
      </c>
      <c r="G17" s="80">
        <f>SUM(G14:G16)</f>
        <v>136.0280000000003</v>
      </c>
      <c r="H17" s="17">
        <f>SUM(H14:H16)</f>
        <v>82.810549999999807</v>
      </c>
      <c r="I17" s="80">
        <f>SUM(I14:I16)</f>
        <v>202.34399999999999</v>
      </c>
      <c r="J17" s="18">
        <f>SUM(J14:J16)</f>
        <v>220.66399999999996</v>
      </c>
      <c r="K17" s="18">
        <f>SUM(K14:K16)</f>
        <v>207.8940000000002</v>
      </c>
      <c r="L17" s="18">
        <f>SUM(L14:L16)</f>
        <v>-0.39699999999992119</v>
      </c>
      <c r="N17" s="133"/>
      <c r="O17" s="133"/>
      <c r="P17" s="133"/>
      <c r="Q17" s="133"/>
      <c r="R17" s="133"/>
      <c r="S17" s="133"/>
      <c r="T17" s="133"/>
      <c r="U17" s="133"/>
      <c r="V17" s="133"/>
      <c r="W17" s="133"/>
      <c r="X17" s="133"/>
      <c r="Y17" s="133"/>
      <c r="Z17" s="133"/>
      <c r="AA17" s="133"/>
    </row>
    <row r="18" spans="1:27" ht="15" customHeight="1" x14ac:dyDescent="0.35">
      <c r="A18" s="109" t="s">
        <v>12</v>
      </c>
      <c r="B18" s="62"/>
      <c r="C18" s="62"/>
      <c r="D18" s="62"/>
      <c r="E18" s="81">
        <v>2.7130000000000005</v>
      </c>
      <c r="F18" s="21">
        <v>-4.9180000000000001</v>
      </c>
      <c r="G18" s="81">
        <v>11.865</v>
      </c>
      <c r="H18" s="21">
        <v>7.5090000000000003</v>
      </c>
      <c r="I18" s="81">
        <v>28.188000000000002</v>
      </c>
      <c r="J18" s="21">
        <v>27.146999999999998</v>
      </c>
      <c r="K18" s="21">
        <v>9.0950000000000006</v>
      </c>
      <c r="L18" s="21">
        <v>7.8810000000000002</v>
      </c>
      <c r="N18" s="133"/>
      <c r="O18" s="133"/>
      <c r="P18" s="133"/>
      <c r="Q18" s="133"/>
      <c r="R18" s="133"/>
      <c r="S18" s="133"/>
      <c r="T18" s="133"/>
      <c r="U18" s="133"/>
      <c r="V18" s="133"/>
      <c r="W18" s="133"/>
      <c r="X18" s="133"/>
      <c r="Y18" s="133"/>
      <c r="Z18" s="133"/>
      <c r="AA18" s="133"/>
    </row>
    <row r="19" spans="1:27" ht="15" customHeight="1" x14ac:dyDescent="0.35">
      <c r="A19" s="111" t="s">
        <v>13</v>
      </c>
      <c r="B19" s="66"/>
      <c r="C19" s="66"/>
      <c r="D19" s="66"/>
      <c r="E19" s="82">
        <v>-97.09</v>
      </c>
      <c r="F19" s="25">
        <v>-54.746000000000002</v>
      </c>
      <c r="G19" s="82">
        <v>-155.64100000000002</v>
      </c>
      <c r="H19" s="25">
        <v>-109.193</v>
      </c>
      <c r="I19" s="82">
        <v>-128.81300000000002</v>
      </c>
      <c r="J19" s="25">
        <v>-140.774</v>
      </c>
      <c r="K19" s="25">
        <v>-183.90900000000002</v>
      </c>
      <c r="L19" s="25">
        <v>-70.179000000000002</v>
      </c>
      <c r="N19" s="133"/>
      <c r="O19" s="133"/>
      <c r="P19" s="133"/>
      <c r="Q19" s="133"/>
      <c r="R19" s="133"/>
      <c r="S19" s="133"/>
      <c r="T19" s="133"/>
      <c r="U19" s="133"/>
      <c r="V19" s="133"/>
      <c r="W19" s="133"/>
      <c r="X19" s="133"/>
      <c r="Y19" s="133"/>
      <c r="Z19" s="133"/>
      <c r="AA19" s="133"/>
    </row>
    <row r="20" spans="1:27" ht="15" customHeight="1" x14ac:dyDescent="0.25">
      <c r="A20" s="112" t="s">
        <v>14</v>
      </c>
      <c r="B20" s="112"/>
      <c r="C20" s="112"/>
      <c r="D20" s="112"/>
      <c r="E20" s="80">
        <f>SUM(E17:E19)</f>
        <v>-21.851999999999933</v>
      </c>
      <c r="F20" s="190">
        <f>SUM(F17:F19)</f>
        <v>5.0399199999998814</v>
      </c>
      <c r="G20" s="80">
        <f>SUM(G17:G19)</f>
        <v>-7.7479999999997062</v>
      </c>
      <c r="H20" s="17">
        <f>SUM(H17:H19)</f>
        <v>-18.87345000000019</v>
      </c>
      <c r="I20" s="80">
        <f>SUM(I17:I19)</f>
        <v>101.71899999999997</v>
      </c>
      <c r="J20" s="18">
        <f>SUM(J17:J19)</f>
        <v>107.03699999999995</v>
      </c>
      <c r="K20" s="18">
        <f>SUM(K17:K19)</f>
        <v>33.080000000000183</v>
      </c>
      <c r="L20" s="18">
        <f>SUM(L17:L19)</f>
        <v>-62.694999999999922</v>
      </c>
      <c r="N20" s="133"/>
      <c r="O20" s="133"/>
      <c r="P20" s="133"/>
      <c r="Q20" s="133"/>
      <c r="R20" s="133"/>
      <c r="S20" s="133"/>
      <c r="T20" s="133"/>
      <c r="U20" s="133"/>
      <c r="V20" s="133"/>
      <c r="W20" s="133"/>
      <c r="X20" s="133"/>
      <c r="Y20" s="133"/>
      <c r="Z20" s="133"/>
      <c r="AA20" s="133"/>
    </row>
    <row r="21" spans="1:27" ht="15" customHeight="1" x14ac:dyDescent="0.35">
      <c r="A21" s="109" t="s">
        <v>15</v>
      </c>
      <c r="B21" s="62"/>
      <c r="C21" s="62"/>
      <c r="D21" s="62"/>
      <c r="E21" s="81">
        <v>1.7560000000000002</v>
      </c>
      <c r="F21" s="21">
        <v>4.0690000000000026</v>
      </c>
      <c r="G21" s="81">
        <v>-1.1030000000000015</v>
      </c>
      <c r="H21" s="21">
        <v>9.8420000000000023</v>
      </c>
      <c r="I21" s="81">
        <v>-19.348999999999997</v>
      </c>
      <c r="J21" s="21">
        <v>-17.346999999999991</v>
      </c>
      <c r="K21" s="21">
        <v>7.2249999999999943</v>
      </c>
      <c r="L21" s="21">
        <v>15.748999999999995</v>
      </c>
      <c r="N21" s="133"/>
      <c r="O21" s="133"/>
      <c r="P21" s="133"/>
      <c r="Q21" s="133"/>
      <c r="R21" s="133"/>
      <c r="S21" s="133"/>
      <c r="T21" s="133"/>
      <c r="U21" s="133"/>
      <c r="V21" s="133"/>
      <c r="W21" s="133"/>
      <c r="X21" s="133"/>
      <c r="Y21" s="133"/>
      <c r="Z21" s="133"/>
      <c r="AA21" s="133"/>
    </row>
    <row r="22" spans="1:27" ht="15" customHeight="1" x14ac:dyDescent="0.35">
      <c r="A22" s="111" t="s">
        <v>16</v>
      </c>
      <c r="B22" s="114"/>
      <c r="C22" s="114"/>
      <c r="D22" s="114"/>
      <c r="E22" s="82">
        <v>0</v>
      </c>
      <c r="F22" s="25">
        <v>0</v>
      </c>
      <c r="G22" s="82">
        <v>0</v>
      </c>
      <c r="H22" s="25">
        <v>0</v>
      </c>
      <c r="I22" s="82">
        <v>0</v>
      </c>
      <c r="J22" s="25">
        <v>0</v>
      </c>
      <c r="K22" s="25">
        <v>0</v>
      </c>
      <c r="L22" s="25">
        <v>0</v>
      </c>
      <c r="N22" s="133"/>
      <c r="O22" s="133"/>
      <c r="P22" s="133"/>
      <c r="Q22" s="133"/>
      <c r="R22" s="133"/>
      <c r="S22" s="133"/>
      <c r="T22" s="133"/>
      <c r="U22" s="133"/>
      <c r="V22" s="133"/>
      <c r="W22" s="133"/>
      <c r="X22" s="133"/>
      <c r="Y22" s="133"/>
      <c r="Z22" s="133"/>
      <c r="AA22" s="133"/>
    </row>
    <row r="23" spans="1:27" ht="15" customHeight="1" x14ac:dyDescent="0.35">
      <c r="A23" s="115" t="s">
        <v>103</v>
      </c>
      <c r="B23" s="116"/>
      <c r="C23" s="116"/>
      <c r="D23" s="116"/>
      <c r="E23" s="80">
        <f>SUM(E20:E22)</f>
        <v>-20.095999999999933</v>
      </c>
      <c r="F23" s="190">
        <f>SUM(F20:F22)</f>
        <v>9.108919999999884</v>
      </c>
      <c r="G23" s="80">
        <f>SUM(G20:G22)</f>
        <v>-8.8509999999997078</v>
      </c>
      <c r="H23" s="17">
        <f>SUM(H20:H22)</f>
        <v>-9.0314500000001878</v>
      </c>
      <c r="I23" s="80">
        <f>SUM(I20:I22)</f>
        <v>82.369999999999976</v>
      </c>
      <c r="J23" s="18">
        <f>SUM(J20:J22)</f>
        <v>89.689999999999955</v>
      </c>
      <c r="K23" s="18">
        <f>SUM(K20:K22)</f>
        <v>40.305000000000177</v>
      </c>
      <c r="L23" s="18">
        <f>SUM(L20:L22)</f>
        <v>-46.945999999999927</v>
      </c>
      <c r="N23" s="133"/>
      <c r="O23" s="133"/>
      <c r="P23" s="133"/>
      <c r="Q23" s="133"/>
      <c r="R23" s="133"/>
      <c r="S23" s="133"/>
      <c r="T23" s="133"/>
      <c r="U23" s="133"/>
      <c r="V23" s="133"/>
      <c r="W23" s="133"/>
      <c r="X23" s="133"/>
      <c r="Y23" s="133"/>
      <c r="Z23" s="133"/>
      <c r="AA23" s="133"/>
    </row>
    <row r="24" spans="1:27" ht="15" customHeight="1" x14ac:dyDescent="0.35">
      <c r="A24" s="109" t="s">
        <v>117</v>
      </c>
      <c r="B24" s="62"/>
      <c r="C24" s="62"/>
      <c r="D24" s="62"/>
      <c r="E24" s="81">
        <v>-22.689999999999955</v>
      </c>
      <c r="F24" s="21">
        <v>5.0489199999999492</v>
      </c>
      <c r="G24" s="81">
        <v>-17.217999999999957</v>
      </c>
      <c r="H24" s="21">
        <v>-22.298450000000258</v>
      </c>
      <c r="I24" s="81">
        <v>62.064000000000341</v>
      </c>
      <c r="J24" s="21">
        <v>62.678999999999782</v>
      </c>
      <c r="K24" s="21">
        <v>12.695000000000107</v>
      </c>
      <c r="L24" s="21">
        <v>-77.329999999999899</v>
      </c>
      <c r="N24" s="133"/>
      <c r="O24" s="133"/>
      <c r="P24" s="133"/>
      <c r="Q24" s="133"/>
      <c r="R24" s="133"/>
      <c r="S24" s="133"/>
      <c r="T24" s="133"/>
      <c r="U24" s="133"/>
      <c r="V24" s="133"/>
      <c r="W24" s="133"/>
      <c r="X24" s="133"/>
      <c r="Y24" s="133"/>
      <c r="Z24" s="133"/>
      <c r="AA24" s="133"/>
    </row>
    <row r="25" spans="1:27" ht="15" customHeight="1" x14ac:dyDescent="0.35">
      <c r="A25" s="109" t="s">
        <v>112</v>
      </c>
      <c r="B25" s="62"/>
      <c r="C25" s="62"/>
      <c r="D25" s="62"/>
      <c r="E25" s="81">
        <v>2.5940000000000012</v>
      </c>
      <c r="F25" s="21">
        <v>4.0599999999999987</v>
      </c>
      <c r="G25" s="81">
        <v>8.3670000000000009</v>
      </c>
      <c r="H25" s="21">
        <v>13.266999999999999</v>
      </c>
      <c r="I25" s="81">
        <v>20.306000000000001</v>
      </c>
      <c r="J25" s="21">
        <v>27.010999999999999</v>
      </c>
      <c r="K25" s="21">
        <v>27.61</v>
      </c>
      <c r="L25" s="21">
        <v>30.384</v>
      </c>
      <c r="N25" s="133"/>
      <c r="O25" s="133"/>
      <c r="P25" s="133"/>
      <c r="Q25" s="133"/>
      <c r="R25" s="133"/>
      <c r="S25" s="133"/>
      <c r="T25" s="133"/>
      <c r="U25" s="133"/>
      <c r="V25" s="133"/>
      <c r="W25" s="133"/>
      <c r="X25" s="133"/>
      <c r="Y25" s="133"/>
      <c r="Z25" s="133"/>
      <c r="AA25" s="133"/>
    </row>
    <row r="26" spans="1:27" ht="15" customHeight="1" x14ac:dyDescent="0.35">
      <c r="A26" s="146"/>
      <c r="B26" s="146"/>
      <c r="C26" s="146"/>
      <c r="D26" s="146"/>
      <c r="E26" s="147"/>
      <c r="F26" s="148"/>
      <c r="G26" s="147"/>
      <c r="H26" s="148"/>
      <c r="I26" s="147"/>
      <c r="J26" s="148"/>
      <c r="K26" s="148"/>
      <c r="L26" s="148"/>
      <c r="N26" s="133"/>
      <c r="O26" s="133"/>
      <c r="P26" s="133"/>
      <c r="Q26" s="133"/>
      <c r="R26" s="133"/>
      <c r="S26" s="133"/>
      <c r="T26" s="133"/>
      <c r="U26" s="133"/>
      <c r="V26" s="133"/>
      <c r="W26" s="133"/>
      <c r="X26" s="133"/>
      <c r="Y26" s="133"/>
      <c r="Z26" s="133"/>
      <c r="AA26" s="133"/>
    </row>
    <row r="27" spans="1:27" ht="15" customHeight="1" x14ac:dyDescent="0.35">
      <c r="A27" s="144" t="s">
        <v>64</v>
      </c>
      <c r="B27" s="62"/>
      <c r="C27" s="62"/>
      <c r="D27" s="62"/>
      <c r="E27" s="81">
        <v>-5.9220000000000006</v>
      </c>
      <c r="F27" s="21">
        <v>3.6930893999999999</v>
      </c>
      <c r="G27" s="81">
        <v>-8.4830000000000005</v>
      </c>
      <c r="H27" s="21">
        <v>4.3930894</v>
      </c>
      <c r="I27" s="81">
        <v>-20.861185300000002</v>
      </c>
      <c r="J27" s="21">
        <v>5.8240000000000052</v>
      </c>
      <c r="K27" s="21">
        <v>-9.0420000000000016</v>
      </c>
      <c r="L27" s="21">
        <v>-171.6</v>
      </c>
      <c r="N27" s="133"/>
      <c r="O27" s="133"/>
      <c r="P27" s="133"/>
      <c r="Q27" s="133"/>
      <c r="R27" s="133"/>
      <c r="S27" s="133"/>
      <c r="T27" s="133"/>
      <c r="U27" s="133"/>
      <c r="V27" s="133"/>
      <c r="W27" s="133"/>
      <c r="X27" s="133"/>
      <c r="Y27" s="133"/>
      <c r="Z27" s="133"/>
      <c r="AA27" s="133"/>
    </row>
    <row r="28" spans="1:27" ht="15" customHeight="1" x14ac:dyDescent="0.35">
      <c r="A28" s="145" t="s">
        <v>111</v>
      </c>
      <c r="B28" s="146"/>
      <c r="C28" s="146"/>
      <c r="D28" s="146"/>
      <c r="E28" s="160">
        <f>E14-E27</f>
        <v>79.843000000000075</v>
      </c>
      <c r="F28" s="161">
        <f>F14-F27</f>
        <v>62.366910599999891</v>
      </c>
      <c r="G28" s="160">
        <f>G14-G27</f>
        <v>148.7050000000003</v>
      </c>
      <c r="H28" s="161">
        <f>H14-H27</f>
        <v>82.518910599999813</v>
      </c>
      <c r="I28" s="160">
        <f>I14-I27</f>
        <v>228.74118529999998</v>
      </c>
      <c r="J28" s="161">
        <f>J14-J27</f>
        <v>219.37999999999994</v>
      </c>
      <c r="K28" s="161">
        <f>K14-K27</f>
        <v>221.4760000000002</v>
      </c>
      <c r="L28" s="161">
        <f>L14-L27</f>
        <v>175.74300000000008</v>
      </c>
      <c r="N28" s="133"/>
      <c r="O28" s="133"/>
      <c r="P28" s="133"/>
      <c r="Q28" s="133"/>
      <c r="R28" s="133"/>
      <c r="S28" s="133"/>
      <c r="T28" s="133"/>
      <c r="U28" s="133"/>
      <c r="V28" s="133"/>
      <c r="W28" s="133"/>
      <c r="X28" s="133"/>
      <c r="Y28" s="133"/>
      <c r="Z28" s="133"/>
      <c r="AA28" s="133"/>
    </row>
    <row r="29" spans="1:27" ht="16.5" x14ac:dyDescent="0.35">
      <c r="A29" s="109"/>
      <c r="B29" s="62"/>
      <c r="C29" s="62"/>
      <c r="D29" s="62"/>
      <c r="E29" s="22"/>
      <c r="F29" s="22"/>
      <c r="G29" s="22"/>
      <c r="H29" s="22"/>
      <c r="I29" s="22"/>
      <c r="J29" s="22"/>
      <c r="K29" s="22"/>
      <c r="L29" s="22"/>
      <c r="N29" s="133"/>
      <c r="O29" s="133"/>
      <c r="P29" s="133"/>
      <c r="Q29" s="133"/>
      <c r="R29" s="133"/>
      <c r="S29" s="133"/>
      <c r="T29" s="133"/>
      <c r="U29" s="133"/>
      <c r="V29" s="133"/>
      <c r="W29" s="133"/>
      <c r="X29" s="133"/>
      <c r="Y29" s="133"/>
      <c r="Z29" s="133"/>
      <c r="AA29" s="133"/>
    </row>
    <row r="30" spans="1:27" ht="16.5" x14ac:dyDescent="0.35">
      <c r="A30" s="67"/>
      <c r="B30" s="67"/>
      <c r="C30" s="68"/>
      <c r="D30" s="69"/>
      <c r="E30" s="70">
        <v>2016</v>
      </c>
      <c r="F30" s="70">
        <v>2015</v>
      </c>
      <c r="G30" s="70">
        <v>2016</v>
      </c>
      <c r="H30" s="70">
        <v>2015</v>
      </c>
      <c r="I30" s="70">
        <v>2015</v>
      </c>
      <c r="J30" s="70">
        <v>2014</v>
      </c>
      <c r="K30" s="70">
        <v>2013</v>
      </c>
      <c r="L30" s="70">
        <v>2012</v>
      </c>
      <c r="N30" s="133"/>
      <c r="O30" s="133"/>
      <c r="P30" s="133"/>
      <c r="Q30" s="133"/>
      <c r="R30" s="133"/>
      <c r="S30" s="133"/>
      <c r="T30" s="133"/>
      <c r="U30" s="133"/>
      <c r="V30" s="133"/>
      <c r="W30" s="133"/>
      <c r="X30" s="133"/>
      <c r="Y30" s="133"/>
      <c r="Z30" s="133"/>
      <c r="AA30" s="133"/>
    </row>
    <row r="31" spans="1:27" ht="16.5" x14ac:dyDescent="0.35">
      <c r="A31" s="71"/>
      <c r="B31" s="71"/>
      <c r="C31" s="68"/>
      <c r="D31" s="69"/>
      <c r="E31" s="73" t="s">
        <v>72</v>
      </c>
      <c r="F31" s="73" t="s">
        <v>72</v>
      </c>
      <c r="G31" s="73" t="s">
        <v>156</v>
      </c>
      <c r="H31" s="73" t="s">
        <v>156</v>
      </c>
      <c r="I31" s="73"/>
      <c r="J31" s="73"/>
      <c r="K31" s="73"/>
      <c r="L31" s="73"/>
      <c r="N31" s="133"/>
      <c r="O31" s="133"/>
      <c r="P31" s="133"/>
      <c r="Q31" s="133"/>
      <c r="R31" s="133"/>
      <c r="S31" s="133"/>
      <c r="T31" s="133"/>
      <c r="U31" s="133"/>
      <c r="V31" s="133"/>
      <c r="W31" s="133"/>
      <c r="X31" s="133"/>
      <c r="Y31" s="133"/>
      <c r="Z31" s="133"/>
      <c r="AA31" s="133"/>
    </row>
    <row r="32" spans="1:27" ht="16.5" x14ac:dyDescent="0.35">
      <c r="A32" s="68" t="s">
        <v>100</v>
      </c>
      <c r="B32" s="74"/>
      <c r="C32" s="68"/>
      <c r="D32" s="68"/>
      <c r="E32" s="75"/>
      <c r="F32" s="75"/>
      <c r="G32" s="75"/>
      <c r="H32" s="75"/>
      <c r="I32" s="75"/>
      <c r="J32" s="75"/>
      <c r="K32" s="75"/>
      <c r="L32" s="75"/>
      <c r="N32" s="133"/>
      <c r="O32" s="133"/>
      <c r="P32" s="133"/>
      <c r="Q32" s="133"/>
      <c r="R32" s="133"/>
      <c r="S32" s="133"/>
      <c r="T32" s="133"/>
      <c r="U32" s="133"/>
      <c r="V32" s="133"/>
      <c r="W32" s="133"/>
      <c r="X32" s="133"/>
      <c r="Y32" s="133"/>
      <c r="Z32" s="133"/>
      <c r="AA32" s="133"/>
    </row>
    <row r="33" spans="1:27" ht="3" customHeight="1" x14ac:dyDescent="0.35">
      <c r="A33" s="109"/>
      <c r="B33" s="65"/>
      <c r="C33" s="65"/>
      <c r="D33" s="65"/>
      <c r="E33" s="63"/>
      <c r="F33" s="63"/>
      <c r="G33" s="63"/>
      <c r="H33" s="63"/>
      <c r="I33" s="63"/>
      <c r="J33" s="63"/>
      <c r="K33" s="63"/>
      <c r="L33" s="63"/>
      <c r="N33" s="133"/>
      <c r="O33" s="133"/>
      <c r="P33" s="133"/>
      <c r="Q33" s="133"/>
      <c r="R33" s="133"/>
      <c r="S33" s="133"/>
      <c r="T33" s="133"/>
      <c r="U33" s="133"/>
      <c r="V33" s="133"/>
      <c r="W33" s="133"/>
      <c r="X33" s="133"/>
      <c r="Y33" s="133"/>
      <c r="Z33" s="133"/>
      <c r="AA33" s="133"/>
    </row>
    <row r="34" spans="1:27" ht="15" customHeight="1" x14ac:dyDescent="0.35">
      <c r="A34" s="109" t="s">
        <v>17</v>
      </c>
      <c r="B34" s="117"/>
      <c r="C34" s="117"/>
      <c r="D34" s="117"/>
      <c r="E34" s="81"/>
      <c r="F34" s="21"/>
      <c r="G34" s="81">
        <v>1006.255</v>
      </c>
      <c r="H34" s="21">
        <v>1034.7909999999999</v>
      </c>
      <c r="I34" s="81">
        <v>1042.182</v>
      </c>
      <c r="J34" s="21">
        <v>983.64800000000002</v>
      </c>
      <c r="K34" s="21">
        <v>955.19399999999996</v>
      </c>
      <c r="L34" s="21">
        <v>601.33299999999997</v>
      </c>
      <c r="N34" s="133"/>
      <c r="O34" s="133"/>
      <c r="P34" s="133"/>
      <c r="Q34" s="133"/>
      <c r="R34" s="133"/>
      <c r="S34" s="133"/>
      <c r="T34" s="133"/>
      <c r="U34" s="133"/>
      <c r="V34" s="133"/>
      <c r="W34" s="133"/>
      <c r="X34" s="133"/>
      <c r="Y34" s="133"/>
      <c r="Z34" s="133"/>
      <c r="AA34" s="133"/>
    </row>
    <row r="35" spans="1:27" ht="15" customHeight="1" x14ac:dyDescent="0.35">
      <c r="A35" s="109" t="s">
        <v>18</v>
      </c>
      <c r="B35" s="110"/>
      <c r="C35" s="110"/>
      <c r="D35" s="110"/>
      <c r="E35" s="81"/>
      <c r="F35" s="21"/>
      <c r="G35" s="81">
        <v>699.76100000000008</v>
      </c>
      <c r="H35" s="21">
        <v>698.10699999999997</v>
      </c>
      <c r="I35" s="81">
        <v>699.73099999999999</v>
      </c>
      <c r="J35" s="21">
        <v>652.66300000000001</v>
      </c>
      <c r="K35" s="21">
        <v>620.048</v>
      </c>
      <c r="L35" s="21">
        <v>227.78199999999998</v>
      </c>
      <c r="N35" s="133"/>
      <c r="O35" s="133"/>
      <c r="P35" s="133"/>
      <c r="Q35" s="133"/>
      <c r="R35" s="133"/>
      <c r="S35" s="133"/>
      <c r="T35" s="133"/>
      <c r="U35" s="133"/>
      <c r="V35" s="133"/>
      <c r="W35" s="133"/>
      <c r="X35" s="133"/>
      <c r="Y35" s="133"/>
      <c r="Z35" s="133"/>
      <c r="AA35" s="133"/>
    </row>
    <row r="36" spans="1:27" ht="15" customHeight="1" x14ac:dyDescent="0.35">
      <c r="A36" s="109" t="s">
        <v>110</v>
      </c>
      <c r="B36" s="110"/>
      <c r="C36" s="110"/>
      <c r="D36" s="110"/>
      <c r="E36" s="81"/>
      <c r="F36" s="21"/>
      <c r="G36" s="81">
        <v>354.06900000000002</v>
      </c>
      <c r="H36" s="21">
        <v>375.07300000000004</v>
      </c>
      <c r="I36" s="81">
        <v>377.89200000000005</v>
      </c>
      <c r="J36" s="21">
        <v>378.40899999999999</v>
      </c>
      <c r="K36" s="21">
        <v>400.06099999999998</v>
      </c>
      <c r="L36" s="21">
        <v>404.21899999999999</v>
      </c>
      <c r="N36" s="133"/>
      <c r="O36" s="133"/>
      <c r="P36" s="133"/>
      <c r="Q36" s="133"/>
      <c r="R36" s="133"/>
      <c r="S36" s="133"/>
      <c r="T36" s="133"/>
      <c r="U36" s="133"/>
      <c r="V36" s="133"/>
      <c r="W36" s="133"/>
      <c r="X36" s="133"/>
      <c r="Y36" s="133"/>
      <c r="Z36" s="133"/>
      <c r="AA36" s="133"/>
    </row>
    <row r="37" spans="1:27" ht="15" customHeight="1" x14ac:dyDescent="0.35">
      <c r="A37" s="109" t="s">
        <v>19</v>
      </c>
      <c r="B37" s="110"/>
      <c r="C37" s="110"/>
      <c r="D37" s="110"/>
      <c r="E37" s="81"/>
      <c r="F37" s="21"/>
      <c r="G37" s="81">
        <v>0</v>
      </c>
      <c r="H37" s="21">
        <v>0</v>
      </c>
      <c r="I37" s="81">
        <v>0</v>
      </c>
      <c r="J37" s="21">
        <v>0</v>
      </c>
      <c r="K37" s="21">
        <v>0</v>
      </c>
      <c r="L37" s="21">
        <v>0</v>
      </c>
      <c r="N37" s="133"/>
      <c r="O37" s="133"/>
      <c r="P37" s="133"/>
      <c r="Q37" s="133"/>
      <c r="R37" s="133"/>
      <c r="S37" s="133"/>
      <c r="T37" s="133"/>
      <c r="U37" s="133"/>
      <c r="V37" s="133"/>
      <c r="W37" s="133"/>
      <c r="X37" s="133"/>
      <c r="Y37" s="133"/>
      <c r="Z37" s="133"/>
      <c r="AA37" s="133"/>
    </row>
    <row r="38" spans="1:27" ht="15" customHeight="1" x14ac:dyDescent="0.35">
      <c r="A38" s="111" t="s">
        <v>20</v>
      </c>
      <c r="B38" s="66"/>
      <c r="C38" s="66"/>
      <c r="D38" s="66"/>
      <c r="E38" s="82"/>
      <c r="F38" s="25"/>
      <c r="G38" s="82">
        <v>233.63999999999996</v>
      </c>
      <c r="H38" s="25">
        <v>241.24600000000001</v>
      </c>
      <c r="I38" s="82">
        <v>228.15100000000001</v>
      </c>
      <c r="J38" s="25">
        <v>204.31199999999998</v>
      </c>
      <c r="K38" s="25">
        <v>196.47899999999998</v>
      </c>
      <c r="L38" s="25">
        <v>165.535</v>
      </c>
      <c r="N38" s="133"/>
      <c r="O38" s="133"/>
      <c r="P38" s="133"/>
      <c r="Q38" s="133"/>
      <c r="R38" s="133"/>
      <c r="S38" s="133"/>
      <c r="T38" s="133"/>
      <c r="U38" s="133"/>
      <c r="V38" s="133"/>
      <c r="W38" s="133"/>
      <c r="X38" s="133"/>
      <c r="Y38" s="133"/>
      <c r="Z38" s="133"/>
      <c r="AA38" s="133"/>
    </row>
    <row r="39" spans="1:27" ht="15" customHeight="1" x14ac:dyDescent="0.35">
      <c r="A39" s="106" t="s">
        <v>21</v>
      </c>
      <c r="B39" s="112"/>
      <c r="C39" s="112"/>
      <c r="D39" s="112"/>
      <c r="E39" s="86"/>
      <c r="F39" s="190"/>
      <c r="G39" s="86">
        <f>SUM(G34:G38)</f>
        <v>2293.7249999999999</v>
      </c>
      <c r="H39" s="190">
        <f>SUM(H34:H38)</f>
        <v>2349.2170000000001</v>
      </c>
      <c r="I39" s="86">
        <f>SUM(I34:I38)</f>
        <v>2347.9560000000001</v>
      </c>
      <c r="J39" s="18">
        <f>SUM(J34:J38)</f>
        <v>2219.0320000000002</v>
      </c>
      <c r="K39" s="18">
        <f>SUM(K34:K38)</f>
        <v>2171.7819999999997</v>
      </c>
      <c r="L39" s="18">
        <f>SUM(L34:L38)</f>
        <v>1398.8690000000001</v>
      </c>
      <c r="N39" s="133"/>
      <c r="O39" s="133"/>
      <c r="P39" s="133"/>
      <c r="Q39" s="133"/>
      <c r="R39" s="133"/>
      <c r="S39" s="133"/>
      <c r="T39" s="133"/>
      <c r="U39" s="133"/>
      <c r="V39" s="133"/>
      <c r="W39" s="133"/>
      <c r="X39" s="133"/>
      <c r="Y39" s="133"/>
      <c r="Z39" s="133"/>
      <c r="AA39" s="133"/>
    </row>
    <row r="40" spans="1:27" ht="15" customHeight="1" x14ac:dyDescent="0.35">
      <c r="A40" s="109" t="s">
        <v>22</v>
      </c>
      <c r="B40" s="62"/>
      <c r="C40" s="62"/>
      <c r="D40" s="62"/>
      <c r="E40" s="81"/>
      <c r="F40" s="21"/>
      <c r="G40" s="81">
        <v>424.92400000000004</v>
      </c>
      <c r="H40" s="21">
        <v>431.86899999999997</v>
      </c>
      <c r="I40" s="81">
        <v>388.21899999999999</v>
      </c>
      <c r="J40" s="21">
        <v>397.14300000000003</v>
      </c>
      <c r="K40" s="21">
        <v>318.59699999999998</v>
      </c>
      <c r="L40" s="21">
        <v>248.721</v>
      </c>
      <c r="N40" s="133"/>
      <c r="O40" s="133"/>
      <c r="P40" s="133"/>
      <c r="Q40" s="133"/>
      <c r="R40" s="133"/>
      <c r="S40" s="133"/>
      <c r="T40" s="133"/>
      <c r="U40" s="133"/>
      <c r="V40" s="133"/>
      <c r="W40" s="133"/>
      <c r="X40" s="133"/>
      <c r="Y40" s="133"/>
      <c r="Z40" s="133"/>
      <c r="AA40" s="133"/>
    </row>
    <row r="41" spans="1:27" ht="15" customHeight="1" x14ac:dyDescent="0.35">
      <c r="A41" s="109" t="s">
        <v>23</v>
      </c>
      <c r="B41" s="62"/>
      <c r="C41" s="62"/>
      <c r="D41" s="62"/>
      <c r="E41" s="81"/>
      <c r="F41" s="21"/>
      <c r="G41" s="81">
        <v>2.3E-2</v>
      </c>
      <c r="H41" s="21">
        <v>0</v>
      </c>
      <c r="I41" s="81">
        <v>2.5000000000000001E-2</v>
      </c>
      <c r="J41" s="21">
        <v>0</v>
      </c>
      <c r="K41" s="21">
        <v>0</v>
      </c>
      <c r="L41" s="21">
        <v>0</v>
      </c>
      <c r="N41" s="133"/>
      <c r="O41" s="133"/>
      <c r="P41" s="133"/>
      <c r="Q41" s="133"/>
      <c r="R41" s="133"/>
      <c r="S41" s="133"/>
      <c r="T41" s="133"/>
      <c r="U41" s="133"/>
      <c r="V41" s="133"/>
      <c r="W41" s="133"/>
      <c r="X41" s="133"/>
      <c r="Y41" s="133"/>
      <c r="Z41" s="133"/>
      <c r="AA41" s="133"/>
    </row>
    <row r="42" spans="1:27" ht="15" customHeight="1" x14ac:dyDescent="0.35">
      <c r="A42" s="109" t="s">
        <v>24</v>
      </c>
      <c r="B42" s="62"/>
      <c r="C42" s="62"/>
      <c r="D42" s="62"/>
      <c r="E42" s="81"/>
      <c r="F42" s="21"/>
      <c r="G42" s="81">
        <v>665.89199999999994</v>
      </c>
      <c r="H42" s="21">
        <v>599.62599999999998</v>
      </c>
      <c r="I42" s="81">
        <v>1097.9489999999998</v>
      </c>
      <c r="J42" s="21">
        <v>1140.633</v>
      </c>
      <c r="K42" s="21">
        <v>1211.288</v>
      </c>
      <c r="L42" s="21">
        <v>1024.9559999999999</v>
      </c>
      <c r="N42" s="133"/>
      <c r="O42" s="133"/>
      <c r="P42" s="133"/>
      <c r="Q42" s="133"/>
      <c r="R42" s="133"/>
      <c r="S42" s="133"/>
      <c r="T42" s="133"/>
      <c r="U42" s="133"/>
      <c r="V42" s="133"/>
      <c r="W42" s="133"/>
      <c r="X42" s="133"/>
      <c r="Y42" s="133"/>
      <c r="Z42" s="133"/>
      <c r="AA42" s="133"/>
    </row>
    <row r="43" spans="1:27" ht="15" customHeight="1" x14ac:dyDescent="0.35">
      <c r="A43" s="109" t="s">
        <v>25</v>
      </c>
      <c r="B43" s="62"/>
      <c r="C43" s="62"/>
      <c r="D43" s="62"/>
      <c r="E43" s="81"/>
      <c r="F43" s="21"/>
      <c r="G43" s="81">
        <v>69.311000000000007</v>
      </c>
      <c r="H43" s="21">
        <v>150.69800000000001</v>
      </c>
      <c r="I43" s="81">
        <v>190.41900000000001</v>
      </c>
      <c r="J43" s="21">
        <v>175.125</v>
      </c>
      <c r="K43" s="21">
        <v>148.529</v>
      </c>
      <c r="L43" s="21">
        <v>363.86900000000003</v>
      </c>
      <c r="N43" s="133"/>
      <c r="O43" s="133"/>
      <c r="P43" s="133"/>
      <c r="Q43" s="133"/>
      <c r="R43" s="133"/>
      <c r="S43" s="133"/>
      <c r="T43" s="133"/>
      <c r="U43" s="133"/>
      <c r="V43" s="133"/>
      <c r="W43" s="133"/>
      <c r="X43" s="133"/>
      <c r="Y43" s="133"/>
      <c r="Z43" s="133"/>
      <c r="AA43" s="133"/>
    </row>
    <row r="44" spans="1:27" ht="15" customHeight="1" x14ac:dyDescent="0.35">
      <c r="A44" s="111" t="s">
        <v>26</v>
      </c>
      <c r="B44" s="66"/>
      <c r="C44" s="66"/>
      <c r="D44" s="66"/>
      <c r="E44" s="82"/>
      <c r="F44" s="25"/>
      <c r="G44" s="82">
        <v>0</v>
      </c>
      <c r="H44" s="25">
        <v>0</v>
      </c>
      <c r="I44" s="82">
        <v>0</v>
      </c>
      <c r="J44" s="25">
        <v>0</v>
      </c>
      <c r="K44" s="25">
        <v>0</v>
      </c>
      <c r="L44" s="25">
        <v>0</v>
      </c>
      <c r="N44" s="133"/>
      <c r="O44" s="177"/>
      <c r="P44" s="177"/>
      <c r="Q44" s="177"/>
      <c r="R44" s="133"/>
      <c r="S44" s="133"/>
      <c r="T44" s="133"/>
      <c r="U44" s="133"/>
      <c r="V44" s="133"/>
      <c r="W44" s="133"/>
      <c r="X44" s="133"/>
      <c r="Y44" s="133"/>
      <c r="Z44" s="133"/>
      <c r="AA44" s="133"/>
    </row>
    <row r="45" spans="1:27" ht="15" customHeight="1" x14ac:dyDescent="0.35">
      <c r="A45" s="118" t="s">
        <v>27</v>
      </c>
      <c r="B45" s="77"/>
      <c r="C45" s="77"/>
      <c r="D45" s="77"/>
      <c r="E45" s="87"/>
      <c r="F45" s="198"/>
      <c r="G45" s="87">
        <f>SUM(G40:G44)</f>
        <v>1160.1499999999999</v>
      </c>
      <c r="H45" s="36">
        <f>SUM(H40:H44)</f>
        <v>1182.193</v>
      </c>
      <c r="I45" s="87">
        <f>SUM(I40:I44)</f>
        <v>1676.6119999999999</v>
      </c>
      <c r="J45" s="37">
        <f>SUM(J40:J44)</f>
        <v>1712.9010000000001</v>
      </c>
      <c r="K45" s="37">
        <f>SUM(K40:K44)</f>
        <v>1678.414</v>
      </c>
      <c r="L45" s="37">
        <f>SUM(L40:L44)</f>
        <v>1637.5459999999998</v>
      </c>
      <c r="N45" s="133"/>
      <c r="O45" s="133"/>
      <c r="P45" s="133"/>
      <c r="Q45" s="133"/>
      <c r="R45" s="133"/>
      <c r="S45" s="133"/>
      <c r="T45" s="133"/>
      <c r="U45" s="133"/>
      <c r="V45" s="133"/>
      <c r="W45" s="133"/>
      <c r="X45" s="133"/>
      <c r="Y45" s="133"/>
      <c r="Z45" s="133"/>
      <c r="AA45" s="133"/>
    </row>
    <row r="46" spans="1:27" ht="15" customHeight="1" x14ac:dyDescent="0.35">
      <c r="A46" s="106" t="s">
        <v>101</v>
      </c>
      <c r="B46" s="78"/>
      <c r="C46" s="78"/>
      <c r="D46" s="78"/>
      <c r="E46" s="86"/>
      <c r="F46" s="190"/>
      <c r="G46" s="86">
        <f>G39+G45</f>
        <v>3453.875</v>
      </c>
      <c r="H46" s="190">
        <f>H39+H45</f>
        <v>3531.41</v>
      </c>
      <c r="I46" s="86">
        <f>I39+I45</f>
        <v>4024.5680000000002</v>
      </c>
      <c r="J46" s="18">
        <f>J39+J45</f>
        <v>3931.933</v>
      </c>
      <c r="K46" s="18">
        <f>K39+K45</f>
        <v>3850.1959999999999</v>
      </c>
      <c r="L46" s="18">
        <f>L39+L45</f>
        <v>3036.415</v>
      </c>
      <c r="N46" s="133"/>
      <c r="O46" s="133"/>
      <c r="P46" s="133"/>
      <c r="Q46" s="133"/>
      <c r="R46" s="133"/>
      <c r="S46" s="133"/>
      <c r="T46" s="133"/>
      <c r="U46" s="133"/>
      <c r="V46" s="133"/>
      <c r="W46" s="133"/>
      <c r="X46" s="133"/>
      <c r="Y46" s="133"/>
      <c r="Z46" s="133"/>
      <c r="AA46" s="133"/>
    </row>
    <row r="47" spans="1:27" ht="15" customHeight="1" x14ac:dyDescent="0.35">
      <c r="A47" s="109" t="s">
        <v>118</v>
      </c>
      <c r="B47" s="62"/>
      <c r="C47" s="62"/>
      <c r="D47" s="62"/>
      <c r="E47" s="81"/>
      <c r="F47" s="21"/>
      <c r="G47" s="81">
        <v>740.42200000000003</v>
      </c>
      <c r="H47" s="21">
        <v>764.42555000000004</v>
      </c>
      <c r="I47" s="81">
        <v>847.70799999999997</v>
      </c>
      <c r="J47" s="21">
        <v>728.32</v>
      </c>
      <c r="K47" s="21">
        <v>605.15800000000002</v>
      </c>
      <c r="L47" s="21">
        <v>445.048</v>
      </c>
      <c r="N47" s="133"/>
      <c r="O47" s="133"/>
      <c r="P47" s="133"/>
      <c r="Q47" s="133"/>
      <c r="R47" s="133"/>
      <c r="S47" s="133"/>
      <c r="T47" s="133"/>
      <c r="U47" s="133"/>
      <c r="V47" s="133"/>
      <c r="W47" s="133"/>
      <c r="X47" s="133"/>
      <c r="Y47" s="133"/>
      <c r="Z47" s="133"/>
      <c r="AA47" s="133"/>
    </row>
    <row r="48" spans="1:27" ht="15" customHeight="1" x14ac:dyDescent="0.35">
      <c r="A48" s="109" t="s">
        <v>113</v>
      </c>
      <c r="B48" s="62"/>
      <c r="C48" s="62"/>
      <c r="D48" s="62"/>
      <c r="E48" s="81"/>
      <c r="F48" s="21"/>
      <c r="G48" s="81">
        <v>3.4390000000000036</v>
      </c>
      <c r="H48" s="21">
        <v>22.774999999999999</v>
      </c>
      <c r="I48" s="81">
        <v>27.979000000000003</v>
      </c>
      <c r="J48" s="21">
        <v>32.643000000000001</v>
      </c>
      <c r="K48" s="21">
        <v>31.285</v>
      </c>
      <c r="L48" s="21">
        <v>34.531999999999996</v>
      </c>
      <c r="N48" s="133"/>
      <c r="O48" s="133"/>
      <c r="P48" s="133"/>
      <c r="Q48" s="133"/>
      <c r="R48" s="133"/>
      <c r="S48" s="133"/>
      <c r="T48" s="133"/>
      <c r="U48" s="133"/>
      <c r="V48" s="133"/>
      <c r="W48" s="133"/>
      <c r="X48" s="133"/>
      <c r="Y48" s="133"/>
      <c r="Z48" s="133"/>
      <c r="AA48" s="133"/>
    </row>
    <row r="49" spans="1:27" ht="15" customHeight="1" x14ac:dyDescent="0.35">
      <c r="A49" s="109" t="s">
        <v>28</v>
      </c>
      <c r="B49" s="62"/>
      <c r="C49" s="62"/>
      <c r="D49" s="62"/>
      <c r="E49" s="81"/>
      <c r="F49" s="21"/>
      <c r="G49" s="81">
        <v>35.841999999999999</v>
      </c>
      <c r="H49" s="21">
        <v>42.222999999999999</v>
      </c>
      <c r="I49" s="81">
        <v>35.902000000000001</v>
      </c>
      <c r="J49" s="21">
        <v>40.587000000000003</v>
      </c>
      <c r="K49" s="21">
        <v>35.83</v>
      </c>
      <c r="L49" s="21">
        <v>29.492999999999999</v>
      </c>
      <c r="N49" s="133"/>
      <c r="O49" s="133"/>
      <c r="P49" s="133"/>
      <c r="Q49" s="133"/>
      <c r="R49" s="133"/>
      <c r="S49" s="133"/>
      <c r="T49" s="133"/>
      <c r="U49" s="133"/>
      <c r="V49" s="133"/>
      <c r="W49" s="133"/>
      <c r="X49" s="133"/>
      <c r="Y49" s="133"/>
      <c r="Z49" s="133"/>
      <c r="AA49" s="133"/>
    </row>
    <row r="50" spans="1:27" ht="15" customHeight="1" x14ac:dyDescent="0.35">
      <c r="A50" s="109" t="s">
        <v>29</v>
      </c>
      <c r="B50" s="62"/>
      <c r="C50" s="62"/>
      <c r="D50" s="62"/>
      <c r="E50" s="81"/>
      <c r="F50" s="21"/>
      <c r="G50" s="81">
        <v>90.436999999999998</v>
      </c>
      <c r="H50" s="21">
        <v>109.54600000000001</v>
      </c>
      <c r="I50" s="81">
        <v>97.701999999999998</v>
      </c>
      <c r="J50" s="21">
        <v>104.384</v>
      </c>
      <c r="K50" s="21">
        <v>99.491</v>
      </c>
      <c r="L50" s="21">
        <v>65.266000000000005</v>
      </c>
      <c r="N50" s="133"/>
      <c r="O50" s="154"/>
      <c r="P50" s="154"/>
      <c r="Q50" s="154"/>
      <c r="R50" s="133"/>
      <c r="S50" s="133"/>
      <c r="T50" s="133"/>
      <c r="U50" s="133"/>
      <c r="V50" s="133"/>
      <c r="W50" s="133"/>
      <c r="X50" s="133"/>
      <c r="Y50" s="133"/>
      <c r="Z50" s="133"/>
      <c r="AA50" s="133"/>
    </row>
    <row r="51" spans="1:27" ht="15" customHeight="1" x14ac:dyDescent="0.35">
      <c r="A51" s="109" t="s">
        <v>30</v>
      </c>
      <c r="B51" s="62"/>
      <c r="C51" s="62"/>
      <c r="D51" s="62"/>
      <c r="E51" s="81"/>
      <c r="F51" s="21"/>
      <c r="G51" s="81">
        <v>1280.5310000000002</v>
      </c>
      <c r="H51" s="21">
        <v>1356.653</v>
      </c>
      <c r="I51" s="81">
        <v>1210.1049999999998</v>
      </c>
      <c r="J51" s="21">
        <v>1180.778</v>
      </c>
      <c r="K51" s="21">
        <v>1227.3779999999999</v>
      </c>
      <c r="L51" s="21">
        <v>707.596</v>
      </c>
      <c r="N51" s="133"/>
      <c r="O51" s="133"/>
      <c r="P51" s="133"/>
      <c r="Q51" s="133"/>
      <c r="R51" s="133"/>
      <c r="S51" s="133"/>
      <c r="T51" s="133"/>
      <c r="U51" s="133"/>
      <c r="V51" s="133"/>
      <c r="W51" s="133"/>
      <c r="X51" s="133"/>
      <c r="Y51" s="133"/>
      <c r="Z51" s="133"/>
      <c r="AA51" s="133"/>
    </row>
    <row r="52" spans="1:27" ht="15" customHeight="1" x14ac:dyDescent="0.35">
      <c r="A52" s="109" t="s">
        <v>31</v>
      </c>
      <c r="B52" s="62"/>
      <c r="C52" s="62"/>
      <c r="D52" s="62"/>
      <c r="E52" s="81"/>
      <c r="F52" s="21"/>
      <c r="G52" s="81">
        <v>1182.0319999999999</v>
      </c>
      <c r="H52" s="21">
        <v>1176.3620000000001</v>
      </c>
      <c r="I52" s="81">
        <v>1754.011</v>
      </c>
      <c r="J52" s="21">
        <v>1786.056</v>
      </c>
      <c r="K52" s="21">
        <v>1796.1910000000003</v>
      </c>
      <c r="L52" s="21">
        <v>1715.4270000000001</v>
      </c>
      <c r="N52" s="133"/>
      <c r="O52" s="133"/>
      <c r="P52" s="133"/>
      <c r="Q52" s="133"/>
      <c r="R52" s="133"/>
      <c r="S52" s="133"/>
      <c r="T52" s="133"/>
      <c r="U52" s="133"/>
      <c r="V52" s="133"/>
      <c r="W52" s="133"/>
      <c r="X52" s="133"/>
      <c r="Y52" s="133"/>
      <c r="Z52" s="133"/>
      <c r="AA52" s="133"/>
    </row>
    <row r="53" spans="1:27" ht="15" customHeight="1" x14ac:dyDescent="0.35">
      <c r="A53" s="109" t="s">
        <v>32</v>
      </c>
      <c r="B53" s="62"/>
      <c r="C53" s="62"/>
      <c r="D53" s="62"/>
      <c r="E53" s="81"/>
      <c r="F53" s="21"/>
      <c r="G53" s="81">
        <v>121.172</v>
      </c>
      <c r="H53" s="21">
        <v>59.424999999999997</v>
      </c>
      <c r="I53" s="81">
        <v>51.161000000000001</v>
      </c>
      <c r="J53" s="21">
        <v>59.164999999999999</v>
      </c>
      <c r="K53" s="21">
        <v>54.863</v>
      </c>
      <c r="L53" s="21">
        <v>39.052999999999997</v>
      </c>
      <c r="N53" s="133"/>
      <c r="O53" s="133"/>
      <c r="P53" s="133"/>
      <c r="Q53" s="133"/>
      <c r="R53" s="133"/>
      <c r="S53" s="133"/>
      <c r="T53" s="133"/>
      <c r="U53" s="133"/>
      <c r="V53" s="133"/>
      <c r="W53" s="133"/>
      <c r="X53" s="133"/>
      <c r="Y53" s="133"/>
      <c r="Z53" s="133"/>
      <c r="AA53" s="133"/>
    </row>
    <row r="54" spans="1:27" ht="15" customHeight="1" x14ac:dyDescent="0.35">
      <c r="A54" s="111" t="s">
        <v>116</v>
      </c>
      <c r="B54" s="66"/>
      <c r="C54" s="66"/>
      <c r="D54" s="66"/>
      <c r="E54" s="82"/>
      <c r="F54" s="25"/>
      <c r="G54" s="82">
        <v>0</v>
      </c>
      <c r="H54" s="25">
        <v>0</v>
      </c>
      <c r="I54" s="82">
        <v>0</v>
      </c>
      <c r="J54" s="25">
        <v>0</v>
      </c>
      <c r="K54" s="25">
        <v>0</v>
      </c>
      <c r="L54" s="25">
        <v>0</v>
      </c>
      <c r="N54" s="133"/>
      <c r="O54" s="133"/>
      <c r="P54" s="133"/>
      <c r="Q54" s="133"/>
      <c r="R54" s="133"/>
      <c r="S54" s="133"/>
      <c r="T54" s="133"/>
      <c r="U54" s="133"/>
      <c r="V54" s="133"/>
      <c r="W54" s="133"/>
      <c r="X54" s="133"/>
      <c r="Y54" s="133"/>
      <c r="Z54" s="133"/>
      <c r="AA54" s="133"/>
    </row>
    <row r="55" spans="1:27" ht="15" customHeight="1" x14ac:dyDescent="0.35">
      <c r="A55" s="106" t="s">
        <v>102</v>
      </c>
      <c r="B55" s="78"/>
      <c r="C55" s="78"/>
      <c r="D55" s="78"/>
      <c r="E55" s="86"/>
      <c r="F55" s="16"/>
      <c r="G55" s="86">
        <f>SUM(G47:G54)</f>
        <v>3453.8750000000005</v>
      </c>
      <c r="H55" s="16">
        <f>SUM(H47:H54)</f>
        <v>3531.4095500000003</v>
      </c>
      <c r="I55" s="86">
        <f>SUM(I47:I54)</f>
        <v>4024.5679999999998</v>
      </c>
      <c r="J55" s="18">
        <f>SUM(J47:J54)</f>
        <v>3931.933</v>
      </c>
      <c r="K55" s="18">
        <f>SUM(K47:K54)</f>
        <v>3850.1959999999999</v>
      </c>
      <c r="L55" s="18">
        <f>SUM(L47:L54)</f>
        <v>3036.415</v>
      </c>
      <c r="N55" s="133"/>
      <c r="O55" s="133"/>
      <c r="P55" s="133"/>
      <c r="Q55" s="133"/>
      <c r="R55" s="133"/>
      <c r="S55" s="133"/>
      <c r="T55" s="133"/>
      <c r="U55" s="133"/>
      <c r="V55" s="133"/>
      <c r="W55" s="133"/>
      <c r="X55" s="133"/>
      <c r="Y55" s="133"/>
      <c r="Z55" s="133"/>
      <c r="AA55" s="133"/>
    </row>
    <row r="56" spans="1:27" ht="16.5" x14ac:dyDescent="0.35">
      <c r="A56" s="109"/>
      <c r="B56" s="78"/>
      <c r="C56" s="78"/>
      <c r="D56" s="78"/>
      <c r="E56" s="22"/>
      <c r="F56" s="22"/>
      <c r="G56" s="22"/>
      <c r="H56" s="22"/>
      <c r="I56" s="22"/>
      <c r="J56" s="22"/>
      <c r="K56" s="22"/>
      <c r="L56" s="22"/>
      <c r="N56" s="133"/>
      <c r="O56" s="133"/>
      <c r="P56" s="133"/>
      <c r="Q56" s="133"/>
      <c r="R56" s="133"/>
      <c r="S56" s="133"/>
      <c r="T56" s="133"/>
      <c r="U56" s="133"/>
      <c r="V56" s="133"/>
      <c r="W56" s="133"/>
      <c r="X56" s="133"/>
      <c r="Y56" s="133"/>
      <c r="Z56" s="133"/>
      <c r="AA56" s="133"/>
    </row>
    <row r="57" spans="1:27" ht="16.5" x14ac:dyDescent="0.35">
      <c r="A57" s="76"/>
      <c r="B57" s="67"/>
      <c r="C57" s="69"/>
      <c r="D57" s="69"/>
      <c r="E57" s="70">
        <v>2016</v>
      </c>
      <c r="F57" s="70">
        <v>2015</v>
      </c>
      <c r="G57" s="70">
        <v>2016</v>
      </c>
      <c r="H57" s="70">
        <v>2015</v>
      </c>
      <c r="I57" s="70">
        <v>2015</v>
      </c>
      <c r="J57" s="70">
        <v>2014</v>
      </c>
      <c r="K57" s="70">
        <v>2013</v>
      </c>
      <c r="L57" s="70">
        <v>2012</v>
      </c>
      <c r="N57" s="133"/>
      <c r="O57" s="133"/>
      <c r="P57" s="133"/>
      <c r="Q57" s="133"/>
      <c r="R57" s="133"/>
      <c r="S57" s="133"/>
      <c r="T57" s="133"/>
      <c r="U57" s="133"/>
      <c r="V57" s="133"/>
      <c r="W57" s="133"/>
      <c r="X57" s="133"/>
      <c r="Y57" s="133"/>
      <c r="Z57" s="133"/>
      <c r="AA57" s="133"/>
    </row>
    <row r="58" spans="1:27" ht="16.5" x14ac:dyDescent="0.35">
      <c r="A58" s="71"/>
      <c r="B58" s="71"/>
      <c r="C58" s="69"/>
      <c r="D58" s="69"/>
      <c r="E58" s="73" t="s">
        <v>72</v>
      </c>
      <c r="F58" s="73" t="s">
        <v>72</v>
      </c>
      <c r="G58" s="73" t="s">
        <v>156</v>
      </c>
      <c r="H58" s="73" t="s">
        <v>156</v>
      </c>
      <c r="I58" s="73"/>
      <c r="J58" s="73"/>
      <c r="K58" s="73"/>
      <c r="L58" s="73"/>
      <c r="N58" s="133"/>
      <c r="O58" s="133"/>
      <c r="P58" s="133"/>
      <c r="Q58" s="133"/>
      <c r="R58" s="133"/>
      <c r="S58" s="133"/>
      <c r="T58" s="133"/>
      <c r="U58" s="133"/>
      <c r="V58" s="133"/>
      <c r="W58" s="133"/>
      <c r="X58" s="133"/>
      <c r="Y58" s="133"/>
      <c r="Z58" s="133"/>
      <c r="AA58" s="133"/>
    </row>
    <row r="59" spans="1:27" ht="16.5" x14ac:dyDescent="0.35">
      <c r="A59" s="68" t="s">
        <v>115</v>
      </c>
      <c r="B59" s="74"/>
      <c r="C59" s="68"/>
      <c r="D59" s="68"/>
      <c r="E59" s="75"/>
      <c r="F59" s="75"/>
      <c r="G59" s="75"/>
      <c r="H59" s="75"/>
      <c r="I59" s="75"/>
      <c r="J59" s="75"/>
      <c r="K59" s="75"/>
      <c r="L59" s="75"/>
      <c r="N59" s="133"/>
      <c r="O59" s="133"/>
      <c r="P59" s="133"/>
      <c r="Q59" s="133"/>
      <c r="R59" s="133"/>
      <c r="S59" s="133"/>
      <c r="T59" s="133"/>
      <c r="U59" s="133"/>
      <c r="V59" s="133"/>
      <c r="W59" s="133"/>
      <c r="X59" s="133"/>
      <c r="Y59" s="133"/>
      <c r="Z59" s="133"/>
      <c r="AA59" s="133"/>
    </row>
    <row r="60" spans="1:27" ht="3" customHeight="1" x14ac:dyDescent="0.35">
      <c r="A60" s="109"/>
      <c r="B60" s="65"/>
      <c r="C60" s="65"/>
      <c r="D60" s="65"/>
      <c r="E60" s="63"/>
      <c r="F60" s="63"/>
      <c r="G60" s="63"/>
      <c r="H60" s="63"/>
      <c r="I60" s="63"/>
      <c r="J60" s="63"/>
      <c r="K60" s="63"/>
      <c r="L60" s="63"/>
      <c r="N60" s="133"/>
      <c r="O60" s="133"/>
      <c r="P60" s="133"/>
      <c r="Q60" s="133"/>
      <c r="R60" s="133"/>
      <c r="S60" s="133"/>
      <c r="T60" s="133"/>
      <c r="U60" s="133"/>
      <c r="V60" s="133"/>
      <c r="W60" s="133"/>
      <c r="X60" s="133"/>
      <c r="Y60" s="133"/>
      <c r="Z60" s="133"/>
      <c r="AA60" s="133"/>
    </row>
    <row r="61" spans="1:27" ht="34.9" customHeight="1" x14ac:dyDescent="0.35">
      <c r="A61" s="119" t="s">
        <v>33</v>
      </c>
      <c r="B61" s="119"/>
      <c r="C61" s="119"/>
      <c r="D61" s="119"/>
      <c r="E61" s="81">
        <v>45.608000000000118</v>
      </c>
      <c r="F61" s="21">
        <v>51.652999999999977</v>
      </c>
      <c r="G61" s="81">
        <v>52.817000000000213</v>
      </c>
      <c r="H61" s="21">
        <v>14.346999999999895</v>
      </c>
      <c r="I61" s="81">
        <v>116.83500000000041</v>
      </c>
      <c r="J61" s="21">
        <v>79.896999999999409</v>
      </c>
      <c r="K61" s="21">
        <v>30.716000000000037</v>
      </c>
      <c r="L61" s="21">
        <v>-59.528999999999968</v>
      </c>
      <c r="N61" s="133"/>
      <c r="O61" s="133"/>
      <c r="P61" s="133"/>
      <c r="Q61" s="133"/>
      <c r="R61" s="133"/>
      <c r="S61" s="133"/>
      <c r="T61" s="133"/>
      <c r="U61" s="133"/>
      <c r="V61" s="133"/>
      <c r="W61" s="133"/>
      <c r="X61" s="133"/>
      <c r="Y61" s="133"/>
      <c r="Z61" s="133"/>
      <c r="AA61" s="133"/>
    </row>
    <row r="62" spans="1:27" ht="15" customHeight="1" x14ac:dyDescent="0.35">
      <c r="A62" s="120" t="s">
        <v>34</v>
      </c>
      <c r="B62" s="120"/>
      <c r="C62" s="121"/>
      <c r="D62" s="121"/>
      <c r="E62" s="82">
        <v>48.884000000000015</v>
      </c>
      <c r="F62" s="25">
        <v>131.16699999999997</v>
      </c>
      <c r="G62" s="82">
        <v>-102.661</v>
      </c>
      <c r="H62" s="25">
        <v>-31.321000000000037</v>
      </c>
      <c r="I62" s="82">
        <v>88.708000000000013</v>
      </c>
      <c r="J62" s="25">
        <v>62.652000000000001</v>
      </c>
      <c r="K62" s="25">
        <v>-203.07499999999999</v>
      </c>
      <c r="L62" s="25">
        <v>86.522000000000006</v>
      </c>
      <c r="N62" s="133"/>
      <c r="O62" s="133"/>
      <c r="P62" s="133"/>
      <c r="Q62" s="133"/>
      <c r="R62" s="133"/>
      <c r="S62" s="133"/>
      <c r="T62" s="133"/>
      <c r="U62" s="133"/>
      <c r="V62" s="133"/>
      <c r="W62" s="133"/>
      <c r="X62" s="133"/>
      <c r="Y62" s="133"/>
      <c r="Z62" s="133"/>
      <c r="AA62" s="133"/>
    </row>
    <row r="63" spans="1:27" ht="15" customHeight="1" x14ac:dyDescent="0.35">
      <c r="A63" s="174" t="s">
        <v>35</v>
      </c>
      <c r="B63" s="122"/>
      <c r="C63" s="123"/>
      <c r="D63" s="123"/>
      <c r="E63" s="88">
        <f>SUM(E61:E62)</f>
        <v>94.492000000000132</v>
      </c>
      <c r="F63" s="190">
        <f>SUM(F61:F62)</f>
        <v>182.81999999999994</v>
      </c>
      <c r="G63" s="80">
        <f>SUM(G61:G62)</f>
        <v>-49.843999999999788</v>
      </c>
      <c r="H63" s="17">
        <f>SUM(H61:H62)</f>
        <v>-16.974000000000142</v>
      </c>
      <c r="I63" s="80">
        <f>SUM(I61:I62)</f>
        <v>205.5430000000004</v>
      </c>
      <c r="J63" s="18">
        <f>SUM(J61:J62)</f>
        <v>142.54899999999941</v>
      </c>
      <c r="K63" s="18">
        <f>SUM(K61:K62)</f>
        <v>-172.35899999999995</v>
      </c>
      <c r="L63" s="18">
        <f>SUM(L61:L62)</f>
        <v>26.993000000000038</v>
      </c>
      <c r="N63" s="133"/>
      <c r="O63" s="133"/>
      <c r="P63" s="133"/>
      <c r="Q63" s="133"/>
      <c r="R63" s="133"/>
      <c r="S63" s="133"/>
      <c r="T63" s="133"/>
      <c r="U63" s="133"/>
      <c r="V63" s="133"/>
      <c r="W63" s="133"/>
      <c r="X63" s="133"/>
      <c r="Y63" s="133"/>
      <c r="Z63" s="133"/>
      <c r="AA63" s="133"/>
    </row>
    <row r="64" spans="1:27" ht="15" customHeight="1" x14ac:dyDescent="0.35">
      <c r="A64" s="119" t="s">
        <v>108</v>
      </c>
      <c r="B64" s="119"/>
      <c r="C64" s="62"/>
      <c r="D64" s="62"/>
      <c r="E64" s="81">
        <v>-33.987999999999992</v>
      </c>
      <c r="F64" s="21">
        <v>-10.397000000000006</v>
      </c>
      <c r="G64" s="81">
        <v>-41.818999999999996</v>
      </c>
      <c r="H64" s="21">
        <v>-63.243000000000002</v>
      </c>
      <c r="I64" s="81">
        <v>-78.927000000000007</v>
      </c>
      <c r="J64" s="21">
        <v>-30.631999999999998</v>
      </c>
      <c r="K64" s="21">
        <v>-25.451999999999998</v>
      </c>
      <c r="L64" s="21">
        <v>-108.57899999999999</v>
      </c>
      <c r="N64" s="133"/>
      <c r="O64" s="133"/>
      <c r="P64" s="133"/>
      <c r="Q64" s="133"/>
      <c r="R64" s="133"/>
      <c r="S64" s="133"/>
      <c r="T64" s="133"/>
      <c r="U64" s="133"/>
      <c r="V64" s="133"/>
      <c r="W64" s="133"/>
      <c r="X64" s="133"/>
      <c r="Y64" s="133"/>
      <c r="Z64" s="133"/>
      <c r="AA64" s="133"/>
    </row>
    <row r="65" spans="1:27" ht="15" customHeight="1" x14ac:dyDescent="0.35">
      <c r="A65" s="120" t="s">
        <v>109</v>
      </c>
      <c r="B65" s="120"/>
      <c r="C65" s="66"/>
      <c r="D65" s="66"/>
      <c r="E65" s="82">
        <v>5.4000000000000048E-2</v>
      </c>
      <c r="F65" s="25">
        <v>5.3380000000000001</v>
      </c>
      <c r="G65" s="82">
        <v>0.92400000000000004</v>
      </c>
      <c r="H65" s="25">
        <v>11.119</v>
      </c>
      <c r="I65" s="82">
        <v>18.185000000000002</v>
      </c>
      <c r="J65" s="25">
        <v>0.34899999999999998</v>
      </c>
      <c r="K65" s="25">
        <v>172.447</v>
      </c>
      <c r="L65" s="25">
        <v>0.70899999999999996</v>
      </c>
      <c r="N65" s="133"/>
      <c r="O65" s="133"/>
      <c r="P65" s="133"/>
      <c r="Q65" s="133"/>
      <c r="R65" s="133"/>
      <c r="S65" s="133"/>
      <c r="T65" s="133"/>
      <c r="U65" s="133"/>
      <c r="V65" s="133"/>
      <c r="W65" s="133"/>
      <c r="X65" s="133"/>
      <c r="Y65" s="133"/>
      <c r="Z65" s="133"/>
      <c r="AA65" s="133"/>
    </row>
    <row r="66" spans="1:27" ht="15" customHeight="1" x14ac:dyDescent="0.35">
      <c r="A66" s="124" t="s">
        <v>114</v>
      </c>
      <c r="B66" s="124"/>
      <c r="C66" s="125"/>
      <c r="D66" s="125"/>
      <c r="E66" s="88">
        <f>SUM(E63:E65)</f>
        <v>60.558000000000142</v>
      </c>
      <c r="F66" s="190">
        <f>SUM(F63:F65)</f>
        <v>177.76099999999994</v>
      </c>
      <c r="G66" s="80">
        <f>SUM(G63:G65)</f>
        <v>-90.738999999999777</v>
      </c>
      <c r="H66" s="17">
        <f>SUM(H63:H65)</f>
        <v>-69.098000000000141</v>
      </c>
      <c r="I66" s="80">
        <f>SUM(I63:I65)</f>
        <v>144.80100000000039</v>
      </c>
      <c r="J66" s="18">
        <f>SUM(J63:J65)</f>
        <v>112.26599999999941</v>
      </c>
      <c r="K66" s="18">
        <f>SUM(K63:K65)</f>
        <v>-25.363999999999947</v>
      </c>
      <c r="L66" s="18">
        <f>SUM(L63:L65)</f>
        <v>-80.876999999999953</v>
      </c>
      <c r="N66" s="133"/>
      <c r="O66" s="133"/>
      <c r="P66" s="133"/>
      <c r="Q66" s="133"/>
      <c r="R66" s="133"/>
      <c r="S66" s="133"/>
      <c r="T66" s="133"/>
      <c r="U66" s="133"/>
      <c r="V66" s="133"/>
      <c r="W66" s="133"/>
      <c r="X66" s="133"/>
      <c r="Y66" s="133"/>
      <c r="Z66" s="133"/>
      <c r="AA66" s="133"/>
    </row>
    <row r="67" spans="1:27" ht="15" customHeight="1" x14ac:dyDescent="0.35">
      <c r="A67" s="120" t="s">
        <v>36</v>
      </c>
      <c r="B67" s="120"/>
      <c r="C67" s="126"/>
      <c r="D67" s="126"/>
      <c r="E67" s="82">
        <v>0</v>
      </c>
      <c r="F67" s="25">
        <v>4.8000000000000007</v>
      </c>
      <c r="G67" s="82">
        <v>0</v>
      </c>
      <c r="H67" s="25">
        <v>-28.18099999999999</v>
      </c>
      <c r="I67" s="82">
        <v>-29.782999999999983</v>
      </c>
      <c r="J67" s="25">
        <v>0</v>
      </c>
      <c r="K67" s="25">
        <v>-680.83500000000004</v>
      </c>
      <c r="L67" s="25">
        <v>0</v>
      </c>
      <c r="N67" s="133"/>
      <c r="O67" s="133"/>
      <c r="P67" s="133"/>
      <c r="Q67" s="133"/>
      <c r="R67" s="133"/>
      <c r="S67" s="133"/>
      <c r="T67" s="133"/>
      <c r="U67" s="133"/>
      <c r="V67" s="133"/>
      <c r="W67" s="133"/>
      <c r="X67" s="133"/>
      <c r="Y67" s="133"/>
      <c r="Z67" s="133"/>
      <c r="AA67" s="133"/>
    </row>
    <row r="68" spans="1:27" ht="15" customHeight="1" x14ac:dyDescent="0.35">
      <c r="A68" s="174" t="s">
        <v>37</v>
      </c>
      <c r="B68" s="122"/>
      <c r="C68" s="78"/>
      <c r="D68" s="78"/>
      <c r="E68" s="88">
        <f>SUM(E66:E67)</f>
        <v>60.558000000000142</v>
      </c>
      <c r="F68" s="190">
        <f>SUM(F66:F67)</f>
        <v>182.56099999999995</v>
      </c>
      <c r="G68" s="80">
        <f>SUM(G66:G67)</f>
        <v>-90.738999999999777</v>
      </c>
      <c r="H68" s="17">
        <f>SUM(H66:H67)</f>
        <v>-97.279000000000138</v>
      </c>
      <c r="I68" s="80">
        <f>SUM(I66:I67)</f>
        <v>115.0180000000004</v>
      </c>
      <c r="J68" s="18">
        <f>SUM(J66:J67)</f>
        <v>112.26599999999941</v>
      </c>
      <c r="K68" s="18">
        <f>SUM(K66:K67)</f>
        <v>-706.19899999999996</v>
      </c>
      <c r="L68" s="18">
        <f>SUM(L66:L67)</f>
        <v>-80.876999999999953</v>
      </c>
      <c r="N68" s="133"/>
      <c r="O68" s="133"/>
      <c r="P68" s="133"/>
      <c r="Q68" s="133"/>
      <c r="R68" s="133"/>
      <c r="S68" s="133"/>
      <c r="T68" s="133"/>
      <c r="U68" s="133"/>
      <c r="V68" s="133"/>
      <c r="W68" s="133"/>
      <c r="X68" s="133"/>
      <c r="Y68" s="133"/>
      <c r="Z68" s="133"/>
      <c r="AA68" s="133"/>
    </row>
    <row r="69" spans="1:27" ht="15" customHeight="1" x14ac:dyDescent="0.35">
      <c r="A69" s="119" t="s">
        <v>38</v>
      </c>
      <c r="B69" s="119"/>
      <c r="C69" s="62"/>
      <c r="D69" s="62"/>
      <c r="E69" s="81">
        <v>-27.896999999999977</v>
      </c>
      <c r="F69" s="21">
        <v>-126.75400000000002</v>
      </c>
      <c r="G69" s="81">
        <v>116.50600000000001</v>
      </c>
      <c r="H69" s="21">
        <v>143.721</v>
      </c>
      <c r="I69" s="81">
        <v>-25.513000000000005</v>
      </c>
      <c r="J69" s="21">
        <v>-63.181000000000004</v>
      </c>
      <c r="K69" s="21">
        <v>454.02800000000002</v>
      </c>
      <c r="L69" s="21">
        <v>48.579000000000001</v>
      </c>
      <c r="N69" s="133"/>
      <c r="O69" s="133"/>
      <c r="P69" s="133"/>
      <c r="Q69" s="133"/>
      <c r="R69" s="133"/>
      <c r="S69" s="133"/>
      <c r="T69" s="133"/>
      <c r="U69" s="133"/>
      <c r="V69" s="133"/>
      <c r="W69" s="133"/>
      <c r="X69" s="133"/>
      <c r="Y69" s="133"/>
      <c r="Z69" s="133"/>
      <c r="AA69" s="133"/>
    </row>
    <row r="70" spans="1:27" ht="15" customHeight="1" x14ac:dyDescent="0.35">
      <c r="A70" s="119" t="s">
        <v>39</v>
      </c>
      <c r="B70" s="119"/>
      <c r="C70" s="62"/>
      <c r="D70" s="62"/>
      <c r="E70" s="81">
        <v>0</v>
      </c>
      <c r="F70" s="21">
        <v>0</v>
      </c>
      <c r="G70" s="81">
        <v>0</v>
      </c>
      <c r="H70" s="21">
        <v>0</v>
      </c>
      <c r="I70" s="81">
        <v>0</v>
      </c>
      <c r="J70" s="21">
        <v>0</v>
      </c>
      <c r="K70" s="21">
        <v>0</v>
      </c>
      <c r="L70" s="21">
        <v>0</v>
      </c>
      <c r="N70" s="133"/>
      <c r="O70" s="133"/>
      <c r="P70" s="133"/>
      <c r="Q70" s="133"/>
      <c r="R70" s="133"/>
      <c r="S70" s="133"/>
      <c r="T70" s="133"/>
      <c r="U70" s="133"/>
      <c r="V70" s="133"/>
      <c r="W70" s="133"/>
      <c r="X70" s="133"/>
      <c r="Y70" s="133"/>
      <c r="Z70" s="133"/>
      <c r="AA70" s="133"/>
    </row>
    <row r="71" spans="1:27" ht="15" customHeight="1" x14ac:dyDescent="0.35">
      <c r="A71" s="119" t="s">
        <v>40</v>
      </c>
      <c r="B71" s="119"/>
      <c r="C71" s="62"/>
      <c r="D71" s="62"/>
      <c r="E71" s="81">
        <v>-4.8869999999999969</v>
      </c>
      <c r="F71" s="21">
        <v>-0.21400000000000219</v>
      </c>
      <c r="G71" s="81">
        <v>-27.995999999999999</v>
      </c>
      <c r="H71" s="21">
        <v>-19.155000000000001</v>
      </c>
      <c r="I71" s="81">
        <v>-19.155000000000001</v>
      </c>
      <c r="J71" s="21">
        <v>-21.977</v>
      </c>
      <c r="K71" s="21">
        <v>-32.792000000000002</v>
      </c>
      <c r="L71" s="21">
        <v>-20.895</v>
      </c>
      <c r="N71" s="133"/>
      <c r="O71" s="133"/>
      <c r="P71" s="133"/>
      <c r="Q71" s="133"/>
      <c r="R71" s="133"/>
      <c r="S71" s="133"/>
      <c r="T71" s="133"/>
      <c r="U71" s="133"/>
      <c r="V71" s="133"/>
      <c r="W71" s="133"/>
      <c r="X71" s="133"/>
      <c r="Y71" s="133"/>
      <c r="Z71" s="133"/>
      <c r="AA71" s="133"/>
    </row>
    <row r="72" spans="1:27" ht="15" customHeight="1" x14ac:dyDescent="0.35">
      <c r="A72" s="120" t="s">
        <v>41</v>
      </c>
      <c r="B72" s="120"/>
      <c r="C72" s="66"/>
      <c r="D72" s="66"/>
      <c r="E72" s="82">
        <v>-37.14</v>
      </c>
      <c r="F72" s="25">
        <v>0</v>
      </c>
      <c r="G72" s="82">
        <v>-100.38800000000001</v>
      </c>
      <c r="H72" s="25">
        <v>-62.17</v>
      </c>
      <c r="I72" s="82">
        <v>-71.63300000000001</v>
      </c>
      <c r="J72" s="25">
        <v>-17.669</v>
      </c>
      <c r="K72" s="25">
        <v>6.4489999999999998</v>
      </c>
      <c r="L72" s="25">
        <v>3.34</v>
      </c>
      <c r="N72" s="133"/>
      <c r="O72" s="133"/>
      <c r="P72" s="133"/>
      <c r="Q72" s="133"/>
      <c r="R72" s="133"/>
      <c r="S72" s="133"/>
      <c r="T72" s="133"/>
      <c r="U72" s="133"/>
      <c r="V72" s="133"/>
      <c r="W72" s="133"/>
      <c r="X72" s="133"/>
      <c r="Y72" s="133"/>
      <c r="Z72" s="133"/>
      <c r="AA72" s="133"/>
    </row>
    <row r="73" spans="1:27" ht="15" customHeight="1" x14ac:dyDescent="0.35">
      <c r="A73" s="215" t="s">
        <v>42</v>
      </c>
      <c r="B73" s="216"/>
      <c r="C73" s="128"/>
      <c r="D73" s="128"/>
      <c r="E73" s="89">
        <f>SUM(E69:E72)</f>
        <v>-69.923999999999978</v>
      </c>
      <c r="F73" s="198">
        <f>SUM(F69:F72)</f>
        <v>-126.96800000000002</v>
      </c>
      <c r="G73" s="89">
        <f>SUM(G69:G72)</f>
        <v>-11.877999999999986</v>
      </c>
      <c r="H73" s="36">
        <f>SUM(H69:H72)</f>
        <v>62.396000000000001</v>
      </c>
      <c r="I73" s="89">
        <f>SUM(I69:I72)</f>
        <v>-116.30100000000002</v>
      </c>
      <c r="J73" s="165">
        <f>SUM(J69:J72)</f>
        <v>-102.827</v>
      </c>
      <c r="K73" s="165">
        <f>SUM(K69:K72)</f>
        <v>427.685</v>
      </c>
      <c r="L73" s="165">
        <f>SUM(L69:L72)</f>
        <v>31.024000000000001</v>
      </c>
      <c r="N73" s="133"/>
      <c r="O73" s="133"/>
      <c r="P73" s="133"/>
      <c r="Q73" s="133"/>
      <c r="R73" s="133"/>
      <c r="S73" s="133"/>
      <c r="T73" s="133"/>
      <c r="U73" s="133"/>
      <c r="V73" s="133"/>
      <c r="W73" s="133"/>
      <c r="X73" s="133"/>
      <c r="Y73" s="133"/>
      <c r="Z73" s="133"/>
      <c r="AA73" s="133"/>
    </row>
    <row r="74" spans="1:27" ht="15" customHeight="1" x14ac:dyDescent="0.35">
      <c r="A74" s="122" t="s">
        <v>43</v>
      </c>
      <c r="B74" s="122"/>
      <c r="C74" s="78"/>
      <c r="D74" s="78"/>
      <c r="E74" s="88">
        <f>SUM(E73+E68)</f>
        <v>-9.3659999999998362</v>
      </c>
      <c r="F74" s="190">
        <f>SUM(F73+F68)</f>
        <v>55.592999999999932</v>
      </c>
      <c r="G74" s="80">
        <f>SUM(G73+G68)</f>
        <v>-102.61699999999976</v>
      </c>
      <c r="H74" s="17">
        <f>SUM(H73+H68)</f>
        <v>-34.883000000000138</v>
      </c>
      <c r="I74" s="80">
        <f>SUM(I73+I68)</f>
        <v>-1.2829999999996176</v>
      </c>
      <c r="J74" s="18">
        <f>SUM(J73+J68)</f>
        <v>9.4389999999994103</v>
      </c>
      <c r="K74" s="18">
        <f>SUM(K73+K68)</f>
        <v>-278.51399999999995</v>
      </c>
      <c r="L74" s="18">
        <f>SUM(L73+L68)</f>
        <v>-49.852999999999952</v>
      </c>
      <c r="N74" s="133"/>
      <c r="O74" s="133"/>
      <c r="P74" s="133"/>
      <c r="Q74" s="133"/>
      <c r="R74" s="133"/>
      <c r="S74" s="133"/>
      <c r="T74" s="133"/>
      <c r="U74" s="133"/>
      <c r="V74" s="133"/>
      <c r="W74" s="133"/>
      <c r="X74" s="133"/>
      <c r="Y74" s="133"/>
      <c r="Z74" s="133"/>
      <c r="AA74" s="133"/>
    </row>
    <row r="75" spans="1:27" ht="15" customHeight="1" x14ac:dyDescent="0.35">
      <c r="A75" s="120" t="s">
        <v>85</v>
      </c>
      <c r="B75" s="120"/>
      <c r="C75" s="66"/>
      <c r="D75" s="66"/>
      <c r="E75" s="82">
        <v>0</v>
      </c>
      <c r="F75" s="25">
        <v>0</v>
      </c>
      <c r="G75" s="82">
        <v>0</v>
      </c>
      <c r="H75" s="25">
        <v>0</v>
      </c>
      <c r="I75" s="82">
        <v>0</v>
      </c>
      <c r="J75" s="25">
        <v>0</v>
      </c>
      <c r="K75" s="25">
        <v>0</v>
      </c>
      <c r="L75" s="25">
        <v>0</v>
      </c>
      <c r="M75" s="169"/>
      <c r="N75" s="133"/>
      <c r="O75" s="133"/>
      <c r="P75" s="133"/>
      <c r="Q75" s="133"/>
      <c r="R75" s="133"/>
      <c r="S75" s="133"/>
      <c r="T75" s="133"/>
      <c r="U75" s="133"/>
      <c r="V75" s="133"/>
      <c r="W75" s="133"/>
      <c r="X75" s="133"/>
      <c r="Y75" s="133"/>
      <c r="Z75" s="133"/>
      <c r="AA75" s="133"/>
    </row>
    <row r="76" spans="1:27" ht="15" customHeight="1" x14ac:dyDescent="0.35">
      <c r="A76" s="174" t="s">
        <v>86</v>
      </c>
      <c r="B76" s="125"/>
      <c r="C76" s="78"/>
      <c r="D76" s="78"/>
      <c r="E76" s="88">
        <f>SUM(E74:E75)</f>
        <v>-9.3659999999998362</v>
      </c>
      <c r="F76" s="190">
        <f>SUM(F74:F75)</f>
        <v>55.592999999999932</v>
      </c>
      <c r="G76" s="80">
        <f>SUM(G74:G75)</f>
        <v>-102.61699999999976</v>
      </c>
      <c r="H76" s="17">
        <f>SUM(H74:H75)</f>
        <v>-34.883000000000138</v>
      </c>
      <c r="I76" s="80">
        <f>SUM(I74:I75)</f>
        <v>-1.2829999999996176</v>
      </c>
      <c r="J76" s="18">
        <f>SUM(J74:J75)</f>
        <v>9.4389999999994103</v>
      </c>
      <c r="K76" s="18">
        <f>SUM(K74:K75)</f>
        <v>-278.51399999999995</v>
      </c>
      <c r="L76" s="18">
        <f>SUM(L74:L75)</f>
        <v>-49.852999999999952</v>
      </c>
      <c r="N76" s="133"/>
      <c r="O76" s="133"/>
      <c r="P76" s="133"/>
      <c r="Q76" s="133"/>
      <c r="R76" s="133"/>
      <c r="S76" s="133"/>
      <c r="T76" s="133"/>
      <c r="U76" s="133"/>
      <c r="V76" s="133"/>
      <c r="W76" s="133"/>
      <c r="X76" s="133"/>
      <c r="Y76" s="133"/>
      <c r="Z76" s="133"/>
      <c r="AA76" s="133"/>
    </row>
    <row r="77" spans="1:27" ht="16.5" x14ac:dyDescent="0.35">
      <c r="A77" s="109"/>
      <c r="B77" s="78"/>
      <c r="C77" s="78"/>
      <c r="D77" s="78"/>
      <c r="E77" s="79"/>
      <c r="F77" s="79"/>
      <c r="G77" s="79"/>
      <c r="H77" s="79"/>
      <c r="I77" s="79"/>
      <c r="J77" s="79"/>
      <c r="K77" s="79"/>
      <c r="L77" s="79"/>
      <c r="N77" s="133"/>
      <c r="O77" s="133"/>
      <c r="P77" s="133"/>
      <c r="Q77" s="133"/>
      <c r="R77" s="133"/>
      <c r="S77" s="133"/>
      <c r="T77" s="133"/>
      <c r="U77" s="133"/>
      <c r="V77" s="133"/>
      <c r="W77" s="133"/>
      <c r="X77" s="133"/>
      <c r="Y77" s="133"/>
      <c r="Z77" s="133"/>
      <c r="AA77" s="133"/>
    </row>
    <row r="78" spans="1:27" ht="16.5" x14ac:dyDescent="0.35">
      <c r="A78" s="76"/>
      <c r="B78" s="67"/>
      <c r="C78" s="69"/>
      <c r="D78" s="69"/>
      <c r="E78" s="70">
        <v>2016</v>
      </c>
      <c r="F78" s="70">
        <v>2015</v>
      </c>
      <c r="G78" s="70">
        <v>2016</v>
      </c>
      <c r="H78" s="70">
        <v>2015</v>
      </c>
      <c r="I78" s="70">
        <v>2015</v>
      </c>
      <c r="J78" s="70">
        <v>2014</v>
      </c>
      <c r="K78" s="70">
        <v>2013</v>
      </c>
      <c r="L78" s="70">
        <v>2012</v>
      </c>
      <c r="N78" s="133"/>
      <c r="O78" s="133"/>
      <c r="P78" s="133"/>
      <c r="Q78" s="133"/>
      <c r="R78" s="133"/>
      <c r="S78" s="133"/>
      <c r="T78" s="133"/>
      <c r="U78" s="133"/>
      <c r="V78" s="133"/>
      <c r="W78" s="133"/>
      <c r="X78" s="133"/>
      <c r="Y78" s="133"/>
      <c r="Z78" s="133"/>
      <c r="AA78" s="133"/>
    </row>
    <row r="79" spans="1:27" ht="16.5" x14ac:dyDescent="0.35">
      <c r="A79" s="71"/>
      <c r="B79" s="71"/>
      <c r="C79" s="69"/>
      <c r="D79" s="69"/>
      <c r="E79" s="70" t="s">
        <v>72</v>
      </c>
      <c r="F79" s="70" t="s">
        <v>72</v>
      </c>
      <c r="G79" s="73" t="s">
        <v>156</v>
      </c>
      <c r="H79" s="73" t="s">
        <v>156</v>
      </c>
      <c r="I79" s="70"/>
      <c r="J79" s="70"/>
      <c r="K79" s="70"/>
      <c r="L79" s="70"/>
      <c r="N79" s="133"/>
      <c r="O79" s="133"/>
      <c r="P79" s="133"/>
      <c r="Q79" s="133"/>
      <c r="R79" s="133"/>
      <c r="S79" s="133"/>
      <c r="T79" s="133"/>
      <c r="U79" s="133"/>
      <c r="V79" s="133"/>
      <c r="W79" s="133"/>
      <c r="X79" s="133"/>
      <c r="Y79" s="133"/>
      <c r="Z79" s="133"/>
      <c r="AA79" s="133"/>
    </row>
    <row r="80" spans="1:27" ht="16.5" x14ac:dyDescent="0.35">
      <c r="A80" s="68" t="s">
        <v>78</v>
      </c>
      <c r="B80" s="74"/>
      <c r="C80" s="68"/>
      <c r="D80" s="68"/>
      <c r="E80" s="72"/>
      <c r="F80" s="72"/>
      <c r="G80" s="72"/>
      <c r="H80" s="72"/>
      <c r="I80" s="72"/>
      <c r="J80" s="72"/>
      <c r="K80" s="72"/>
      <c r="L80" s="72"/>
      <c r="N80" s="133"/>
      <c r="O80" s="133"/>
      <c r="P80" s="133"/>
      <c r="Q80" s="133"/>
      <c r="R80" s="133"/>
      <c r="S80" s="133"/>
      <c r="T80" s="133"/>
      <c r="U80" s="133"/>
      <c r="V80" s="133"/>
      <c r="W80" s="133"/>
      <c r="X80" s="133"/>
      <c r="Y80" s="133"/>
      <c r="Z80" s="133"/>
      <c r="AA80" s="133"/>
    </row>
    <row r="81" spans="1:27" ht="1.5" customHeight="1" x14ac:dyDescent="0.35">
      <c r="A81" s="109" t="s">
        <v>46</v>
      </c>
      <c r="B81" s="65"/>
      <c r="C81" s="65"/>
      <c r="D81" s="65"/>
      <c r="E81" s="65"/>
      <c r="F81" s="65"/>
      <c r="G81" s="65"/>
      <c r="H81" s="65"/>
      <c r="I81" s="65"/>
      <c r="J81" s="65"/>
      <c r="K81" s="65"/>
      <c r="L81" s="65"/>
      <c r="N81" s="133"/>
      <c r="O81" s="133"/>
      <c r="P81" s="133"/>
      <c r="Q81" s="133"/>
      <c r="R81" s="133"/>
      <c r="S81" s="133"/>
      <c r="T81" s="133"/>
      <c r="U81" s="133"/>
      <c r="V81" s="133"/>
      <c r="W81" s="133"/>
      <c r="X81" s="133"/>
      <c r="Y81" s="133"/>
      <c r="Z81" s="133"/>
      <c r="AA81" s="133"/>
    </row>
    <row r="82" spans="1:27" ht="15" customHeight="1" x14ac:dyDescent="0.35">
      <c r="A82" s="144" t="s">
        <v>44</v>
      </c>
      <c r="B82" s="119"/>
      <c r="C82" s="110"/>
      <c r="D82" s="110"/>
      <c r="E82" s="84">
        <v>12.244617377447829</v>
      </c>
      <c r="F82" s="58">
        <v>11.137336885052422</v>
      </c>
      <c r="G82" s="84">
        <v>7.9175216286079291</v>
      </c>
      <c r="H82" s="58">
        <v>5.204700950669964</v>
      </c>
      <c r="I82" s="84">
        <v>8.4140652668858937</v>
      </c>
      <c r="J82" s="58">
        <v>9.6295263742569421</v>
      </c>
      <c r="K82" s="58">
        <v>9.36573193340109</v>
      </c>
      <c r="L82" s="58">
        <v>0.21168178959250539</v>
      </c>
      <c r="N82" s="133"/>
      <c r="O82" s="133"/>
      <c r="P82" s="133"/>
      <c r="Q82" s="133"/>
      <c r="R82" s="133"/>
      <c r="S82" s="133"/>
      <c r="T82" s="133"/>
      <c r="U82" s="133"/>
      <c r="V82" s="133"/>
      <c r="W82" s="133"/>
      <c r="X82" s="133"/>
      <c r="Y82" s="133"/>
      <c r="Z82" s="133"/>
      <c r="AA82" s="133"/>
    </row>
    <row r="83" spans="1:27" ht="15" customHeight="1" x14ac:dyDescent="0.35">
      <c r="A83" s="109" t="s">
        <v>83</v>
      </c>
      <c r="B83" s="119"/>
      <c r="C83" s="110"/>
      <c r="D83" s="110"/>
      <c r="E83" s="84">
        <v>13.225564931042138</v>
      </c>
      <c r="F83" s="58">
        <v>10.514703206662841</v>
      </c>
      <c r="G83" s="84">
        <v>8.3965073510728843</v>
      </c>
      <c r="H83" s="58">
        <v>4.9416220136237774</v>
      </c>
      <c r="I83" s="84">
        <v>9.2584340116367159</v>
      </c>
      <c r="J83" s="58">
        <v>9.3804972202291577</v>
      </c>
      <c r="K83" s="58">
        <v>9.7643731496932631</v>
      </c>
      <c r="L83" s="58">
        <v>8.9793851673553409</v>
      </c>
      <c r="N83" s="133"/>
      <c r="O83" s="133"/>
      <c r="P83" s="133"/>
      <c r="Q83" s="133"/>
      <c r="R83" s="133"/>
      <c r="S83" s="133"/>
      <c r="T83" s="133"/>
      <c r="U83" s="133"/>
      <c r="V83" s="133"/>
      <c r="W83" s="133"/>
      <c r="X83" s="133"/>
      <c r="Y83" s="133"/>
      <c r="Z83" s="133"/>
      <c r="AA83" s="133"/>
    </row>
    <row r="84" spans="1:27" ht="15" customHeight="1" x14ac:dyDescent="0.35">
      <c r="A84" s="109" t="s">
        <v>45</v>
      </c>
      <c r="B84" s="119"/>
      <c r="C84" s="110"/>
      <c r="D84" s="110"/>
      <c r="E84" s="84">
        <v>-3.6196666567279761</v>
      </c>
      <c r="F84" s="58">
        <v>0.84970158815792318</v>
      </c>
      <c r="G84" s="84">
        <v>-0.43748454292802358</v>
      </c>
      <c r="H84" s="58">
        <v>-1.1302313047383818</v>
      </c>
      <c r="I84" s="84">
        <v>4.1171363521376012</v>
      </c>
      <c r="J84" s="58">
        <v>4.5768086469216138</v>
      </c>
      <c r="K84" s="58">
        <v>1.4584219680319956</v>
      </c>
      <c r="L84" s="58">
        <v>-3.2033284572776184</v>
      </c>
      <c r="N84" s="133"/>
      <c r="O84" s="133"/>
      <c r="P84" s="133"/>
      <c r="Q84" s="133"/>
      <c r="R84" s="133"/>
      <c r="S84" s="133"/>
      <c r="T84" s="133"/>
      <c r="U84" s="133"/>
      <c r="V84" s="133"/>
      <c r="W84" s="133"/>
      <c r="X84" s="133"/>
      <c r="Y84" s="133"/>
      <c r="Z84" s="133"/>
      <c r="AA84" s="133"/>
    </row>
    <row r="85" spans="1:27" ht="15" customHeight="1" x14ac:dyDescent="0.35">
      <c r="A85" s="109" t="s">
        <v>46</v>
      </c>
      <c r="B85" s="119"/>
      <c r="C85" s="117"/>
      <c r="D85" s="117"/>
      <c r="E85" s="91" t="s">
        <v>54</v>
      </c>
      <c r="F85" s="58" t="s">
        <v>54</v>
      </c>
      <c r="G85" s="84" t="s">
        <v>54</v>
      </c>
      <c r="H85" s="58" t="s">
        <v>54</v>
      </c>
      <c r="I85" s="84">
        <v>7.8760022030064922</v>
      </c>
      <c r="J85" s="58">
        <v>9.4008300099437943</v>
      </c>
      <c r="K85" s="58">
        <v>2.4176209238949555</v>
      </c>
      <c r="L85" s="58">
        <v>-15.92454734067468</v>
      </c>
      <c r="N85" s="133"/>
      <c r="O85" s="133"/>
      <c r="P85" s="133"/>
      <c r="Q85" s="133"/>
      <c r="R85" s="133"/>
      <c r="S85" s="133"/>
      <c r="T85" s="133"/>
      <c r="U85" s="133"/>
      <c r="V85" s="133"/>
      <c r="W85" s="133"/>
      <c r="X85" s="133"/>
      <c r="Y85" s="133"/>
      <c r="Z85" s="133"/>
      <c r="AA85" s="133"/>
    </row>
    <row r="86" spans="1:27" ht="15" customHeight="1" x14ac:dyDescent="0.35">
      <c r="A86" s="109" t="s">
        <v>47</v>
      </c>
      <c r="B86" s="119"/>
      <c r="C86" s="117"/>
      <c r="D86" s="117"/>
      <c r="E86" s="91" t="s">
        <v>54</v>
      </c>
      <c r="F86" s="21" t="s">
        <v>54</v>
      </c>
      <c r="G86" s="84" t="s">
        <v>54</v>
      </c>
      <c r="H86" s="58" t="s">
        <v>54</v>
      </c>
      <c r="I86" s="84">
        <v>11.23444270035588</v>
      </c>
      <c r="J86" s="58">
        <v>12.76725093051764</v>
      </c>
      <c r="K86" s="58">
        <v>13.92597679314064</v>
      </c>
      <c r="L86" s="58">
        <v>0.68101679337913734</v>
      </c>
      <c r="N86" s="133"/>
      <c r="O86" s="133"/>
      <c r="P86" s="133"/>
      <c r="Q86" s="133"/>
      <c r="R86" s="133"/>
      <c r="S86" s="133"/>
      <c r="T86" s="133"/>
      <c r="U86" s="133"/>
      <c r="V86" s="133"/>
      <c r="W86" s="133"/>
      <c r="X86" s="133"/>
      <c r="Y86" s="133"/>
      <c r="Z86" s="133"/>
      <c r="AA86" s="133"/>
    </row>
    <row r="87" spans="1:27" ht="15" customHeight="1" x14ac:dyDescent="0.35">
      <c r="A87" s="109" t="s">
        <v>48</v>
      </c>
      <c r="B87" s="119"/>
      <c r="C87" s="110"/>
      <c r="D87" s="110"/>
      <c r="E87" s="92" t="s">
        <v>54</v>
      </c>
      <c r="F87" s="21" t="s">
        <v>54</v>
      </c>
      <c r="G87" s="81">
        <v>21.53699829901198</v>
      </c>
      <c r="H87" s="21">
        <v>22.291397779110607</v>
      </c>
      <c r="I87" s="81">
        <v>21.758534083658159</v>
      </c>
      <c r="J87" s="21">
        <v>19.353407090100465</v>
      </c>
      <c r="K87" s="21">
        <v>16.530145478308121</v>
      </c>
      <c r="L87" s="21">
        <v>15.794283719452054</v>
      </c>
      <c r="N87" s="133"/>
      <c r="O87" s="133"/>
      <c r="P87" s="133"/>
      <c r="Q87" s="133"/>
      <c r="R87" s="133"/>
      <c r="S87" s="133"/>
      <c r="T87" s="133"/>
      <c r="U87" s="133"/>
      <c r="V87" s="133"/>
      <c r="W87" s="133"/>
      <c r="X87" s="133"/>
      <c r="Y87" s="133"/>
      <c r="Z87" s="133"/>
      <c r="AA87" s="133"/>
    </row>
    <row r="88" spans="1:27" ht="15" customHeight="1" x14ac:dyDescent="0.35">
      <c r="A88" s="109" t="s">
        <v>49</v>
      </c>
      <c r="B88" s="119"/>
      <c r="C88" s="110"/>
      <c r="D88" s="110"/>
      <c r="E88" s="93" t="s">
        <v>54</v>
      </c>
      <c r="F88" s="58" t="s">
        <v>54</v>
      </c>
      <c r="G88" s="81">
        <v>1247.039</v>
      </c>
      <c r="H88" s="21">
        <v>1248.1780000000001</v>
      </c>
      <c r="I88" s="81">
        <v>1055.5629999999999</v>
      </c>
      <c r="J88" s="21">
        <v>1046.24</v>
      </c>
      <c r="K88" s="21">
        <v>1114.6789999999999</v>
      </c>
      <c r="L88" s="21">
        <v>373.22</v>
      </c>
      <c r="N88" s="133"/>
      <c r="O88" s="133"/>
      <c r="P88" s="133"/>
      <c r="Q88" s="133"/>
      <c r="R88" s="133"/>
      <c r="S88" s="133"/>
      <c r="T88" s="133"/>
      <c r="U88" s="133"/>
      <c r="V88" s="133"/>
      <c r="W88" s="133"/>
      <c r="X88" s="133"/>
      <c r="Y88" s="133"/>
      <c r="Z88" s="133"/>
      <c r="AA88" s="133"/>
    </row>
    <row r="89" spans="1:27" ht="15" customHeight="1" x14ac:dyDescent="0.35">
      <c r="A89" s="109" t="s">
        <v>50</v>
      </c>
      <c r="B89" s="119"/>
      <c r="C89" s="62"/>
      <c r="D89" s="62"/>
      <c r="E89" s="94" t="s">
        <v>54</v>
      </c>
      <c r="F89" s="21" t="s">
        <v>54</v>
      </c>
      <c r="G89" s="84">
        <v>1.7696491683258029</v>
      </c>
      <c r="H89" s="58">
        <v>1.7770261974537502</v>
      </c>
      <c r="I89" s="84">
        <v>1.4228908274303496</v>
      </c>
      <c r="J89" s="58">
        <v>1.605025474300328</v>
      </c>
      <c r="K89" s="58">
        <v>1.9847936107396882</v>
      </c>
      <c r="L89" s="58">
        <v>1.5369469118812289</v>
      </c>
      <c r="N89" s="133"/>
      <c r="O89" s="133"/>
      <c r="P89" s="133"/>
      <c r="Q89" s="133"/>
      <c r="R89" s="133"/>
      <c r="S89" s="133"/>
      <c r="T89" s="133"/>
      <c r="U89" s="133"/>
      <c r="V89" s="133"/>
      <c r="W89" s="133"/>
      <c r="X89" s="133"/>
      <c r="Y89" s="133"/>
      <c r="Z89" s="133"/>
      <c r="AA89" s="133"/>
    </row>
    <row r="90" spans="1:27" ht="15" customHeight="1" x14ac:dyDescent="0.35">
      <c r="A90" s="111" t="s">
        <v>51</v>
      </c>
      <c r="B90" s="120"/>
      <c r="C90" s="66"/>
      <c r="D90" s="66"/>
      <c r="E90" s="95" t="s">
        <v>54</v>
      </c>
      <c r="F90" s="58" t="s">
        <v>54</v>
      </c>
      <c r="G90" s="96" t="s">
        <v>54</v>
      </c>
      <c r="H90" s="21" t="s">
        <v>54</v>
      </c>
      <c r="I90" s="96">
        <v>435</v>
      </c>
      <c r="J90" s="21">
        <v>448</v>
      </c>
      <c r="K90" s="21">
        <v>460</v>
      </c>
      <c r="L90" s="21">
        <v>441</v>
      </c>
      <c r="N90" s="133"/>
      <c r="O90" s="133"/>
      <c r="P90" s="133"/>
      <c r="Q90" s="133"/>
      <c r="R90" s="133"/>
      <c r="S90" s="133"/>
      <c r="T90" s="133"/>
      <c r="U90" s="133"/>
      <c r="V90" s="133"/>
      <c r="W90" s="133"/>
      <c r="X90" s="133"/>
      <c r="Y90" s="133"/>
      <c r="Z90" s="133"/>
      <c r="AA90" s="133"/>
    </row>
    <row r="91" spans="1:27" ht="16.5" x14ac:dyDescent="0.35">
      <c r="A91" s="113"/>
      <c r="B91" s="64"/>
      <c r="C91" s="64"/>
      <c r="D91" s="64"/>
      <c r="E91" s="64"/>
      <c r="F91" s="64"/>
      <c r="G91" s="64"/>
      <c r="H91" s="64"/>
      <c r="I91" s="64"/>
      <c r="J91" s="64"/>
      <c r="K91" s="64"/>
      <c r="L91" s="64"/>
    </row>
    <row r="92" spans="1:27" ht="16.5" x14ac:dyDescent="0.35">
      <c r="A92" s="27"/>
      <c r="B92" s="129"/>
      <c r="C92" s="129"/>
      <c r="D92" s="129"/>
      <c r="E92" s="129"/>
      <c r="F92" s="129"/>
      <c r="G92" s="129"/>
      <c r="H92" s="129"/>
      <c r="I92" s="129"/>
      <c r="J92" s="129"/>
      <c r="K92" s="129"/>
      <c r="L92" s="129"/>
    </row>
    <row r="93" spans="1:27" ht="16.5" x14ac:dyDescent="0.35">
      <c r="A93" s="113"/>
      <c r="B93" s="129"/>
      <c r="C93" s="129"/>
      <c r="D93" s="129"/>
      <c r="E93" s="129"/>
      <c r="F93" s="129"/>
      <c r="G93" s="129"/>
      <c r="H93" s="129"/>
      <c r="I93" s="129"/>
      <c r="J93" s="129"/>
      <c r="K93" s="129"/>
      <c r="L93" s="129"/>
    </row>
    <row r="94" spans="1:27" ht="16.5" x14ac:dyDescent="0.35">
      <c r="A94" s="212"/>
      <c r="B94" s="212"/>
      <c r="C94" s="130"/>
      <c r="D94" s="130"/>
      <c r="E94" s="130"/>
      <c r="F94" s="130"/>
      <c r="G94" s="130"/>
      <c r="H94" s="130"/>
      <c r="I94" s="130"/>
      <c r="J94" s="130"/>
      <c r="K94" s="130"/>
      <c r="L94" s="130"/>
    </row>
    <row r="95" spans="1:27" x14ac:dyDescent="0.25">
      <c r="A95" s="1"/>
      <c r="B95" s="1"/>
      <c r="C95" s="2"/>
      <c r="D95" s="101"/>
      <c r="E95" s="101"/>
      <c r="F95" s="101"/>
      <c r="G95" s="101"/>
      <c r="H95" s="101"/>
      <c r="I95" s="101"/>
      <c r="J95" s="101"/>
      <c r="K95" s="101"/>
      <c r="L95" s="101"/>
    </row>
    <row r="96" spans="1:27" x14ac:dyDescent="0.25">
      <c r="A96" s="169"/>
      <c r="B96" s="169"/>
      <c r="C96" s="8"/>
      <c r="D96" s="101"/>
      <c r="E96" s="101"/>
      <c r="F96" s="101"/>
      <c r="G96" s="101"/>
      <c r="H96" s="101"/>
      <c r="I96" s="101"/>
      <c r="J96" s="101"/>
      <c r="K96" s="101"/>
      <c r="L96" s="101"/>
    </row>
    <row r="97" spans="1:12" ht="16.5" x14ac:dyDescent="0.35">
      <c r="A97" s="130"/>
      <c r="B97" s="130"/>
      <c r="C97" s="130"/>
      <c r="D97" s="130"/>
      <c r="E97" s="130"/>
      <c r="F97" s="130"/>
      <c r="G97" s="130"/>
      <c r="H97" s="130"/>
      <c r="I97" s="130"/>
      <c r="J97" s="130"/>
      <c r="K97" s="130"/>
      <c r="L97" s="130"/>
    </row>
    <row r="98" spans="1:12" ht="16.5" x14ac:dyDescent="0.35">
      <c r="A98" s="130"/>
      <c r="B98" s="130"/>
      <c r="C98" s="130"/>
      <c r="D98" s="130"/>
      <c r="E98" s="130"/>
      <c r="F98" s="130"/>
      <c r="G98" s="130"/>
      <c r="H98" s="130"/>
      <c r="I98" s="130"/>
      <c r="J98" s="130"/>
      <c r="K98" s="130"/>
      <c r="L98" s="130"/>
    </row>
    <row r="99" spans="1:12" ht="16.5" x14ac:dyDescent="0.35">
      <c r="A99" s="130"/>
      <c r="B99" s="130"/>
      <c r="C99" s="130"/>
      <c r="D99" s="130"/>
      <c r="E99" s="130"/>
      <c r="F99" s="130"/>
      <c r="G99" s="130"/>
      <c r="H99" s="130"/>
      <c r="I99" s="130"/>
      <c r="J99" s="130"/>
      <c r="K99" s="130"/>
      <c r="L99" s="130"/>
    </row>
    <row r="100" spans="1:12" ht="16.5" x14ac:dyDescent="0.35">
      <c r="A100" s="130"/>
      <c r="B100" s="130"/>
      <c r="C100" s="130"/>
      <c r="D100" s="130"/>
      <c r="E100" s="130"/>
      <c r="F100" s="130"/>
      <c r="G100" s="130"/>
      <c r="H100" s="130"/>
      <c r="I100" s="130"/>
      <c r="J100" s="130"/>
      <c r="K100" s="130"/>
      <c r="L100" s="130"/>
    </row>
    <row r="101" spans="1:12" x14ac:dyDescent="0.25">
      <c r="A101" s="131"/>
      <c r="B101" s="131"/>
      <c r="C101" s="131"/>
      <c r="D101" s="131"/>
      <c r="E101" s="131"/>
      <c r="F101" s="131"/>
      <c r="G101" s="131"/>
      <c r="H101" s="131"/>
      <c r="I101" s="131"/>
      <c r="J101" s="131"/>
      <c r="K101" s="131"/>
      <c r="L101" s="131"/>
    </row>
    <row r="102" spans="1:12" x14ac:dyDescent="0.25">
      <c r="A102" s="131"/>
      <c r="B102" s="131"/>
      <c r="C102" s="131"/>
      <c r="D102" s="131"/>
      <c r="E102" s="131"/>
      <c r="F102" s="131"/>
      <c r="G102" s="131"/>
      <c r="H102" s="131"/>
      <c r="I102" s="131"/>
      <c r="J102" s="131"/>
      <c r="K102" s="131"/>
      <c r="L102" s="131"/>
    </row>
    <row r="103" spans="1:12" x14ac:dyDescent="0.25">
      <c r="A103" s="131"/>
      <c r="B103" s="131"/>
      <c r="C103" s="131"/>
      <c r="D103" s="131"/>
      <c r="E103" s="131"/>
      <c r="F103" s="131"/>
      <c r="G103" s="131"/>
      <c r="H103" s="131"/>
      <c r="I103" s="131"/>
      <c r="J103" s="131"/>
      <c r="K103" s="131"/>
      <c r="L103" s="131"/>
    </row>
    <row r="104" spans="1:12" x14ac:dyDescent="0.25">
      <c r="A104" s="131"/>
      <c r="B104" s="131"/>
      <c r="C104" s="131"/>
      <c r="D104" s="131"/>
      <c r="E104" s="131"/>
      <c r="F104" s="131"/>
      <c r="G104" s="131"/>
      <c r="H104" s="131"/>
      <c r="I104" s="131"/>
      <c r="J104" s="131"/>
      <c r="K104" s="131"/>
      <c r="L104" s="131"/>
    </row>
    <row r="105" spans="1:12" x14ac:dyDescent="0.25">
      <c r="A105" s="131"/>
      <c r="B105" s="131"/>
      <c r="C105" s="131"/>
      <c r="D105" s="131"/>
      <c r="E105" s="131"/>
      <c r="F105" s="131"/>
      <c r="G105" s="131"/>
      <c r="H105" s="131"/>
      <c r="I105" s="131"/>
      <c r="J105" s="131"/>
      <c r="K105" s="131"/>
      <c r="L105" s="13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row r="112" spans="1:12" x14ac:dyDescent="0.25">
      <c r="A112" s="101"/>
      <c r="B112" s="101"/>
      <c r="C112" s="101"/>
      <c r="D112" s="101"/>
      <c r="E112" s="101"/>
      <c r="F112" s="101"/>
      <c r="G112" s="101"/>
      <c r="H112" s="101"/>
      <c r="I112" s="101"/>
      <c r="J112" s="101"/>
      <c r="K112" s="101"/>
      <c r="L112" s="101"/>
    </row>
    <row r="113" spans="1:12" x14ac:dyDescent="0.25">
      <c r="A113" s="101"/>
      <c r="B113" s="101"/>
      <c r="C113" s="101"/>
      <c r="D113" s="101"/>
      <c r="E113" s="101"/>
      <c r="F113" s="101"/>
      <c r="G113" s="101"/>
      <c r="H113" s="101"/>
      <c r="I113" s="101"/>
      <c r="J113" s="101"/>
      <c r="K113" s="101"/>
      <c r="L113" s="101"/>
    </row>
    <row r="114" spans="1:12" x14ac:dyDescent="0.25">
      <c r="A114" s="101"/>
      <c r="B114" s="101"/>
      <c r="C114" s="101"/>
      <c r="D114" s="101"/>
      <c r="E114" s="101"/>
      <c r="F114" s="101"/>
      <c r="G114" s="101"/>
      <c r="H114" s="101"/>
      <c r="I114" s="101"/>
      <c r="J114" s="101"/>
      <c r="K114" s="101"/>
      <c r="L114" s="101"/>
    </row>
    <row r="115" spans="1:12" x14ac:dyDescent="0.25">
      <c r="A115" s="101"/>
      <c r="B115" s="101"/>
      <c r="C115" s="101"/>
      <c r="D115" s="101"/>
      <c r="E115" s="101"/>
      <c r="F115" s="101"/>
      <c r="G115" s="101"/>
      <c r="H115" s="101"/>
      <c r="I115" s="101"/>
      <c r="J115" s="101"/>
      <c r="K115" s="101"/>
      <c r="L115" s="101"/>
    </row>
    <row r="116" spans="1:12" x14ac:dyDescent="0.25">
      <c r="A116" s="101"/>
      <c r="B116" s="101"/>
      <c r="C116" s="101"/>
      <c r="D116" s="101"/>
      <c r="E116" s="101"/>
      <c r="F116" s="101"/>
      <c r="G116" s="101"/>
      <c r="H116" s="101"/>
      <c r="I116" s="101"/>
      <c r="J116" s="101"/>
      <c r="K116" s="101"/>
      <c r="L116" s="101"/>
    </row>
    <row r="117" spans="1:12" x14ac:dyDescent="0.25">
      <c r="A117" s="101"/>
      <c r="B117" s="101"/>
      <c r="C117" s="101"/>
      <c r="D117" s="101"/>
      <c r="E117" s="101"/>
      <c r="F117" s="101"/>
      <c r="G117" s="101"/>
      <c r="H117" s="101"/>
      <c r="I117" s="101"/>
      <c r="J117" s="101"/>
      <c r="K117" s="101"/>
      <c r="L117" s="101"/>
    </row>
    <row r="118" spans="1:12" x14ac:dyDescent="0.25">
      <c r="A118" s="101"/>
      <c r="B118" s="101"/>
      <c r="C118" s="101"/>
      <c r="D118" s="101"/>
      <c r="E118" s="101"/>
      <c r="F118" s="101"/>
      <c r="G118" s="101"/>
      <c r="H118" s="101"/>
      <c r="I118" s="101"/>
      <c r="J118" s="101"/>
      <c r="K118" s="101"/>
      <c r="L118" s="101"/>
    </row>
  </sheetData>
  <mergeCells count="2">
    <mergeCell ref="A1:L1"/>
    <mergeCell ref="A73:B73"/>
  </mergeCells>
  <pageMargins left="0.7" right="0.7" top="0.75" bottom="0.75" header="0.3" footer="0.3"/>
  <pageSetup paperSize="9" scale="55" orientation="portrait" r:id="rId1"/>
  <rowBreaks count="1" manualBreakCount="1">
    <brk id="92" max="11"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7"/>
  <sheetViews>
    <sheetView showZeros="0" zoomScaleNormal="100" workbookViewId="0">
      <selection sqref="A1:M1"/>
    </sheetView>
  </sheetViews>
  <sheetFormatPr defaultColWidth="9.140625" defaultRowHeight="15" x14ac:dyDescent="0.25"/>
  <cols>
    <col min="1" max="1" width="26" style="97" customWidth="1"/>
    <col min="2" max="2" width="16" style="97" customWidth="1"/>
    <col min="3" max="3" width="8.28515625" style="97" customWidth="1"/>
    <col min="4" max="4" width="4.7109375" style="97" customWidth="1"/>
    <col min="5" max="13" width="9.7109375" style="97" customWidth="1"/>
    <col min="14" max="16384" width="9.140625" style="97"/>
  </cols>
  <sheetData>
    <row r="1" spans="1:15" ht="21.75" x14ac:dyDescent="0.25">
      <c r="A1" s="213" t="s">
        <v>89</v>
      </c>
      <c r="B1" s="213"/>
      <c r="C1" s="213"/>
      <c r="D1" s="213"/>
      <c r="E1" s="213"/>
      <c r="F1" s="213"/>
      <c r="G1" s="213"/>
      <c r="H1" s="213"/>
      <c r="I1" s="213"/>
      <c r="J1" s="213"/>
      <c r="K1" s="213"/>
      <c r="L1" s="213"/>
      <c r="M1" s="213"/>
    </row>
    <row r="2" spans="1:15" ht="16.5" x14ac:dyDescent="0.35">
      <c r="A2" s="106" t="s">
        <v>0</v>
      </c>
      <c r="B2" s="107"/>
      <c r="C2" s="107"/>
      <c r="D2" s="107"/>
      <c r="E2" s="101"/>
      <c r="F2" s="101"/>
      <c r="G2" s="101"/>
      <c r="H2" s="101"/>
      <c r="I2" s="101"/>
      <c r="J2" s="101"/>
      <c r="K2" s="101"/>
      <c r="L2" s="101"/>
      <c r="M2" s="101"/>
    </row>
    <row r="3" spans="1:15" ht="16.5" x14ac:dyDescent="0.35">
      <c r="A3" s="67"/>
      <c r="B3" s="67"/>
      <c r="C3" s="68"/>
      <c r="D3" s="69"/>
      <c r="E3" s="70">
        <v>2016</v>
      </c>
      <c r="F3" s="70">
        <v>2015</v>
      </c>
      <c r="G3" s="70">
        <v>2016</v>
      </c>
      <c r="H3" s="70">
        <v>2015</v>
      </c>
      <c r="I3" s="70">
        <v>2015</v>
      </c>
      <c r="J3" s="70">
        <v>2014</v>
      </c>
      <c r="K3" s="70">
        <v>2013</v>
      </c>
      <c r="L3" s="70">
        <v>2013</v>
      </c>
      <c r="M3" s="70">
        <v>2012</v>
      </c>
      <c r="O3" s="152"/>
    </row>
    <row r="4" spans="1:15" ht="16.5" x14ac:dyDescent="0.35">
      <c r="A4" s="71"/>
      <c r="B4" s="71"/>
      <c r="C4" s="68"/>
      <c r="D4" s="69"/>
      <c r="E4" s="70" t="s">
        <v>72</v>
      </c>
      <c r="F4" s="70" t="s">
        <v>72</v>
      </c>
      <c r="G4" s="70" t="s">
        <v>156</v>
      </c>
      <c r="H4" s="70" t="s">
        <v>156</v>
      </c>
      <c r="I4" s="70"/>
      <c r="J4" s="70"/>
      <c r="K4" s="70"/>
      <c r="L4" s="70"/>
      <c r="M4" s="70"/>
      <c r="O4" s="98"/>
    </row>
    <row r="5" spans="1:15" ht="16.5" x14ac:dyDescent="0.35">
      <c r="A5" s="68" t="s">
        <v>1</v>
      </c>
      <c r="B5" s="71"/>
      <c r="C5" s="68"/>
      <c r="D5" s="68" t="s">
        <v>77</v>
      </c>
      <c r="E5" s="72"/>
      <c r="F5" s="72"/>
      <c r="G5" s="72">
        <v>0</v>
      </c>
      <c r="H5" s="72"/>
      <c r="I5" s="72"/>
      <c r="J5" s="72" t="s">
        <v>53</v>
      </c>
      <c r="K5" s="72" t="s">
        <v>80</v>
      </c>
      <c r="L5" s="72"/>
      <c r="M5" s="72"/>
      <c r="O5" s="98"/>
    </row>
    <row r="6" spans="1:15" ht="3.75" customHeight="1" x14ac:dyDescent="0.35">
      <c r="A6" s="65"/>
      <c r="B6" s="65"/>
      <c r="C6" s="65"/>
      <c r="D6" s="65"/>
      <c r="E6" s="65"/>
      <c r="F6" s="65"/>
      <c r="G6" s="65"/>
      <c r="H6" s="65"/>
      <c r="I6" s="65"/>
      <c r="J6" s="65"/>
      <c r="K6" s="65"/>
      <c r="L6" s="65"/>
      <c r="M6" s="65"/>
      <c r="O6" s="98" t="s">
        <v>81</v>
      </c>
    </row>
    <row r="7" spans="1:15" ht="15" customHeight="1" x14ac:dyDescent="0.35">
      <c r="A7" s="109" t="s">
        <v>2</v>
      </c>
      <c r="B7" s="110"/>
      <c r="C7" s="110"/>
      <c r="D7" s="110"/>
      <c r="E7" s="80">
        <v>52.853399999999993</v>
      </c>
      <c r="F7" s="17">
        <v>56.83699</v>
      </c>
      <c r="G7" s="80">
        <v>141.56226000000001</v>
      </c>
      <c r="H7" s="17">
        <v>165.20409000000001</v>
      </c>
      <c r="I7" s="80">
        <v>227.41482999999999</v>
      </c>
      <c r="J7" s="17">
        <v>215.07900000000001</v>
      </c>
      <c r="K7" s="17">
        <v>197.36699999999999</v>
      </c>
      <c r="L7" s="17">
        <v>232.72899999999998</v>
      </c>
      <c r="M7" s="17">
        <v>235.482</v>
      </c>
      <c r="O7" s="153"/>
    </row>
    <row r="8" spans="1:15" ht="15" customHeight="1" x14ac:dyDescent="0.35">
      <c r="A8" s="109" t="s">
        <v>3</v>
      </c>
      <c r="B8" s="62"/>
      <c r="C8" s="62"/>
      <c r="D8" s="62"/>
      <c r="E8" s="81">
        <v>-48.321599999999997</v>
      </c>
      <c r="F8" s="21">
        <v>-50.065450000000013</v>
      </c>
      <c r="G8" s="81">
        <v>-146.37044999999998</v>
      </c>
      <c r="H8" s="21">
        <v>-154.70656</v>
      </c>
      <c r="I8" s="81">
        <v>-207.04473999999999</v>
      </c>
      <c r="J8" s="21">
        <v>-184.905</v>
      </c>
      <c r="K8" s="21">
        <v>-174.89699999999999</v>
      </c>
      <c r="L8" s="21">
        <v>-207.41</v>
      </c>
      <c r="M8" s="21">
        <v>-211.92</v>
      </c>
    </row>
    <row r="9" spans="1:15" ht="15" customHeight="1" x14ac:dyDescent="0.35">
      <c r="A9" s="109" t="s">
        <v>4</v>
      </c>
      <c r="B9" s="62"/>
      <c r="C9" s="62"/>
      <c r="D9" s="62"/>
      <c r="E9" s="81">
        <v>0.57545999999999986</v>
      </c>
      <c r="F9" s="21">
        <v>1.61713</v>
      </c>
      <c r="G9" s="81">
        <v>2.19787</v>
      </c>
      <c r="H9" s="21">
        <v>3.7936300000000003</v>
      </c>
      <c r="I9" s="81">
        <v>3.4373000000000005</v>
      </c>
      <c r="J9" s="21">
        <v>8.7259999999999991</v>
      </c>
      <c r="K9" s="21">
        <v>6.61</v>
      </c>
      <c r="L9" s="21">
        <v>7.2600000000000007</v>
      </c>
      <c r="M9" s="21">
        <v>7.81</v>
      </c>
    </row>
    <row r="10" spans="1:15" ht="15" customHeight="1" x14ac:dyDescent="0.35">
      <c r="A10" s="109" t="s">
        <v>5</v>
      </c>
      <c r="B10" s="62"/>
      <c r="C10" s="62"/>
      <c r="D10" s="62"/>
      <c r="E10" s="81">
        <v>0</v>
      </c>
      <c r="F10" s="21">
        <v>0</v>
      </c>
      <c r="G10" s="81">
        <v>0</v>
      </c>
      <c r="H10" s="21">
        <v>0</v>
      </c>
      <c r="I10" s="81">
        <v>0</v>
      </c>
      <c r="J10" s="21">
        <v>0</v>
      </c>
      <c r="K10" s="21">
        <v>0</v>
      </c>
      <c r="L10" s="21">
        <v>0</v>
      </c>
      <c r="M10" s="21">
        <v>0</v>
      </c>
    </row>
    <row r="11" spans="1:15" ht="15" customHeight="1" x14ac:dyDescent="0.35">
      <c r="A11" s="111" t="s">
        <v>6</v>
      </c>
      <c r="B11" s="66"/>
      <c r="C11" s="66"/>
      <c r="D11" s="66"/>
      <c r="E11" s="82">
        <v>0</v>
      </c>
      <c r="F11" s="25">
        <v>-0.88861999999999997</v>
      </c>
      <c r="G11" s="82">
        <v>0</v>
      </c>
      <c r="H11" s="25">
        <v>-0.88861999999999997</v>
      </c>
      <c r="I11" s="82">
        <v>-0.88861999999999997</v>
      </c>
      <c r="J11" s="25">
        <v>0</v>
      </c>
      <c r="K11" s="25">
        <v>0</v>
      </c>
      <c r="L11" s="25">
        <v>0</v>
      </c>
      <c r="M11" s="25">
        <v>0</v>
      </c>
    </row>
    <row r="12" spans="1:15" ht="15" customHeight="1" x14ac:dyDescent="0.25">
      <c r="A12" s="112" t="s">
        <v>7</v>
      </c>
      <c r="B12" s="112"/>
      <c r="C12" s="112"/>
      <c r="D12" s="112"/>
      <c r="E12" s="80">
        <f>SUM(E7:E11)</f>
        <v>5.1072599999999966</v>
      </c>
      <c r="F12" s="195">
        <f>SUM(F7:F11)</f>
        <v>7.5000499999999874</v>
      </c>
      <c r="G12" s="80">
        <f>SUM(G7:G11)</f>
        <v>-2.6103199999999678</v>
      </c>
      <c r="H12" s="17">
        <f>SUM(H7:H11)</f>
        <v>13.402540000000013</v>
      </c>
      <c r="I12" s="80">
        <f>SUM(I7:I11)</f>
        <v>22.918770000000006</v>
      </c>
      <c r="J12" s="18">
        <f>SUM(J7:J11)</f>
        <v>38.900000000000006</v>
      </c>
      <c r="K12" s="18">
        <f>SUM(K7:K11)</f>
        <v>29.08</v>
      </c>
      <c r="L12" s="18">
        <f>SUM(L7:L11)</f>
        <v>32.578999999999986</v>
      </c>
      <c r="M12" s="18">
        <f>SUM(M7:M11)</f>
        <v>31.372000000000011</v>
      </c>
    </row>
    <row r="13" spans="1:15" ht="15" customHeight="1" x14ac:dyDescent="0.35">
      <c r="A13" s="111" t="s">
        <v>62</v>
      </c>
      <c r="B13" s="66"/>
      <c r="C13" s="66"/>
      <c r="D13" s="66"/>
      <c r="E13" s="82">
        <v>-3.6869799999999997</v>
      </c>
      <c r="F13" s="191">
        <v>-3.7348100000000004</v>
      </c>
      <c r="G13" s="82">
        <v>-11.211819999999999</v>
      </c>
      <c r="H13" s="25">
        <v>-11.132960000000001</v>
      </c>
      <c r="I13" s="82">
        <v>-14.91976</v>
      </c>
      <c r="J13" s="25">
        <v>-7.3669999999999991</v>
      </c>
      <c r="K13" s="25">
        <v>-7.6310000000000002</v>
      </c>
      <c r="L13" s="25">
        <v>-9.3789999999999978</v>
      </c>
      <c r="M13" s="25">
        <v>-7.899</v>
      </c>
    </row>
    <row r="14" spans="1:15" ht="15" customHeight="1" x14ac:dyDescent="0.25">
      <c r="A14" s="112" t="s">
        <v>8</v>
      </c>
      <c r="B14" s="112"/>
      <c r="C14" s="112"/>
      <c r="D14" s="112"/>
      <c r="E14" s="80">
        <f>SUM(E12:E13)</f>
        <v>1.4202799999999969</v>
      </c>
      <c r="F14" s="195">
        <f>SUM(F12:F13)</f>
        <v>3.765239999999987</v>
      </c>
      <c r="G14" s="80">
        <f>SUM(G12:G13)</f>
        <v>-13.822139999999967</v>
      </c>
      <c r="H14" s="17">
        <f>SUM(H12:H13)</f>
        <v>2.2695800000000119</v>
      </c>
      <c r="I14" s="80">
        <f>SUM(I12:I13)</f>
        <v>7.9990100000000055</v>
      </c>
      <c r="J14" s="18">
        <f>SUM(J12:J13)</f>
        <v>31.533000000000008</v>
      </c>
      <c r="K14" s="18">
        <f>SUM(K12:K13)</f>
        <v>21.448999999999998</v>
      </c>
      <c r="L14" s="18">
        <f>SUM(L12:L13)</f>
        <v>23.199999999999989</v>
      </c>
      <c r="M14" s="18">
        <f>SUM(M12:M13)</f>
        <v>23.47300000000001</v>
      </c>
    </row>
    <row r="15" spans="1:15" ht="15" customHeight="1" x14ac:dyDescent="0.35">
      <c r="A15" s="109" t="s">
        <v>9</v>
      </c>
      <c r="B15" s="113"/>
      <c r="C15" s="113"/>
      <c r="D15" s="113"/>
      <c r="E15" s="81">
        <v>0</v>
      </c>
      <c r="F15" s="21">
        <v>0</v>
      </c>
      <c r="G15" s="81">
        <v>0</v>
      </c>
      <c r="H15" s="21">
        <v>0</v>
      </c>
      <c r="I15" s="81">
        <v>0</v>
      </c>
      <c r="J15" s="21">
        <v>0</v>
      </c>
      <c r="K15" s="21">
        <v>-0.73299999999999998</v>
      </c>
      <c r="L15" s="21">
        <v>-0.73299999999999998</v>
      </c>
      <c r="M15" s="21">
        <v>-0.77800000000000002</v>
      </c>
    </row>
    <row r="16" spans="1:15" ht="15" customHeight="1" x14ac:dyDescent="0.35">
      <c r="A16" s="111" t="s">
        <v>10</v>
      </c>
      <c r="B16" s="66"/>
      <c r="C16" s="66"/>
      <c r="D16" s="66"/>
      <c r="E16" s="82">
        <v>0</v>
      </c>
      <c r="F16" s="25">
        <v>0</v>
      </c>
      <c r="G16" s="82">
        <v>0</v>
      </c>
      <c r="H16" s="25">
        <v>0</v>
      </c>
      <c r="I16" s="82">
        <v>0</v>
      </c>
      <c r="J16" s="25">
        <v>0</v>
      </c>
      <c r="K16" s="25">
        <v>0</v>
      </c>
      <c r="L16" s="25">
        <v>0</v>
      </c>
      <c r="M16" s="25">
        <v>0</v>
      </c>
    </row>
    <row r="17" spans="1:13" ht="15" customHeight="1" x14ac:dyDescent="0.25">
      <c r="A17" s="112" t="s">
        <v>11</v>
      </c>
      <c r="B17" s="112"/>
      <c r="C17" s="112"/>
      <c r="D17" s="112"/>
      <c r="E17" s="80">
        <f>SUM(E14:E16)</f>
        <v>1.4202799999999969</v>
      </c>
      <c r="F17" s="195">
        <f>SUM(F14:F16)</f>
        <v>3.765239999999987</v>
      </c>
      <c r="G17" s="80">
        <f>SUM(G14:G16)</f>
        <v>-13.822139999999967</v>
      </c>
      <c r="H17" s="17">
        <f>SUM(H14:H16)</f>
        <v>2.2695800000000119</v>
      </c>
      <c r="I17" s="80">
        <f>SUM(I14:I16)</f>
        <v>7.9990100000000055</v>
      </c>
      <c r="J17" s="18">
        <f>SUM(J14:J16)</f>
        <v>31.533000000000008</v>
      </c>
      <c r="K17" s="18">
        <f>SUM(K14:K16)</f>
        <v>20.715999999999998</v>
      </c>
      <c r="L17" s="18">
        <f>SUM(L14:L16)</f>
        <v>22.466999999999988</v>
      </c>
      <c r="M17" s="18">
        <f>SUM(M14:M16)</f>
        <v>22.695000000000011</v>
      </c>
    </row>
    <row r="18" spans="1:13" ht="15" customHeight="1" x14ac:dyDescent="0.35">
      <c r="A18" s="109" t="s">
        <v>12</v>
      </c>
      <c r="B18" s="62"/>
      <c r="C18" s="62"/>
      <c r="D18" s="62"/>
      <c r="E18" s="81">
        <v>0.27467999999999998</v>
      </c>
      <c r="F18" s="21">
        <v>-1.09196</v>
      </c>
      <c r="G18" s="81">
        <v>0.66339999999999999</v>
      </c>
      <c r="H18" s="21">
        <v>0.75884000000000007</v>
      </c>
      <c r="I18" s="81">
        <v>2.6778999999999997</v>
      </c>
      <c r="J18" s="21">
        <v>1E-3</v>
      </c>
      <c r="K18" s="21">
        <v>1.5249999999999999</v>
      </c>
      <c r="L18" s="21">
        <v>1.5259999999999998</v>
      </c>
      <c r="M18" s="21">
        <v>4.5040000000000004</v>
      </c>
    </row>
    <row r="19" spans="1:13" ht="15" customHeight="1" x14ac:dyDescent="0.35">
      <c r="A19" s="111" t="s">
        <v>13</v>
      </c>
      <c r="B19" s="66"/>
      <c r="C19" s="66"/>
      <c r="D19" s="66"/>
      <c r="E19" s="82">
        <v>-3.511470000000001</v>
      </c>
      <c r="F19" s="25">
        <v>-2.9663300000000001</v>
      </c>
      <c r="G19" s="82">
        <v>-9.6277700000000017</v>
      </c>
      <c r="H19" s="25">
        <v>-6.8293200000000009</v>
      </c>
      <c r="I19" s="82">
        <v>-7.3053800000000004</v>
      </c>
      <c r="J19" s="25">
        <v>-16.215</v>
      </c>
      <c r="K19" s="25">
        <v>-13.281000000000001</v>
      </c>
      <c r="L19" s="25">
        <v>-13.242000000000001</v>
      </c>
      <c r="M19" s="25">
        <v>-13.288</v>
      </c>
    </row>
    <row r="20" spans="1:13" ht="15" customHeight="1" x14ac:dyDescent="0.25">
      <c r="A20" s="112" t="s">
        <v>14</v>
      </c>
      <c r="B20" s="112"/>
      <c r="C20" s="112"/>
      <c r="D20" s="112"/>
      <c r="E20" s="80">
        <f>SUM(E17:E19)</f>
        <v>-1.8165100000000041</v>
      </c>
      <c r="F20" s="195">
        <f>SUM(F17:F19)</f>
        <v>-0.29305000000001336</v>
      </c>
      <c r="G20" s="80">
        <f>SUM(G17:G19)</f>
        <v>-22.786509999999971</v>
      </c>
      <c r="H20" s="17">
        <f>SUM(H17:H19)</f>
        <v>-3.8008999999999888</v>
      </c>
      <c r="I20" s="80">
        <f>SUM(I17:I19)</f>
        <v>3.3715300000000044</v>
      </c>
      <c r="J20" s="18">
        <f>SUM(J17:J19)</f>
        <v>15.31900000000001</v>
      </c>
      <c r="K20" s="18">
        <f>SUM(K17:K19)</f>
        <v>8.9599999999999955</v>
      </c>
      <c r="L20" s="18">
        <f>SUM(L17:L19)</f>
        <v>10.750999999999987</v>
      </c>
      <c r="M20" s="18">
        <f>SUM(M17:M19)</f>
        <v>13.911000000000012</v>
      </c>
    </row>
    <row r="21" spans="1:13" ht="15" customHeight="1" x14ac:dyDescent="0.35">
      <c r="A21" s="109" t="s">
        <v>15</v>
      </c>
      <c r="B21" s="62"/>
      <c r="C21" s="62"/>
      <c r="D21" s="62"/>
      <c r="E21" s="81">
        <v>-0.12254999999999999</v>
      </c>
      <c r="F21" s="21">
        <v>-0.19569000000000003</v>
      </c>
      <c r="G21" s="81">
        <v>-0.40604000000000001</v>
      </c>
      <c r="H21" s="21">
        <v>-0.78120999999999996</v>
      </c>
      <c r="I21" s="81">
        <v>-11.540800000000001</v>
      </c>
      <c r="J21" s="21">
        <v>1.9620000000000002</v>
      </c>
      <c r="K21" s="21">
        <v>-16.21</v>
      </c>
      <c r="L21" s="21">
        <v>-16.240000000000002</v>
      </c>
      <c r="M21" s="21">
        <v>-4.8979999999999997</v>
      </c>
    </row>
    <row r="22" spans="1:13" ht="15" customHeight="1" x14ac:dyDescent="0.35">
      <c r="A22" s="111" t="s">
        <v>16</v>
      </c>
      <c r="B22" s="114"/>
      <c r="C22" s="114"/>
      <c r="D22" s="114"/>
      <c r="E22" s="82">
        <v>0</v>
      </c>
      <c r="F22" s="25">
        <v>0</v>
      </c>
      <c r="G22" s="82">
        <v>0</v>
      </c>
      <c r="H22" s="25">
        <v>0</v>
      </c>
      <c r="I22" s="82">
        <v>0</v>
      </c>
      <c r="J22" s="25">
        <v>-5.5229999999999997</v>
      </c>
      <c r="K22" s="25">
        <v>-19.684000000000001</v>
      </c>
      <c r="L22" s="25">
        <v>-21.445</v>
      </c>
      <c r="M22" s="25">
        <v>0</v>
      </c>
    </row>
    <row r="23" spans="1:13" ht="15" customHeight="1" x14ac:dyDescent="0.35">
      <c r="A23" s="115" t="s">
        <v>103</v>
      </c>
      <c r="B23" s="116"/>
      <c r="C23" s="116"/>
      <c r="D23" s="116"/>
      <c r="E23" s="80">
        <f>SUM(E20:E22)</f>
        <v>-1.939060000000004</v>
      </c>
      <c r="F23" s="195">
        <f>SUM(F20:F22)</f>
        <v>-0.48874000000001339</v>
      </c>
      <c r="G23" s="80">
        <f>SUM(G20:G22)</f>
        <v>-23.192549999999972</v>
      </c>
      <c r="H23" s="17">
        <f>SUM(H20:H22)</f>
        <v>-4.5821099999999886</v>
      </c>
      <c r="I23" s="80">
        <f>SUM(I20:I22)</f>
        <v>-8.1692699999999974</v>
      </c>
      <c r="J23" s="18">
        <f>SUM(J20:J22)</f>
        <v>11.75800000000001</v>
      </c>
      <c r="K23" s="18">
        <f>SUM(K20:K22)</f>
        <v>-26.934000000000005</v>
      </c>
      <c r="L23" s="18">
        <f>SUM(L20:L22)</f>
        <v>-26.934000000000015</v>
      </c>
      <c r="M23" s="18">
        <f>SUM(M20:M22)</f>
        <v>9.0130000000000123</v>
      </c>
    </row>
    <row r="24" spans="1:13" ht="15" customHeight="1" x14ac:dyDescent="0.35">
      <c r="A24" s="109" t="s">
        <v>117</v>
      </c>
      <c r="B24" s="62"/>
      <c r="C24" s="62"/>
      <c r="D24" s="62"/>
      <c r="E24" s="81">
        <v>-1.9390600000000049</v>
      </c>
      <c r="F24" s="21">
        <v>-0.48874000000000639</v>
      </c>
      <c r="G24" s="81">
        <v>-23.192549999999976</v>
      </c>
      <c r="H24" s="21">
        <v>-4.5821100000000028</v>
      </c>
      <c r="I24" s="81">
        <v>-8.169270000000008</v>
      </c>
      <c r="J24" s="21">
        <v>11.75800000000001</v>
      </c>
      <c r="K24" s="21">
        <v>-26.933999999999997</v>
      </c>
      <c r="L24" s="21">
        <v>-26.934000000000012</v>
      </c>
      <c r="M24" s="21">
        <v>9.0130000000000052</v>
      </c>
    </row>
    <row r="25" spans="1:13" ht="15" customHeight="1" x14ac:dyDescent="0.35">
      <c r="A25" s="109" t="s">
        <v>112</v>
      </c>
      <c r="B25" s="62"/>
      <c r="C25" s="62"/>
      <c r="D25" s="62"/>
      <c r="E25" s="81">
        <v>0</v>
      </c>
      <c r="F25" s="21">
        <v>0</v>
      </c>
      <c r="G25" s="81">
        <v>0</v>
      </c>
      <c r="H25" s="21">
        <v>0</v>
      </c>
      <c r="I25" s="81">
        <v>0</v>
      </c>
      <c r="J25" s="21">
        <v>0</v>
      </c>
      <c r="K25" s="21">
        <v>0</v>
      </c>
      <c r="L25" s="21">
        <v>0</v>
      </c>
      <c r="M25" s="21">
        <v>0</v>
      </c>
    </row>
    <row r="26" spans="1:13" ht="15" customHeight="1" x14ac:dyDescent="0.35">
      <c r="A26" s="146"/>
      <c r="B26" s="146"/>
      <c r="C26" s="146"/>
      <c r="D26" s="146"/>
      <c r="E26" s="147"/>
      <c r="F26" s="148"/>
      <c r="G26" s="147"/>
      <c r="H26" s="148"/>
      <c r="I26" s="147"/>
      <c r="J26" s="148"/>
      <c r="K26" s="148"/>
      <c r="L26" s="148"/>
      <c r="M26" s="148"/>
    </row>
    <row r="27" spans="1:13" ht="15" customHeight="1" x14ac:dyDescent="0.35">
      <c r="A27" s="144" t="s">
        <v>64</v>
      </c>
      <c r="B27" s="62"/>
      <c r="C27" s="62"/>
      <c r="D27" s="62"/>
      <c r="E27" s="81">
        <v>1.7000000000022553E-4</v>
      </c>
      <c r="F27" s="21">
        <v>-1.1800000000000002</v>
      </c>
      <c r="G27" s="81">
        <v>-3.524</v>
      </c>
      <c r="H27" s="21">
        <v>-1.677</v>
      </c>
      <c r="I27" s="81">
        <v>-1.806</v>
      </c>
      <c r="J27" s="21">
        <v>0</v>
      </c>
      <c r="K27" s="21">
        <v>-3.2559999999999998</v>
      </c>
      <c r="L27" s="21">
        <v>-3.2559999999999998</v>
      </c>
      <c r="M27" s="21">
        <v>0</v>
      </c>
    </row>
    <row r="28" spans="1:13" ht="15" customHeight="1" x14ac:dyDescent="0.35">
      <c r="A28" s="145" t="s">
        <v>111</v>
      </c>
      <c r="B28" s="146"/>
      <c r="C28" s="146"/>
      <c r="D28" s="146"/>
      <c r="E28" s="160">
        <f>E14-E27</f>
        <v>1.4201099999999967</v>
      </c>
      <c r="F28" s="161">
        <f>F14-F27</f>
        <v>4.9452399999999876</v>
      </c>
      <c r="G28" s="160">
        <f>G14-G27</f>
        <v>-10.298139999999968</v>
      </c>
      <c r="H28" s="161">
        <f>H14-H27</f>
        <v>3.946580000000012</v>
      </c>
      <c r="I28" s="160">
        <f>I14-I27</f>
        <v>9.8050100000000064</v>
      </c>
      <c r="J28" s="161">
        <f>J14-J27</f>
        <v>31.533000000000008</v>
      </c>
      <c r="K28" s="161">
        <f>K14-K27</f>
        <v>24.704999999999998</v>
      </c>
      <c r="L28" s="161">
        <f>L14-L27</f>
        <v>26.455999999999989</v>
      </c>
      <c r="M28" s="161">
        <f>M14-M27</f>
        <v>23.47300000000001</v>
      </c>
    </row>
    <row r="29" spans="1:13" ht="16.5" x14ac:dyDescent="0.35">
      <c r="A29" s="109"/>
      <c r="B29" s="62"/>
      <c r="C29" s="62"/>
      <c r="D29" s="62"/>
      <c r="E29" s="22"/>
      <c r="F29" s="22"/>
      <c r="G29" s="22"/>
      <c r="H29" s="22"/>
      <c r="I29" s="22"/>
      <c r="J29" s="22"/>
      <c r="K29" s="22"/>
      <c r="L29" s="22"/>
      <c r="M29" s="22"/>
    </row>
    <row r="30" spans="1:13" ht="16.5" x14ac:dyDescent="0.35">
      <c r="A30" s="67"/>
      <c r="B30" s="67"/>
      <c r="C30" s="68"/>
      <c r="D30" s="69"/>
      <c r="E30" s="70">
        <v>2016</v>
      </c>
      <c r="F30" s="70">
        <v>2015</v>
      </c>
      <c r="G30" s="70">
        <v>2016</v>
      </c>
      <c r="H30" s="70">
        <v>2015</v>
      </c>
      <c r="I30" s="70">
        <v>2015</v>
      </c>
      <c r="J30" s="70">
        <v>2014</v>
      </c>
      <c r="K30" s="70">
        <v>2013</v>
      </c>
      <c r="L30" s="70">
        <v>2013</v>
      </c>
      <c r="M30" s="70">
        <v>2012</v>
      </c>
    </row>
    <row r="31" spans="1:13" ht="16.5" x14ac:dyDescent="0.35">
      <c r="A31" s="71"/>
      <c r="B31" s="71"/>
      <c r="C31" s="68"/>
      <c r="D31" s="69"/>
      <c r="E31" s="73" t="s">
        <v>72</v>
      </c>
      <c r="F31" s="73" t="s">
        <v>72</v>
      </c>
      <c r="G31" s="73" t="s">
        <v>156</v>
      </c>
      <c r="H31" s="73" t="s">
        <v>156</v>
      </c>
      <c r="I31" s="73"/>
      <c r="J31" s="73"/>
      <c r="K31" s="73"/>
      <c r="L31" s="73"/>
      <c r="M31" s="73"/>
    </row>
    <row r="32" spans="1:13" ht="16.5" x14ac:dyDescent="0.35">
      <c r="A32" s="68" t="s">
        <v>100</v>
      </c>
      <c r="B32" s="74"/>
      <c r="C32" s="68"/>
      <c r="D32" s="68"/>
      <c r="E32" s="75"/>
      <c r="F32" s="75"/>
      <c r="G32" s="75"/>
      <c r="H32" s="75"/>
      <c r="I32" s="75"/>
      <c r="J32" s="75"/>
      <c r="K32" s="75"/>
      <c r="L32" s="75"/>
      <c r="M32" s="75"/>
    </row>
    <row r="33" spans="1:13" ht="3" customHeight="1" x14ac:dyDescent="0.35">
      <c r="A33" s="109"/>
      <c r="B33" s="65"/>
      <c r="C33" s="65"/>
      <c r="D33" s="65"/>
      <c r="E33" s="63"/>
      <c r="F33" s="63"/>
      <c r="G33" s="63"/>
      <c r="H33" s="63"/>
      <c r="I33" s="63"/>
      <c r="J33" s="63"/>
      <c r="K33" s="63"/>
      <c r="L33" s="63"/>
      <c r="M33" s="63"/>
    </row>
    <row r="34" spans="1:13" ht="15" customHeight="1" x14ac:dyDescent="0.35">
      <c r="A34" s="109" t="s">
        <v>17</v>
      </c>
      <c r="B34" s="117"/>
      <c r="C34" s="117"/>
      <c r="D34" s="117"/>
      <c r="E34" s="81"/>
      <c r="F34" s="21"/>
      <c r="G34" s="81">
        <v>305.666</v>
      </c>
      <c r="H34" s="21">
        <v>305.02999999999997</v>
      </c>
      <c r="I34" s="81">
        <v>298.70800000000003</v>
      </c>
      <c r="J34" s="21">
        <v>305.87599999999998</v>
      </c>
      <c r="K34" s="21">
        <v>0</v>
      </c>
      <c r="L34" s="21">
        <v>306.24</v>
      </c>
      <c r="M34" s="21">
        <v>299.22500000000002</v>
      </c>
    </row>
    <row r="35" spans="1:13" ht="15" customHeight="1" x14ac:dyDescent="0.35">
      <c r="A35" s="109" t="s">
        <v>18</v>
      </c>
      <c r="B35" s="110"/>
      <c r="C35" s="110"/>
      <c r="D35" s="110"/>
      <c r="E35" s="81"/>
      <c r="F35" s="21"/>
      <c r="G35" s="81">
        <v>109.70748</v>
      </c>
      <c r="H35" s="21">
        <v>104.7025</v>
      </c>
      <c r="I35" s="81">
        <v>102.79349999999999</v>
      </c>
      <c r="J35" s="21">
        <v>108.20400000000001</v>
      </c>
      <c r="K35" s="21">
        <v>0</v>
      </c>
      <c r="L35" s="21">
        <v>96.19</v>
      </c>
      <c r="M35" s="21">
        <v>97.88</v>
      </c>
    </row>
    <row r="36" spans="1:13" ht="15" customHeight="1" x14ac:dyDescent="0.35">
      <c r="A36" s="109" t="s">
        <v>110</v>
      </c>
      <c r="B36" s="110"/>
      <c r="C36" s="110"/>
      <c r="D36" s="110"/>
      <c r="E36" s="81"/>
      <c r="F36" s="21"/>
      <c r="G36" s="81">
        <v>7.6136999999999997</v>
      </c>
      <c r="H36" s="21">
        <v>8.5790000000000006</v>
      </c>
      <c r="I36" s="81">
        <v>7.718</v>
      </c>
      <c r="J36" s="21">
        <v>7.5399999999999991</v>
      </c>
      <c r="K36" s="21">
        <v>0</v>
      </c>
      <c r="L36" s="21">
        <v>10.295999999999999</v>
      </c>
      <c r="M36" s="21">
        <v>6.9720000000000004</v>
      </c>
    </row>
    <row r="37" spans="1:13" ht="15" customHeight="1" x14ac:dyDescent="0.35">
      <c r="A37" s="109" t="s">
        <v>19</v>
      </c>
      <c r="B37" s="110"/>
      <c r="C37" s="110"/>
      <c r="D37" s="110"/>
      <c r="E37" s="81"/>
      <c r="F37" s="21"/>
      <c r="G37" s="81">
        <v>0</v>
      </c>
      <c r="H37" s="21">
        <v>0.26644999999999996</v>
      </c>
      <c r="I37" s="81">
        <v>0.26826</v>
      </c>
      <c r="J37" s="21">
        <v>0.26600000000000001</v>
      </c>
      <c r="K37" s="21">
        <v>0</v>
      </c>
      <c r="L37" s="21">
        <v>0.26100000000000001</v>
      </c>
      <c r="M37" s="21">
        <v>0.32900000000000001</v>
      </c>
    </row>
    <row r="38" spans="1:13" ht="15" customHeight="1" x14ac:dyDescent="0.35">
      <c r="A38" s="111" t="s">
        <v>20</v>
      </c>
      <c r="B38" s="66"/>
      <c r="C38" s="66"/>
      <c r="D38" s="66"/>
      <c r="E38" s="82"/>
      <c r="F38" s="25"/>
      <c r="G38" s="82">
        <v>43.184170000000002</v>
      </c>
      <c r="H38" s="25">
        <v>55.833459999999995</v>
      </c>
      <c r="I38" s="82">
        <v>41.950220000000002</v>
      </c>
      <c r="J38" s="25">
        <v>56.823999999999998</v>
      </c>
      <c r="K38" s="25">
        <v>0</v>
      </c>
      <c r="L38" s="25">
        <v>52.021000000000001</v>
      </c>
      <c r="M38" s="25">
        <v>67.536000000000001</v>
      </c>
    </row>
    <row r="39" spans="1:13" ht="15" customHeight="1" x14ac:dyDescent="0.35">
      <c r="A39" s="106" t="s">
        <v>21</v>
      </c>
      <c r="B39" s="112"/>
      <c r="C39" s="112"/>
      <c r="D39" s="112"/>
      <c r="E39" s="86"/>
      <c r="F39" s="195"/>
      <c r="G39" s="86">
        <f>SUM(G34:G38)</f>
        <v>466.17134999999996</v>
      </c>
      <c r="H39" s="195">
        <f>SUM(H34:H38)</f>
        <v>474.41140999999999</v>
      </c>
      <c r="I39" s="86">
        <f>SUM(I34:I38)</f>
        <v>451.43798000000004</v>
      </c>
      <c r="J39" s="187">
        <f>SUM(J34:J38)</f>
        <v>478.71000000000004</v>
      </c>
      <c r="K39" s="18" t="s">
        <v>54</v>
      </c>
      <c r="L39" s="18">
        <f>SUM(L34:L38)</f>
        <v>465.00800000000004</v>
      </c>
      <c r="M39" s="18">
        <f>SUM(M34:M38)</f>
        <v>471.94200000000001</v>
      </c>
    </row>
    <row r="40" spans="1:13" ht="15" customHeight="1" x14ac:dyDescent="0.35">
      <c r="A40" s="109" t="s">
        <v>22</v>
      </c>
      <c r="B40" s="62"/>
      <c r="C40" s="62"/>
      <c r="D40" s="62"/>
      <c r="E40" s="81"/>
      <c r="F40" s="21"/>
      <c r="G40" s="81">
        <v>38.130070000000003</v>
      </c>
      <c r="H40" s="21">
        <v>35.782510000000002</v>
      </c>
      <c r="I40" s="81">
        <v>35.690219999999997</v>
      </c>
      <c r="J40" s="21">
        <v>27.957999999999998</v>
      </c>
      <c r="K40" s="21">
        <v>0</v>
      </c>
      <c r="L40" s="21">
        <v>30.14</v>
      </c>
      <c r="M40" s="21">
        <v>30.291</v>
      </c>
    </row>
    <row r="41" spans="1:13" ht="15" customHeight="1" x14ac:dyDescent="0.35">
      <c r="A41" s="109" t="s">
        <v>23</v>
      </c>
      <c r="B41" s="62"/>
      <c r="C41" s="62"/>
      <c r="D41" s="62"/>
      <c r="E41" s="81"/>
      <c r="F41" s="21"/>
      <c r="G41" s="81">
        <v>0</v>
      </c>
      <c r="H41" s="21">
        <v>0</v>
      </c>
      <c r="I41" s="81">
        <v>0</v>
      </c>
      <c r="J41" s="21">
        <v>0</v>
      </c>
      <c r="K41" s="21">
        <v>0</v>
      </c>
      <c r="L41" s="21">
        <v>0</v>
      </c>
      <c r="M41" s="21">
        <v>0</v>
      </c>
    </row>
    <row r="42" spans="1:13" ht="15" customHeight="1" x14ac:dyDescent="0.35">
      <c r="A42" s="109" t="s">
        <v>24</v>
      </c>
      <c r="B42" s="62"/>
      <c r="C42" s="62"/>
      <c r="D42" s="62"/>
      <c r="E42" s="81"/>
      <c r="F42" s="21"/>
      <c r="G42" s="81">
        <v>57.593060000000001</v>
      </c>
      <c r="H42" s="21">
        <v>52.585000000000001</v>
      </c>
      <c r="I42" s="81">
        <v>80.297970000000007</v>
      </c>
      <c r="J42" s="21">
        <v>67.759</v>
      </c>
      <c r="K42" s="21">
        <v>0</v>
      </c>
      <c r="L42" s="21">
        <v>72.991</v>
      </c>
      <c r="M42" s="21">
        <v>71.177000000000007</v>
      </c>
    </row>
    <row r="43" spans="1:13" ht="15" customHeight="1" x14ac:dyDescent="0.35">
      <c r="A43" s="109" t="s">
        <v>25</v>
      </c>
      <c r="B43" s="62"/>
      <c r="C43" s="62"/>
      <c r="D43" s="62"/>
      <c r="E43" s="81"/>
      <c r="F43" s="21"/>
      <c r="G43" s="81">
        <v>10.769309999999999</v>
      </c>
      <c r="H43" s="21">
        <v>18.04289</v>
      </c>
      <c r="I43" s="81">
        <v>14.60253</v>
      </c>
      <c r="J43" s="21">
        <v>13.808</v>
      </c>
      <c r="K43" s="21">
        <v>0</v>
      </c>
      <c r="L43" s="21">
        <v>9.3420000000000005</v>
      </c>
      <c r="M43" s="21">
        <v>16.780999999999999</v>
      </c>
    </row>
    <row r="44" spans="1:13" ht="15" customHeight="1" x14ac:dyDescent="0.35">
      <c r="A44" s="111" t="s">
        <v>26</v>
      </c>
      <c r="B44" s="66"/>
      <c r="C44" s="66"/>
      <c r="D44" s="66"/>
      <c r="E44" s="82"/>
      <c r="F44" s="25"/>
      <c r="G44" s="82">
        <v>0</v>
      </c>
      <c r="H44" s="25">
        <v>0</v>
      </c>
      <c r="I44" s="82">
        <v>0</v>
      </c>
      <c r="J44" s="25">
        <v>0</v>
      </c>
      <c r="K44" s="25">
        <v>0</v>
      </c>
      <c r="L44" s="25">
        <v>0</v>
      </c>
      <c r="M44" s="25">
        <v>0</v>
      </c>
    </row>
    <row r="45" spans="1:13" ht="15" customHeight="1" x14ac:dyDescent="0.35">
      <c r="A45" s="118" t="s">
        <v>27</v>
      </c>
      <c r="B45" s="77"/>
      <c r="C45" s="77"/>
      <c r="D45" s="77"/>
      <c r="E45" s="87"/>
      <c r="F45" s="200"/>
      <c r="G45" s="87">
        <f>SUM(G40:G44)</f>
        <v>106.49244</v>
      </c>
      <c r="H45" s="36">
        <f>SUM(H40:H44)</f>
        <v>106.41040000000001</v>
      </c>
      <c r="I45" s="87">
        <f>SUM(I40:I44)</f>
        <v>130.59072</v>
      </c>
      <c r="J45" s="188">
        <f>SUM(J40:J44)</f>
        <v>109.52500000000001</v>
      </c>
      <c r="K45" s="37" t="s">
        <v>54</v>
      </c>
      <c r="L45" s="37">
        <f>SUM(L40:L44)</f>
        <v>112.473</v>
      </c>
      <c r="M45" s="37">
        <f>SUM(M40:M44)</f>
        <v>118.249</v>
      </c>
    </row>
    <row r="46" spans="1:13" ht="15" customHeight="1" x14ac:dyDescent="0.35">
      <c r="A46" s="106" t="s">
        <v>101</v>
      </c>
      <c r="B46" s="78"/>
      <c r="C46" s="78"/>
      <c r="D46" s="78"/>
      <c r="E46" s="86"/>
      <c r="F46" s="195"/>
      <c r="G46" s="86">
        <f>G39+G45</f>
        <v>572.66378999999995</v>
      </c>
      <c r="H46" s="195">
        <f>H39+H45</f>
        <v>580.82181000000003</v>
      </c>
      <c r="I46" s="86">
        <f>I39+I45</f>
        <v>582.02870000000007</v>
      </c>
      <c r="J46" s="187">
        <f>J39+J45</f>
        <v>588.23500000000001</v>
      </c>
      <c r="K46" s="18" t="s">
        <v>54</v>
      </c>
      <c r="L46" s="18">
        <f>L39+L45</f>
        <v>577.48099999999999</v>
      </c>
      <c r="M46" s="18">
        <f>M39+M45</f>
        <v>590.19100000000003</v>
      </c>
    </row>
    <row r="47" spans="1:13" ht="15" customHeight="1" x14ac:dyDescent="0.35">
      <c r="A47" s="109" t="s">
        <v>118</v>
      </c>
      <c r="B47" s="62"/>
      <c r="C47" s="62"/>
      <c r="D47" s="62"/>
      <c r="E47" s="81"/>
      <c r="F47" s="21"/>
      <c r="G47" s="81">
        <v>351.08944999999977</v>
      </c>
      <c r="H47" s="21">
        <v>369.54388999999998</v>
      </c>
      <c r="I47" s="81">
        <v>366.54428999999993</v>
      </c>
      <c r="J47" s="21">
        <v>376.39699999999993</v>
      </c>
      <c r="K47" s="21"/>
      <c r="L47" s="21">
        <v>334.04699999999991</v>
      </c>
      <c r="M47" s="21">
        <v>348.84400000000005</v>
      </c>
    </row>
    <row r="48" spans="1:13" ht="15" customHeight="1" x14ac:dyDescent="0.35">
      <c r="A48" s="109" t="s">
        <v>113</v>
      </c>
      <c r="B48" s="62"/>
      <c r="C48" s="62"/>
      <c r="D48" s="62"/>
      <c r="E48" s="81"/>
      <c r="F48" s="21"/>
      <c r="G48" s="81">
        <v>0</v>
      </c>
      <c r="H48" s="21">
        <v>0</v>
      </c>
      <c r="I48" s="81">
        <v>0</v>
      </c>
      <c r="J48" s="21">
        <v>0</v>
      </c>
      <c r="K48" s="21">
        <v>0</v>
      </c>
      <c r="L48" s="21">
        <v>0</v>
      </c>
      <c r="M48" s="21">
        <v>0</v>
      </c>
    </row>
    <row r="49" spans="1:13" ht="15" customHeight="1" x14ac:dyDescent="0.35">
      <c r="A49" s="109" t="s">
        <v>28</v>
      </c>
      <c r="B49" s="62"/>
      <c r="C49" s="62"/>
      <c r="D49" s="62"/>
      <c r="E49" s="81"/>
      <c r="F49" s="21"/>
      <c r="G49" s="81">
        <v>0</v>
      </c>
      <c r="H49" s="21">
        <v>0</v>
      </c>
      <c r="I49" s="81">
        <v>0</v>
      </c>
      <c r="J49" s="21">
        <v>0</v>
      </c>
      <c r="K49" s="21">
        <v>0</v>
      </c>
      <c r="L49" s="21">
        <v>0</v>
      </c>
      <c r="M49" s="21">
        <v>0</v>
      </c>
    </row>
    <row r="50" spans="1:13" ht="15" customHeight="1" x14ac:dyDescent="0.35">
      <c r="A50" s="109" t="s">
        <v>29</v>
      </c>
      <c r="B50" s="62"/>
      <c r="C50" s="62"/>
      <c r="D50" s="62"/>
      <c r="E50" s="81"/>
      <c r="F50" s="21"/>
      <c r="G50" s="81">
        <v>14.753410000000001</v>
      </c>
      <c r="H50" s="21">
        <v>9.6023200000000006</v>
      </c>
      <c r="I50" s="81">
        <v>12.24503</v>
      </c>
      <c r="J50" s="21">
        <v>0.84899999999999998</v>
      </c>
      <c r="K50" s="21">
        <v>0</v>
      </c>
      <c r="L50" s="21">
        <v>0.81200000000000006</v>
      </c>
      <c r="M50" s="21">
        <v>4.3109999999999999</v>
      </c>
    </row>
    <row r="51" spans="1:13" ht="15" customHeight="1" x14ac:dyDescent="0.35">
      <c r="A51" s="109" t="s">
        <v>30</v>
      </c>
      <c r="B51" s="62"/>
      <c r="C51" s="62"/>
      <c r="D51" s="62"/>
      <c r="E51" s="81"/>
      <c r="F51" s="21"/>
      <c r="G51" s="81">
        <v>159.82817999999997</v>
      </c>
      <c r="H51" s="21">
        <v>151.51765</v>
      </c>
      <c r="I51" s="81">
        <v>149.54018000000002</v>
      </c>
      <c r="J51" s="21">
        <v>156.745</v>
      </c>
      <c r="K51" s="21">
        <v>0</v>
      </c>
      <c r="L51" s="21">
        <v>178.42200000000003</v>
      </c>
      <c r="M51" s="21">
        <v>172.137</v>
      </c>
    </row>
    <row r="52" spans="1:13" ht="15" customHeight="1" x14ac:dyDescent="0.35">
      <c r="A52" s="109" t="s">
        <v>31</v>
      </c>
      <c r="B52" s="62"/>
      <c r="C52" s="62"/>
      <c r="D52" s="62"/>
      <c r="E52" s="81"/>
      <c r="F52" s="21"/>
      <c r="G52" s="81">
        <v>42.722360000000002</v>
      </c>
      <c r="H52" s="21">
        <v>45.886880000000005</v>
      </c>
      <c r="I52" s="81">
        <v>49.427940000000007</v>
      </c>
      <c r="J52" s="21">
        <v>49.908000000000001</v>
      </c>
      <c r="K52" s="21">
        <v>0</v>
      </c>
      <c r="L52" s="21">
        <v>57.593000000000004</v>
      </c>
      <c r="M52" s="21">
        <v>58.563000000000002</v>
      </c>
    </row>
    <row r="53" spans="1:13" ht="15" customHeight="1" x14ac:dyDescent="0.35">
      <c r="A53" s="109" t="s">
        <v>32</v>
      </c>
      <c r="B53" s="62"/>
      <c r="C53" s="62"/>
      <c r="D53" s="62"/>
      <c r="E53" s="81"/>
      <c r="F53" s="21"/>
      <c r="G53" s="81">
        <v>4.2709999999999999</v>
      </c>
      <c r="H53" s="21">
        <v>4.2711099999999993</v>
      </c>
      <c r="I53" s="81">
        <v>4.2711099999999993</v>
      </c>
      <c r="J53" s="21">
        <v>4.3360000000000003</v>
      </c>
      <c r="K53" s="21">
        <v>0</v>
      </c>
      <c r="L53" s="21">
        <v>6.6070000000000002</v>
      </c>
      <c r="M53" s="21">
        <v>6.3360000000000003</v>
      </c>
    </row>
    <row r="54" spans="1:13" ht="15" customHeight="1" x14ac:dyDescent="0.35">
      <c r="A54" s="111" t="s">
        <v>116</v>
      </c>
      <c r="B54" s="66"/>
      <c r="C54" s="66"/>
      <c r="D54" s="66"/>
      <c r="E54" s="82"/>
      <c r="F54" s="25"/>
      <c r="G54" s="82">
        <v>0</v>
      </c>
      <c r="H54" s="25">
        <v>0</v>
      </c>
      <c r="I54" s="82">
        <v>0</v>
      </c>
      <c r="J54" s="25">
        <v>0</v>
      </c>
      <c r="K54" s="25">
        <v>0</v>
      </c>
      <c r="L54" s="25">
        <v>0</v>
      </c>
      <c r="M54" s="25">
        <v>0</v>
      </c>
    </row>
    <row r="55" spans="1:13" ht="15" customHeight="1" x14ac:dyDescent="0.35">
      <c r="A55" s="106" t="s">
        <v>102</v>
      </c>
      <c r="B55" s="78"/>
      <c r="C55" s="78"/>
      <c r="D55" s="78"/>
      <c r="E55" s="86"/>
      <c r="F55" s="16"/>
      <c r="G55" s="86">
        <f>SUM(G47:G54)</f>
        <v>572.66439999999966</v>
      </c>
      <c r="H55" s="16">
        <f>SUM(H47:H54)</f>
        <v>580.82185000000004</v>
      </c>
      <c r="I55" s="86">
        <f>SUM(I47:I54)</f>
        <v>582.02855</v>
      </c>
      <c r="J55" s="187">
        <f>SUM(J47:J54)</f>
        <v>588.23500000000001</v>
      </c>
      <c r="K55" s="18" t="s">
        <v>54</v>
      </c>
      <c r="L55" s="18">
        <f>SUM(L47:L54)</f>
        <v>577.48099999999988</v>
      </c>
      <c r="M55" s="18">
        <f>SUM(M47:M54)</f>
        <v>590.19100000000003</v>
      </c>
    </row>
    <row r="56" spans="1:13" ht="16.5" x14ac:dyDescent="0.35">
      <c r="A56" s="109"/>
      <c r="B56" s="78"/>
      <c r="C56" s="78"/>
      <c r="D56" s="78"/>
      <c r="E56" s="22"/>
      <c r="F56" s="22"/>
      <c r="G56" s="22"/>
      <c r="H56" s="22"/>
      <c r="I56" s="22"/>
      <c r="J56" s="22"/>
      <c r="K56" s="22"/>
      <c r="L56" s="22"/>
      <c r="M56" s="22"/>
    </row>
    <row r="57" spans="1:13" ht="16.5" x14ac:dyDescent="0.35">
      <c r="A57" s="76"/>
      <c r="B57" s="67"/>
      <c r="C57" s="69"/>
      <c r="D57" s="69"/>
      <c r="E57" s="70">
        <v>2016</v>
      </c>
      <c r="F57" s="70">
        <v>2015</v>
      </c>
      <c r="G57" s="70">
        <v>2016</v>
      </c>
      <c r="H57" s="70">
        <v>2015</v>
      </c>
      <c r="I57" s="70">
        <v>2015</v>
      </c>
      <c r="J57" s="70">
        <v>2014</v>
      </c>
      <c r="K57" s="70">
        <v>2013</v>
      </c>
      <c r="L57" s="70">
        <v>2013</v>
      </c>
      <c r="M57" s="70">
        <v>2012</v>
      </c>
    </row>
    <row r="58" spans="1:13" ht="16.5" x14ac:dyDescent="0.35">
      <c r="A58" s="71"/>
      <c r="B58" s="71"/>
      <c r="C58" s="69"/>
      <c r="D58" s="69"/>
      <c r="E58" s="73" t="s">
        <v>72</v>
      </c>
      <c r="F58" s="73" t="s">
        <v>72</v>
      </c>
      <c r="G58" s="73" t="s">
        <v>156</v>
      </c>
      <c r="H58" s="73" t="s">
        <v>156</v>
      </c>
      <c r="I58" s="73"/>
      <c r="J58" s="73"/>
      <c r="K58" s="73"/>
      <c r="L58" s="73"/>
      <c r="M58" s="73"/>
    </row>
    <row r="59" spans="1:13" ht="16.5" x14ac:dyDescent="0.35">
      <c r="A59" s="68" t="s">
        <v>115</v>
      </c>
      <c r="B59" s="74"/>
      <c r="C59" s="68"/>
      <c r="D59" s="68"/>
      <c r="E59" s="75"/>
      <c r="F59" s="75"/>
      <c r="G59" s="75"/>
      <c r="H59" s="75"/>
      <c r="I59" s="75"/>
      <c r="J59" s="75"/>
      <c r="K59" s="75"/>
      <c r="L59" s="75"/>
      <c r="M59" s="75"/>
    </row>
    <row r="60" spans="1:13" ht="3" customHeight="1" x14ac:dyDescent="0.35">
      <c r="A60" s="109"/>
      <c r="B60" s="65"/>
      <c r="C60" s="65"/>
      <c r="D60" s="65"/>
      <c r="E60" s="63"/>
      <c r="F60" s="63"/>
      <c r="G60" s="63"/>
      <c r="H60" s="63"/>
      <c r="I60" s="63"/>
      <c r="J60" s="63"/>
      <c r="K60" s="63"/>
      <c r="L60" s="63"/>
      <c r="M60" s="63"/>
    </row>
    <row r="61" spans="1:13" ht="34.9" customHeight="1" x14ac:dyDescent="0.35">
      <c r="A61" s="119" t="s">
        <v>33</v>
      </c>
      <c r="B61" s="119"/>
      <c r="C61" s="119"/>
      <c r="D61" s="119"/>
      <c r="E61" s="81">
        <v>3.2484699999999909</v>
      </c>
      <c r="F61" s="21">
        <v>6.2457599999999935</v>
      </c>
      <c r="G61" s="81">
        <v>-9.0256899999999938</v>
      </c>
      <c r="H61" s="21">
        <v>7.3500600000000125</v>
      </c>
      <c r="I61" s="81">
        <v>17.408289999999983</v>
      </c>
      <c r="J61" s="21"/>
      <c r="K61" s="21"/>
      <c r="L61" s="21"/>
      <c r="M61" s="21">
        <v>18.803000000000015</v>
      </c>
    </row>
    <row r="62" spans="1:13" ht="15" customHeight="1" x14ac:dyDescent="0.35">
      <c r="A62" s="120" t="s">
        <v>34</v>
      </c>
      <c r="B62" s="120"/>
      <c r="C62" s="121"/>
      <c r="D62" s="121"/>
      <c r="E62" s="82">
        <v>-5.9089999999999998</v>
      </c>
      <c r="F62" s="25">
        <v>-1.6180000000000012</v>
      </c>
      <c r="G62" s="82">
        <v>18.408000000000001</v>
      </c>
      <c r="H62" s="25">
        <v>13.466999999999999</v>
      </c>
      <c r="I62" s="82">
        <v>-1.4009999999999989</v>
      </c>
      <c r="J62" s="25">
        <v>0</v>
      </c>
      <c r="K62" s="25">
        <v>0</v>
      </c>
      <c r="L62" s="25">
        <v>0</v>
      </c>
      <c r="M62" s="25">
        <v>-3.1120000000000001</v>
      </c>
    </row>
    <row r="63" spans="1:13" ht="15" customHeight="1" x14ac:dyDescent="0.35">
      <c r="A63" s="174" t="s">
        <v>35</v>
      </c>
      <c r="B63" s="122"/>
      <c r="C63" s="123"/>
      <c r="D63" s="123"/>
      <c r="E63" s="88">
        <f>SUM(E61:E62)</f>
        <v>-2.6605300000000089</v>
      </c>
      <c r="F63" s="18">
        <f>SUM(F61:F62)</f>
        <v>4.6277599999999923</v>
      </c>
      <c r="G63" s="88">
        <f>SUM(G61:G62)</f>
        <v>9.3823100000000075</v>
      </c>
      <c r="H63" s="18">
        <f>SUM(H61:H62)</f>
        <v>20.817060000000012</v>
      </c>
      <c r="I63" s="88">
        <f>SUM(I61:I62)</f>
        <v>16.007289999999983</v>
      </c>
      <c r="J63" s="18" t="s">
        <v>54</v>
      </c>
      <c r="K63" s="18" t="s">
        <v>54</v>
      </c>
      <c r="L63" s="18" t="s">
        <v>54</v>
      </c>
      <c r="M63" s="18">
        <f>SUM(M61:M62)</f>
        <v>15.691000000000015</v>
      </c>
    </row>
    <row r="64" spans="1:13" ht="15" customHeight="1" x14ac:dyDescent="0.35">
      <c r="A64" s="119" t="s">
        <v>108</v>
      </c>
      <c r="B64" s="119"/>
      <c r="C64" s="62"/>
      <c r="D64" s="62"/>
      <c r="E64" s="81">
        <v>-4.0630000000000006</v>
      </c>
      <c r="F64" s="21">
        <v>-2.3490000000000002</v>
      </c>
      <c r="G64" s="81">
        <v>-12.955</v>
      </c>
      <c r="H64" s="21">
        <v>-9.9310000000000009</v>
      </c>
      <c r="I64" s="81">
        <v>-13.268000000000002</v>
      </c>
      <c r="J64" s="21">
        <v>0</v>
      </c>
      <c r="K64" s="21">
        <v>0</v>
      </c>
      <c r="L64" s="21">
        <v>0</v>
      </c>
      <c r="M64" s="21">
        <v>-26.369</v>
      </c>
    </row>
    <row r="65" spans="1:13" ht="15" customHeight="1" x14ac:dyDescent="0.35">
      <c r="A65" s="120" t="s">
        <v>109</v>
      </c>
      <c r="B65" s="120"/>
      <c r="C65" s="66"/>
      <c r="D65" s="66"/>
      <c r="E65" s="82">
        <v>4.5999999999999999E-2</v>
      </c>
      <c r="F65" s="25">
        <v>-0.72499999999999998</v>
      </c>
      <c r="G65" s="82">
        <v>4.5999999999999999E-2</v>
      </c>
      <c r="H65" s="25">
        <v>-0.21199999999999997</v>
      </c>
      <c r="I65" s="82">
        <v>-0.23399999999999999</v>
      </c>
      <c r="J65" s="25">
        <v>0</v>
      </c>
      <c r="K65" s="25">
        <v>0</v>
      </c>
      <c r="L65" s="25">
        <v>0</v>
      </c>
      <c r="M65" s="25">
        <v>0</v>
      </c>
    </row>
    <row r="66" spans="1:13" ht="15" customHeight="1" x14ac:dyDescent="0.35">
      <c r="A66" s="124" t="s">
        <v>114</v>
      </c>
      <c r="B66" s="124"/>
      <c r="C66" s="125"/>
      <c r="D66" s="125"/>
      <c r="E66" s="88">
        <f>SUM(E63:E65)</f>
        <v>-6.6775300000000088</v>
      </c>
      <c r="F66" s="18">
        <f>SUM(F63:F65)</f>
        <v>1.553759999999992</v>
      </c>
      <c r="G66" s="88">
        <f>SUM(G63:G65)</f>
        <v>-3.5266899999999928</v>
      </c>
      <c r="H66" s="18">
        <f>SUM(H63:H65)</f>
        <v>10.674060000000011</v>
      </c>
      <c r="I66" s="88">
        <f>SUM(I63:I65)</f>
        <v>2.5052899999999809</v>
      </c>
      <c r="J66" s="18" t="s">
        <v>54</v>
      </c>
      <c r="K66" s="18" t="s">
        <v>54</v>
      </c>
      <c r="L66" s="18" t="s">
        <v>54</v>
      </c>
      <c r="M66" s="18">
        <f>SUM(M63:M65)</f>
        <v>-10.677999999999985</v>
      </c>
    </row>
    <row r="67" spans="1:13" ht="15" customHeight="1" x14ac:dyDescent="0.35">
      <c r="A67" s="120" t="s">
        <v>36</v>
      </c>
      <c r="B67" s="120"/>
      <c r="C67" s="126"/>
      <c r="D67" s="126"/>
      <c r="E67" s="82">
        <v>0</v>
      </c>
      <c r="F67" s="25"/>
      <c r="G67" s="82">
        <v>0</v>
      </c>
      <c r="H67" s="25"/>
      <c r="I67" s="82">
        <v>0</v>
      </c>
      <c r="J67" s="25">
        <v>0</v>
      </c>
      <c r="K67" s="25">
        <v>0</v>
      </c>
      <c r="L67" s="25">
        <v>0</v>
      </c>
      <c r="M67" s="25">
        <v>0</v>
      </c>
    </row>
    <row r="68" spans="1:13" ht="15" customHeight="1" x14ac:dyDescent="0.35">
      <c r="A68" s="174" t="s">
        <v>37</v>
      </c>
      <c r="B68" s="122"/>
      <c r="C68" s="78"/>
      <c r="D68" s="78"/>
      <c r="E68" s="88">
        <f>SUM(E66:E67)</f>
        <v>-6.6775300000000088</v>
      </c>
      <c r="F68" s="18">
        <f>SUM(F66:F67)</f>
        <v>1.553759999999992</v>
      </c>
      <c r="G68" s="88">
        <f>SUM(G66:G67)</f>
        <v>-3.5266899999999928</v>
      </c>
      <c r="H68" s="18">
        <f>SUM(H66:H67)</f>
        <v>10.674060000000011</v>
      </c>
      <c r="I68" s="88">
        <f>SUM(I66:I67)</f>
        <v>2.5052899999999809</v>
      </c>
      <c r="J68" s="18" t="s">
        <v>54</v>
      </c>
      <c r="K68" s="18" t="s">
        <v>54</v>
      </c>
      <c r="L68" s="18" t="s">
        <v>54</v>
      </c>
      <c r="M68" s="18">
        <f>SUM(M66:M67)</f>
        <v>-10.677999999999985</v>
      </c>
    </row>
    <row r="69" spans="1:13" ht="15" customHeight="1" x14ac:dyDescent="0.35">
      <c r="A69" s="119" t="s">
        <v>38</v>
      </c>
      <c r="B69" s="119"/>
      <c r="C69" s="62"/>
      <c r="D69" s="62"/>
      <c r="E69" s="81">
        <v>-0.15599999999999992</v>
      </c>
      <c r="F69" s="21">
        <v>-5.5869999999999997</v>
      </c>
      <c r="G69" s="81">
        <v>-0.86699999999999999</v>
      </c>
      <c r="H69" s="21">
        <v>-6.3719999999999999</v>
      </c>
      <c r="I69" s="81">
        <v>-6.3710000000000004</v>
      </c>
      <c r="J69" s="21">
        <v>0</v>
      </c>
      <c r="K69" s="21">
        <v>0</v>
      </c>
      <c r="L69" s="21">
        <v>0</v>
      </c>
      <c r="M69" s="21">
        <v>-6.09</v>
      </c>
    </row>
    <row r="70" spans="1:13" ht="15" customHeight="1" x14ac:dyDescent="0.35">
      <c r="A70" s="119" t="s">
        <v>39</v>
      </c>
      <c r="B70" s="119"/>
      <c r="C70" s="62"/>
      <c r="D70" s="62"/>
      <c r="E70" s="81">
        <v>0</v>
      </c>
      <c r="F70" s="21">
        <v>0</v>
      </c>
      <c r="G70" s="81">
        <v>0</v>
      </c>
      <c r="H70" s="21">
        <v>0</v>
      </c>
      <c r="I70" s="81">
        <v>0</v>
      </c>
      <c r="J70" s="21">
        <v>0</v>
      </c>
      <c r="K70" s="21">
        <v>0</v>
      </c>
      <c r="L70" s="21">
        <v>0</v>
      </c>
      <c r="M70" s="21">
        <v>0</v>
      </c>
    </row>
    <row r="71" spans="1:13" ht="15" customHeight="1" x14ac:dyDescent="0.35">
      <c r="A71" s="119" t="s">
        <v>40</v>
      </c>
      <c r="B71" s="119"/>
      <c r="C71" s="62"/>
      <c r="D71" s="62"/>
      <c r="E71" s="81">
        <v>0</v>
      </c>
      <c r="F71" s="21">
        <v>0</v>
      </c>
      <c r="G71" s="81">
        <v>0</v>
      </c>
      <c r="H71" s="21">
        <v>0</v>
      </c>
      <c r="I71" s="81">
        <v>0</v>
      </c>
      <c r="J71" s="21">
        <v>0</v>
      </c>
      <c r="K71" s="21">
        <v>0</v>
      </c>
      <c r="L71" s="21">
        <v>0</v>
      </c>
      <c r="M71" s="21">
        <v>0</v>
      </c>
    </row>
    <row r="72" spans="1:13" ht="15" customHeight="1" x14ac:dyDescent="0.35">
      <c r="A72" s="120" t="s">
        <v>41</v>
      </c>
      <c r="B72" s="120"/>
      <c r="C72" s="66"/>
      <c r="D72" s="66"/>
      <c r="E72" s="82">
        <v>0</v>
      </c>
      <c r="F72" s="25">
        <v>-6.5000000000000002E-2</v>
      </c>
      <c r="G72" s="82">
        <v>0</v>
      </c>
      <c r="H72" s="25">
        <v>-6.5000000000000002E-2</v>
      </c>
      <c r="I72" s="82">
        <v>4.9349999999999996</v>
      </c>
      <c r="J72" s="25">
        <v>0</v>
      </c>
      <c r="K72" s="25">
        <v>0</v>
      </c>
      <c r="L72" s="25">
        <v>0</v>
      </c>
      <c r="M72" s="25">
        <v>0</v>
      </c>
    </row>
    <row r="73" spans="1:13" ht="15" customHeight="1" x14ac:dyDescent="0.35">
      <c r="A73" s="215" t="s">
        <v>42</v>
      </c>
      <c r="B73" s="216"/>
      <c r="C73" s="128"/>
      <c r="D73" s="128"/>
      <c r="E73" s="89">
        <f>SUM(E69:E72)</f>
        <v>-0.15599999999999992</v>
      </c>
      <c r="F73" s="143">
        <f>SUM(F69:F72)</f>
        <v>-5.6520000000000001</v>
      </c>
      <c r="G73" s="89">
        <f>SUM(G69:G72)</f>
        <v>-0.86699999999999999</v>
      </c>
      <c r="H73" s="143">
        <f>SUM(H69:H72)</f>
        <v>-6.4370000000000003</v>
      </c>
      <c r="I73" s="89">
        <f>SUM(I69:I72)</f>
        <v>-1.4360000000000008</v>
      </c>
      <c r="J73" s="165" t="s">
        <v>54</v>
      </c>
      <c r="K73" s="165" t="s">
        <v>54</v>
      </c>
      <c r="L73" s="165" t="s">
        <v>54</v>
      </c>
      <c r="M73" s="165">
        <f>SUM(M69:M72)</f>
        <v>-6.09</v>
      </c>
    </row>
    <row r="74" spans="1:13" ht="15" customHeight="1" x14ac:dyDescent="0.35">
      <c r="A74" s="122" t="s">
        <v>43</v>
      </c>
      <c r="B74" s="122"/>
      <c r="C74" s="78"/>
      <c r="D74" s="78"/>
      <c r="E74" s="88">
        <f>SUM(E73+E68)</f>
        <v>-6.8335300000000085</v>
      </c>
      <c r="F74" s="18">
        <f>SUM(F73+F68)</f>
        <v>-4.0982400000000077</v>
      </c>
      <c r="G74" s="88">
        <f>SUM(G73+G68)</f>
        <v>-4.3936899999999923</v>
      </c>
      <c r="H74" s="18">
        <f>SUM(H73+H68)</f>
        <v>4.2370600000000112</v>
      </c>
      <c r="I74" s="88">
        <f>SUM(I73+I68)</f>
        <v>1.0692899999999801</v>
      </c>
      <c r="J74" s="18" t="s">
        <v>54</v>
      </c>
      <c r="K74" s="18" t="s">
        <v>54</v>
      </c>
      <c r="L74" s="18" t="s">
        <v>54</v>
      </c>
      <c r="M74" s="18">
        <f>SUM(M73+M68)</f>
        <v>-16.767999999999986</v>
      </c>
    </row>
    <row r="75" spans="1:13" ht="15" customHeight="1" x14ac:dyDescent="0.35">
      <c r="A75" s="120" t="s">
        <v>85</v>
      </c>
      <c r="B75" s="120"/>
      <c r="C75" s="66"/>
      <c r="D75" s="66"/>
      <c r="E75" s="82">
        <v>0</v>
      </c>
      <c r="F75" s="25">
        <v>0</v>
      </c>
      <c r="G75" s="82">
        <v>0</v>
      </c>
      <c r="H75" s="25">
        <v>0</v>
      </c>
      <c r="I75" s="82">
        <v>0</v>
      </c>
      <c r="J75" s="25">
        <v>0</v>
      </c>
      <c r="K75" s="25">
        <v>0</v>
      </c>
      <c r="L75" s="25">
        <v>0</v>
      </c>
      <c r="M75" s="25"/>
    </row>
    <row r="76" spans="1:13" ht="15" customHeight="1" x14ac:dyDescent="0.35">
      <c r="A76" s="174" t="s">
        <v>86</v>
      </c>
      <c r="B76" s="125"/>
      <c r="C76" s="78"/>
      <c r="D76" s="78"/>
      <c r="E76" s="88">
        <f>SUM(E74:E75)</f>
        <v>-6.8335300000000085</v>
      </c>
      <c r="F76" s="18">
        <f>SUM(F74:F75)</f>
        <v>-4.0982400000000077</v>
      </c>
      <c r="G76" s="88">
        <f>SUM(G74:G75)</f>
        <v>-4.3936899999999923</v>
      </c>
      <c r="H76" s="18">
        <f>SUM(H74:H75)</f>
        <v>4.2370600000000112</v>
      </c>
      <c r="I76" s="88">
        <f>SUM(I74:I75)</f>
        <v>1.0692899999999801</v>
      </c>
      <c r="J76" s="18" t="s">
        <v>54</v>
      </c>
      <c r="K76" s="18" t="s">
        <v>54</v>
      </c>
      <c r="L76" s="18" t="s">
        <v>54</v>
      </c>
      <c r="M76" s="18">
        <f>SUM(M74:M75)</f>
        <v>-16.767999999999986</v>
      </c>
    </row>
    <row r="77" spans="1:13" ht="16.5" x14ac:dyDescent="0.35">
      <c r="A77" s="109"/>
      <c r="B77" s="78"/>
      <c r="C77" s="78"/>
      <c r="D77" s="78"/>
      <c r="E77" s="79"/>
      <c r="F77" s="79"/>
      <c r="G77" s="79"/>
      <c r="H77" s="79"/>
      <c r="I77" s="79"/>
      <c r="J77" s="79"/>
      <c r="K77" s="79"/>
      <c r="L77" s="79"/>
      <c r="M77" s="79"/>
    </row>
    <row r="78" spans="1:13" ht="16.5" x14ac:dyDescent="0.35">
      <c r="A78" s="76"/>
      <c r="B78" s="67"/>
      <c r="C78" s="69"/>
      <c r="D78" s="69"/>
      <c r="E78" s="70">
        <v>2016</v>
      </c>
      <c r="F78" s="70">
        <v>2015</v>
      </c>
      <c r="G78" s="70">
        <v>2016</v>
      </c>
      <c r="H78" s="70">
        <v>2015</v>
      </c>
      <c r="I78" s="70">
        <v>2015</v>
      </c>
      <c r="J78" s="70">
        <v>2014</v>
      </c>
      <c r="K78" s="70">
        <v>2013</v>
      </c>
      <c r="L78" s="70">
        <v>2013</v>
      </c>
      <c r="M78" s="70">
        <v>2012</v>
      </c>
    </row>
    <row r="79" spans="1:13" ht="16.5" x14ac:dyDescent="0.35">
      <c r="A79" s="71"/>
      <c r="B79" s="71"/>
      <c r="C79" s="69"/>
      <c r="D79" s="69"/>
      <c r="E79" s="70" t="s">
        <v>72</v>
      </c>
      <c r="F79" s="70" t="s">
        <v>72</v>
      </c>
      <c r="G79" s="73" t="s">
        <v>156</v>
      </c>
      <c r="H79" s="73" t="s">
        <v>156</v>
      </c>
      <c r="I79" s="70"/>
      <c r="J79" s="70"/>
      <c r="K79" s="70"/>
      <c r="L79" s="70"/>
      <c r="M79" s="70"/>
    </row>
    <row r="80" spans="1:13" ht="16.5" x14ac:dyDescent="0.35">
      <c r="A80" s="68" t="s">
        <v>78</v>
      </c>
      <c r="B80" s="74"/>
      <c r="C80" s="68"/>
      <c r="D80" s="68"/>
      <c r="E80" s="72"/>
      <c r="F80" s="72"/>
      <c r="G80" s="72"/>
      <c r="H80" s="72"/>
      <c r="I80" s="72"/>
      <c r="J80" s="72"/>
      <c r="K80" s="72"/>
      <c r="L80" s="72"/>
      <c r="M80" s="72"/>
    </row>
    <row r="81" spans="1:13" ht="1.5" customHeight="1" x14ac:dyDescent="0.35">
      <c r="A81" s="109" t="s">
        <v>46</v>
      </c>
      <c r="B81" s="65"/>
      <c r="C81" s="65"/>
      <c r="D81" s="65"/>
      <c r="E81" s="65"/>
      <c r="F81" s="65"/>
      <c r="G81" s="65"/>
      <c r="H81" s="65"/>
      <c r="I81" s="65"/>
      <c r="J81" s="65"/>
      <c r="K81" s="65"/>
      <c r="L81" s="65"/>
      <c r="M81" s="65"/>
    </row>
    <row r="82" spans="1:13" ht="15" customHeight="1" x14ac:dyDescent="0.35">
      <c r="A82" s="144" t="s">
        <v>44</v>
      </c>
      <c r="B82" s="119"/>
      <c r="C82" s="110"/>
      <c r="D82" s="110"/>
      <c r="E82" s="84">
        <v>2.6872064994872416</v>
      </c>
      <c r="F82" s="58">
        <v>6.6246294886481456</v>
      </c>
      <c r="G82" s="84">
        <v>-9.7640006594977855</v>
      </c>
      <c r="H82" s="58">
        <v>1.3738037599432338</v>
      </c>
      <c r="I82" s="84">
        <v>3.5173651603987306</v>
      </c>
      <c r="J82" s="58">
        <v>14.661124517037932</v>
      </c>
      <c r="K82" s="58">
        <v>10.867571579848722</v>
      </c>
      <c r="L82" s="58">
        <v>9.9686760137327113</v>
      </c>
      <c r="M82" s="58">
        <v>9.968065499698497</v>
      </c>
    </row>
    <row r="83" spans="1:13" ht="15" customHeight="1" x14ac:dyDescent="0.35">
      <c r="A83" s="109" t="s">
        <v>83</v>
      </c>
      <c r="B83" s="119"/>
      <c r="C83" s="110"/>
      <c r="D83" s="110"/>
      <c r="E83" s="84">
        <v>2.6868848550897249</v>
      </c>
      <c r="F83" s="58">
        <v>8.7007422454989207</v>
      </c>
      <c r="G83" s="84">
        <v>-7.2746366157194498</v>
      </c>
      <c r="H83" s="58">
        <v>2.388911799943934</v>
      </c>
      <c r="I83" s="84">
        <v>4.3115086206119431</v>
      </c>
      <c r="J83" s="58">
        <v>14.661124517037932</v>
      </c>
      <c r="K83" s="58">
        <v>12.517290124488911</v>
      </c>
      <c r="L83" s="58">
        <v>11.367728130142773</v>
      </c>
      <c r="M83" s="58">
        <v>9.968065499698497</v>
      </c>
    </row>
    <row r="84" spans="1:13" ht="15" customHeight="1" x14ac:dyDescent="0.35">
      <c r="A84" s="109" t="s">
        <v>45</v>
      </c>
      <c r="B84" s="119"/>
      <c r="C84" s="110"/>
      <c r="D84" s="110"/>
      <c r="E84" s="84">
        <v>-3.436883909076824</v>
      </c>
      <c r="F84" s="58">
        <v>-0.51559732491112176</v>
      </c>
      <c r="G84" s="84">
        <v>-16.096458194436845</v>
      </c>
      <c r="H84" s="58">
        <v>-2.30072996376785</v>
      </c>
      <c r="I84" s="84">
        <v>1.4825462350014833</v>
      </c>
      <c r="J84" s="58">
        <v>7.1224991747218471</v>
      </c>
      <c r="K84" s="58">
        <v>4.5397660196486784</v>
      </c>
      <c r="L84" s="58">
        <v>4.619536026881045</v>
      </c>
      <c r="M84" s="58">
        <v>5.9074578948709462</v>
      </c>
    </row>
    <row r="85" spans="1:13" ht="15" customHeight="1" x14ac:dyDescent="0.35">
      <c r="A85" s="109" t="s">
        <v>46</v>
      </c>
      <c r="B85" s="119"/>
      <c r="C85" s="117"/>
      <c r="D85" s="117"/>
      <c r="E85" s="91" t="s">
        <v>54</v>
      </c>
      <c r="F85" s="197" t="s">
        <v>54</v>
      </c>
      <c r="G85" s="91" t="s">
        <v>54</v>
      </c>
      <c r="H85" s="58" t="s">
        <v>54</v>
      </c>
      <c r="I85" s="84">
        <v>-2.1991697352020849</v>
      </c>
      <c r="J85" s="189">
        <v>3.3</v>
      </c>
      <c r="K85" s="58" t="s">
        <v>54</v>
      </c>
      <c r="L85" s="58">
        <v>-7.8882281359689941</v>
      </c>
      <c r="M85" s="58">
        <v>2.5750766408863797</v>
      </c>
    </row>
    <row r="86" spans="1:13" ht="15" customHeight="1" x14ac:dyDescent="0.35">
      <c r="A86" s="109" t="s">
        <v>47</v>
      </c>
      <c r="B86" s="119"/>
      <c r="C86" s="117"/>
      <c r="D86" s="117"/>
      <c r="E86" s="91" t="s">
        <v>54</v>
      </c>
      <c r="F86" s="197" t="s">
        <v>54</v>
      </c>
      <c r="G86" s="91" t="s">
        <v>54</v>
      </c>
      <c r="H86" s="58" t="s">
        <v>54</v>
      </c>
      <c r="I86" s="84">
        <v>2.0351964623995835</v>
      </c>
      <c r="J86" s="189">
        <v>6</v>
      </c>
      <c r="K86" s="58" t="s">
        <v>54</v>
      </c>
      <c r="L86" s="58">
        <v>4.6432822100730586</v>
      </c>
      <c r="M86" s="58">
        <v>5.1535999787785132</v>
      </c>
    </row>
    <row r="87" spans="1:13" ht="15" customHeight="1" x14ac:dyDescent="0.35">
      <c r="A87" s="109" t="s">
        <v>48</v>
      </c>
      <c r="B87" s="119"/>
      <c r="C87" s="110"/>
      <c r="D87" s="110"/>
      <c r="E87" s="92" t="s">
        <v>54</v>
      </c>
      <c r="F87" s="197" t="s">
        <v>54</v>
      </c>
      <c r="G87" s="81">
        <v>61.308062802576856</v>
      </c>
      <c r="H87" s="21">
        <v>63.624309243875729</v>
      </c>
      <c r="I87" s="81">
        <v>62.977029219614735</v>
      </c>
      <c r="J87" s="21">
        <v>63.987521993760978</v>
      </c>
      <c r="K87" s="21" t="s">
        <v>54</v>
      </c>
      <c r="L87" s="21">
        <v>57.845539506927487</v>
      </c>
      <c r="M87" s="21">
        <v>59.106967066593732</v>
      </c>
    </row>
    <row r="88" spans="1:13" ht="15" customHeight="1" x14ac:dyDescent="0.35">
      <c r="A88" s="109" t="s">
        <v>49</v>
      </c>
      <c r="B88" s="119"/>
      <c r="C88" s="110"/>
      <c r="D88" s="110"/>
      <c r="E88" s="93" t="s">
        <v>54</v>
      </c>
      <c r="F88" s="197" t="s">
        <v>54</v>
      </c>
      <c r="G88" s="81">
        <v>149.05886999999998</v>
      </c>
      <c r="H88" s="21">
        <v>133.20830999999998</v>
      </c>
      <c r="I88" s="81">
        <v>134.66939000000002</v>
      </c>
      <c r="J88" s="21">
        <v>142.67100000000002</v>
      </c>
      <c r="K88" s="21" t="s">
        <v>54</v>
      </c>
      <c r="L88" s="21">
        <v>168.81900000000002</v>
      </c>
      <c r="M88" s="21">
        <v>155.02699999999999</v>
      </c>
    </row>
    <row r="89" spans="1:13" ht="15" customHeight="1" x14ac:dyDescent="0.35">
      <c r="A89" s="109" t="s">
        <v>50</v>
      </c>
      <c r="B89" s="119"/>
      <c r="C89" s="62"/>
      <c r="D89" s="62"/>
      <c r="E89" s="94" t="s">
        <v>54</v>
      </c>
      <c r="F89" s="197" t="s">
        <v>54</v>
      </c>
      <c r="G89" s="84">
        <v>0.45523492659776604</v>
      </c>
      <c r="H89" s="58">
        <v>0.41001259687989966</v>
      </c>
      <c r="I89" s="84">
        <v>0.40797301739443287</v>
      </c>
      <c r="J89" s="58">
        <v>0.416435306338786</v>
      </c>
      <c r="K89" s="58" t="s">
        <v>54</v>
      </c>
      <c r="L89" s="58">
        <v>0.53412244384772212</v>
      </c>
      <c r="M89" s="58">
        <v>0.49344979417733992</v>
      </c>
    </row>
    <row r="90" spans="1:13" ht="15" customHeight="1" x14ac:dyDescent="0.35">
      <c r="A90" s="111" t="s">
        <v>51</v>
      </c>
      <c r="B90" s="120"/>
      <c r="C90" s="66"/>
      <c r="D90" s="66"/>
      <c r="E90" s="95" t="s">
        <v>54</v>
      </c>
      <c r="F90" s="197" t="s">
        <v>54</v>
      </c>
      <c r="G90" s="96" t="s">
        <v>54</v>
      </c>
      <c r="H90" s="21" t="s">
        <v>54</v>
      </c>
      <c r="I90" s="81">
        <v>115</v>
      </c>
      <c r="J90" s="21">
        <v>123</v>
      </c>
      <c r="K90" s="21" t="s">
        <v>54</v>
      </c>
      <c r="L90" s="21">
        <v>134</v>
      </c>
      <c r="M90" s="21">
        <v>136</v>
      </c>
    </row>
    <row r="91" spans="1:13" ht="16.5" x14ac:dyDescent="0.35">
      <c r="A91" s="113" t="s">
        <v>97</v>
      </c>
      <c r="B91" s="64"/>
      <c r="C91" s="64"/>
      <c r="D91" s="64"/>
      <c r="E91" s="64"/>
      <c r="F91" s="64"/>
      <c r="G91" s="64"/>
      <c r="H91" s="64"/>
      <c r="I91" s="64"/>
      <c r="J91" s="64"/>
      <c r="K91" s="64"/>
      <c r="L91" s="64"/>
      <c r="M91" s="64"/>
    </row>
    <row r="92" spans="1:13" ht="16.5" x14ac:dyDescent="0.35">
      <c r="A92" s="113" t="s">
        <v>98</v>
      </c>
      <c r="B92" s="129"/>
      <c r="C92" s="129"/>
      <c r="D92" s="129"/>
      <c r="E92" s="129"/>
      <c r="F92" s="129"/>
      <c r="G92" s="129"/>
      <c r="H92" s="129"/>
      <c r="I92" s="129"/>
      <c r="J92" s="129"/>
      <c r="K92" s="129"/>
      <c r="L92" s="129"/>
      <c r="M92" s="129"/>
    </row>
    <row r="93" spans="1:13" ht="16.5" x14ac:dyDescent="0.35">
      <c r="A93" s="113">
        <v>0</v>
      </c>
      <c r="B93" s="129"/>
      <c r="C93" s="129"/>
      <c r="D93" s="129"/>
      <c r="E93" s="129"/>
      <c r="F93" s="129"/>
      <c r="G93" s="129"/>
      <c r="H93" s="129"/>
      <c r="I93" s="129"/>
      <c r="J93" s="129"/>
      <c r="K93" s="129"/>
      <c r="L93" s="129"/>
      <c r="M93" s="129"/>
    </row>
    <row r="94" spans="1:13" ht="16.5" x14ac:dyDescent="0.35">
      <c r="A94" s="113">
        <v>0</v>
      </c>
      <c r="B94" s="130"/>
      <c r="C94" s="130"/>
      <c r="D94" s="130"/>
      <c r="E94" s="130"/>
      <c r="F94" s="130"/>
      <c r="G94" s="130"/>
      <c r="H94" s="130"/>
      <c r="I94" s="130"/>
      <c r="J94" s="130"/>
      <c r="K94" s="130"/>
      <c r="L94" s="130"/>
      <c r="M94" s="130"/>
    </row>
    <row r="95" spans="1:13" x14ac:dyDescent="0.25">
      <c r="A95" s="101"/>
      <c r="B95" s="101"/>
      <c r="C95" s="101"/>
      <c r="D95" s="101"/>
      <c r="E95" s="101"/>
      <c r="F95" s="101"/>
      <c r="G95" s="101"/>
      <c r="H95" s="101"/>
      <c r="I95" s="101"/>
      <c r="J95" s="101"/>
      <c r="K95" s="101"/>
      <c r="L95" s="101"/>
      <c r="M95" s="101"/>
    </row>
    <row r="96" spans="1:13" x14ac:dyDescent="0.25">
      <c r="C96" s="8"/>
      <c r="D96" s="101"/>
      <c r="E96" s="101"/>
      <c r="F96" s="101"/>
      <c r="G96" s="101"/>
      <c r="H96" s="101"/>
      <c r="I96" s="101"/>
      <c r="J96" s="101"/>
      <c r="K96" s="101"/>
      <c r="L96" s="101"/>
      <c r="M96" s="101"/>
    </row>
    <row r="97" spans="1:13" x14ac:dyDescent="0.25">
      <c r="C97" s="8"/>
      <c r="D97" s="101"/>
      <c r="E97" s="101"/>
      <c r="F97" s="101"/>
      <c r="G97" s="101"/>
      <c r="H97" s="101"/>
      <c r="I97" s="101"/>
      <c r="J97" s="101"/>
      <c r="K97" s="101"/>
      <c r="L97" s="101"/>
      <c r="M97" s="101"/>
    </row>
    <row r="98" spans="1:13" x14ac:dyDescent="0.25">
      <c r="C98" s="8"/>
      <c r="D98" s="101"/>
      <c r="E98" s="101"/>
      <c r="F98" s="101"/>
      <c r="G98" s="101"/>
      <c r="H98" s="101"/>
      <c r="I98" s="101"/>
      <c r="J98" s="101"/>
      <c r="K98" s="101"/>
      <c r="L98" s="101"/>
      <c r="M98" s="101"/>
    </row>
    <row r="99" spans="1:13" x14ac:dyDescent="0.25">
      <c r="C99" s="8"/>
      <c r="D99" s="101"/>
      <c r="E99" s="101"/>
      <c r="F99" s="101"/>
      <c r="G99" s="101"/>
      <c r="H99" s="101"/>
      <c r="I99" s="101"/>
      <c r="J99" s="101"/>
      <c r="K99" s="101"/>
      <c r="L99" s="101"/>
      <c r="M99" s="101"/>
    </row>
    <row r="100" spans="1:13" x14ac:dyDescent="0.25">
      <c r="A100" s="101"/>
      <c r="B100" s="101"/>
      <c r="C100" s="101"/>
      <c r="D100" s="101"/>
      <c r="E100" s="101"/>
      <c r="F100" s="101"/>
      <c r="G100" s="101"/>
      <c r="H100" s="101"/>
      <c r="I100" s="101"/>
      <c r="J100" s="101"/>
      <c r="K100" s="101"/>
      <c r="L100" s="101"/>
      <c r="M100" s="101"/>
    </row>
    <row r="101" spans="1:13" x14ac:dyDescent="0.25">
      <c r="A101" s="101"/>
      <c r="B101" s="101"/>
      <c r="C101" s="101"/>
      <c r="D101" s="101"/>
      <c r="E101" s="101"/>
      <c r="F101" s="101"/>
      <c r="G101" s="101"/>
      <c r="H101" s="101"/>
      <c r="I101" s="101"/>
      <c r="J101" s="101"/>
      <c r="K101" s="101"/>
      <c r="L101" s="101"/>
      <c r="M101" s="101"/>
    </row>
    <row r="102" spans="1:13" x14ac:dyDescent="0.25">
      <c r="A102" s="101"/>
      <c r="B102" s="101"/>
      <c r="C102" s="101"/>
      <c r="D102" s="101"/>
      <c r="E102" s="101"/>
      <c r="F102" s="101"/>
      <c r="G102" s="101"/>
      <c r="H102" s="101"/>
      <c r="I102" s="101"/>
      <c r="J102" s="101"/>
      <c r="K102" s="101"/>
      <c r="L102" s="101"/>
      <c r="M102" s="101"/>
    </row>
    <row r="103" spans="1:13" x14ac:dyDescent="0.25">
      <c r="A103" s="101"/>
      <c r="B103" s="101"/>
      <c r="C103" s="101"/>
      <c r="D103" s="101"/>
      <c r="E103" s="101"/>
      <c r="F103" s="101"/>
      <c r="G103" s="101"/>
      <c r="H103" s="101"/>
      <c r="I103" s="101"/>
      <c r="J103" s="101"/>
      <c r="K103" s="101"/>
      <c r="L103" s="101"/>
      <c r="M103" s="101"/>
    </row>
    <row r="104" spans="1:13" x14ac:dyDescent="0.25">
      <c r="A104" s="101"/>
      <c r="B104" s="101"/>
      <c r="C104" s="101"/>
      <c r="D104" s="101"/>
      <c r="E104" s="101"/>
      <c r="F104" s="101"/>
      <c r="G104" s="101"/>
      <c r="H104" s="101"/>
      <c r="I104" s="101"/>
      <c r="J104" s="101"/>
      <c r="K104" s="101"/>
      <c r="L104" s="101"/>
      <c r="M104" s="101"/>
    </row>
    <row r="105" spans="1:13" x14ac:dyDescent="0.25">
      <c r="A105" s="101"/>
      <c r="B105" s="101"/>
      <c r="C105" s="101"/>
      <c r="D105" s="101"/>
      <c r="E105" s="101"/>
      <c r="F105" s="101"/>
      <c r="G105" s="101"/>
      <c r="H105" s="101"/>
      <c r="I105" s="101"/>
      <c r="J105" s="101"/>
      <c r="K105" s="101"/>
      <c r="L105" s="101"/>
      <c r="M105" s="101"/>
    </row>
    <row r="106" spans="1:13" x14ac:dyDescent="0.25">
      <c r="A106" s="101"/>
      <c r="B106" s="101"/>
      <c r="C106" s="101"/>
      <c r="D106" s="101"/>
      <c r="E106" s="101"/>
      <c r="F106" s="101"/>
      <c r="G106" s="101"/>
      <c r="H106" s="101"/>
      <c r="I106" s="101"/>
      <c r="J106" s="101"/>
      <c r="K106" s="101"/>
      <c r="L106" s="101"/>
      <c r="M106" s="101"/>
    </row>
    <row r="107" spans="1:13" x14ac:dyDescent="0.25">
      <c r="A107" s="101"/>
      <c r="B107" s="101"/>
      <c r="C107" s="101"/>
      <c r="D107" s="101"/>
      <c r="E107" s="101"/>
      <c r="F107" s="101"/>
      <c r="G107" s="101"/>
      <c r="H107" s="101"/>
      <c r="I107" s="101"/>
      <c r="J107" s="101"/>
      <c r="K107" s="101"/>
      <c r="L107" s="101"/>
      <c r="M107" s="101"/>
    </row>
  </sheetData>
  <mergeCells count="2">
    <mergeCell ref="A1:M1"/>
    <mergeCell ref="A73:B73"/>
  </mergeCells>
  <pageMargins left="0.7" right="0.7" top="0.75" bottom="0.75" header="0.3" footer="0.3"/>
  <pageSetup paperSize="9" scale="53" orientation="portrait" r:id="rId1"/>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13"/>
  <sheetViews>
    <sheetView showZeros="0" zoomScaleNormal="100" workbookViewId="0">
      <selection sqref="A1:M1"/>
    </sheetView>
  </sheetViews>
  <sheetFormatPr defaultRowHeight="15" x14ac:dyDescent="0.25"/>
  <cols>
    <col min="1" max="1" width="26" style="97" customWidth="1"/>
    <col min="2" max="2" width="16" style="97" customWidth="1"/>
    <col min="3" max="3" width="8.28515625" style="97" customWidth="1"/>
    <col min="4" max="4" width="4.85546875" style="97" customWidth="1"/>
    <col min="5" max="13" width="9.7109375" style="97" customWidth="1"/>
    <col min="14" max="14" width="4.5703125" style="97" customWidth="1"/>
    <col min="15" max="17" width="9.140625" style="97"/>
    <col min="18" max="18" width="10.7109375" style="97" customWidth="1"/>
    <col min="19" max="19" width="11.7109375" style="97" customWidth="1"/>
    <col min="20" max="69" width="9.140625" style="97"/>
  </cols>
  <sheetData>
    <row r="1" spans="1:15" ht="21.75" x14ac:dyDescent="0.25">
      <c r="A1" s="213" t="s">
        <v>61</v>
      </c>
      <c r="B1" s="213"/>
      <c r="C1" s="213"/>
      <c r="D1" s="213"/>
      <c r="E1" s="213"/>
      <c r="F1" s="213"/>
      <c r="G1" s="213"/>
      <c r="H1" s="213"/>
      <c r="I1" s="213"/>
      <c r="J1" s="213"/>
      <c r="K1" s="213"/>
      <c r="L1" s="213"/>
      <c r="M1" s="213"/>
    </row>
    <row r="2" spans="1:15" ht="16.5" x14ac:dyDescent="0.35">
      <c r="A2" s="106" t="s">
        <v>0</v>
      </c>
      <c r="B2" s="107"/>
      <c r="C2" s="107"/>
      <c r="D2" s="107"/>
      <c r="E2" s="101"/>
      <c r="F2" s="101"/>
      <c r="G2" s="101"/>
      <c r="H2" s="101"/>
      <c r="I2" s="101"/>
      <c r="J2" s="101"/>
      <c r="K2" s="101"/>
      <c r="L2" s="101"/>
      <c r="M2" s="101"/>
    </row>
    <row r="3" spans="1:15" ht="16.5" x14ac:dyDescent="0.35">
      <c r="A3" s="67"/>
      <c r="B3" s="67"/>
      <c r="C3" s="68"/>
      <c r="D3" s="69"/>
      <c r="E3" s="70">
        <v>2016</v>
      </c>
      <c r="F3" s="70">
        <v>2015</v>
      </c>
      <c r="G3" s="70">
        <v>2016</v>
      </c>
      <c r="H3" s="70">
        <v>2015</v>
      </c>
      <c r="I3" s="70">
        <v>2015</v>
      </c>
      <c r="J3" s="70">
        <v>2014</v>
      </c>
      <c r="K3" s="70">
        <v>2013</v>
      </c>
      <c r="L3" s="70">
        <v>2012</v>
      </c>
      <c r="M3" s="70">
        <v>2012</v>
      </c>
      <c r="O3" s="152"/>
    </row>
    <row r="4" spans="1:15" ht="16.5" x14ac:dyDescent="0.35">
      <c r="A4" s="71"/>
      <c r="B4" s="71"/>
      <c r="C4" s="68"/>
      <c r="D4" s="69"/>
      <c r="E4" s="70" t="s">
        <v>72</v>
      </c>
      <c r="F4" s="70" t="s">
        <v>72</v>
      </c>
      <c r="G4" s="70" t="s">
        <v>156</v>
      </c>
      <c r="H4" s="70" t="s">
        <v>156</v>
      </c>
      <c r="I4" s="70"/>
      <c r="J4" s="70"/>
      <c r="K4" s="70"/>
      <c r="L4" s="70"/>
      <c r="M4" s="70"/>
      <c r="O4" s="98"/>
    </row>
    <row r="5" spans="1:15" ht="16.5" x14ac:dyDescent="0.35">
      <c r="A5" s="68" t="s">
        <v>1</v>
      </c>
      <c r="B5" s="71"/>
      <c r="C5" s="68"/>
      <c r="D5" s="68" t="s">
        <v>77</v>
      </c>
      <c r="E5" s="72"/>
      <c r="F5" s="72"/>
      <c r="G5" s="72"/>
      <c r="H5" s="72"/>
      <c r="I5" s="72"/>
      <c r="J5" s="72" t="s">
        <v>53</v>
      </c>
      <c r="K5" s="72" t="s">
        <v>53</v>
      </c>
      <c r="L5" s="72" t="s">
        <v>56</v>
      </c>
      <c r="M5" s="72"/>
      <c r="N5" s="108"/>
      <c r="O5" s="98"/>
    </row>
    <row r="6" spans="1:15" ht="3.75" customHeight="1" x14ac:dyDescent="0.35">
      <c r="A6" s="65"/>
      <c r="B6" s="65"/>
      <c r="C6" s="65"/>
      <c r="D6" s="65"/>
      <c r="E6" s="65"/>
      <c r="F6" s="65"/>
      <c r="G6" s="65"/>
      <c r="H6" s="65"/>
      <c r="I6" s="65"/>
      <c r="J6" s="65"/>
      <c r="K6" s="65"/>
      <c r="L6" s="65"/>
      <c r="M6" s="65"/>
      <c r="O6" s="98"/>
    </row>
    <row r="7" spans="1:15" ht="15" customHeight="1" x14ac:dyDescent="0.35">
      <c r="A7" s="109" t="s">
        <v>2</v>
      </c>
      <c r="B7" s="110"/>
      <c r="C7" s="110"/>
      <c r="D7" s="110"/>
      <c r="E7" s="80">
        <v>792.6145661999999</v>
      </c>
      <c r="F7" s="17">
        <v>821.62797089999958</v>
      </c>
      <c r="G7" s="80">
        <v>2493.0911984999998</v>
      </c>
      <c r="H7" s="17">
        <v>2571.6894432999998</v>
      </c>
      <c r="I7" s="80">
        <v>3534.7069999999999</v>
      </c>
      <c r="J7" s="17">
        <v>3501.616</v>
      </c>
      <c r="K7" s="17">
        <v>3539.5709999999999</v>
      </c>
      <c r="L7" s="17">
        <v>3869.0210000000002</v>
      </c>
      <c r="M7" s="17">
        <v>3935.4380000000001</v>
      </c>
      <c r="O7" s="98"/>
    </row>
    <row r="8" spans="1:15" ht="15" customHeight="1" x14ac:dyDescent="0.35">
      <c r="A8" s="109" t="s">
        <v>3</v>
      </c>
      <c r="B8" s="62"/>
      <c r="C8" s="62"/>
      <c r="D8" s="62"/>
      <c r="E8" s="81">
        <v>-708.21422490000009</v>
      </c>
      <c r="F8" s="21">
        <v>-736.09209409999971</v>
      </c>
      <c r="G8" s="81">
        <v>-2305.7948389999997</v>
      </c>
      <c r="H8" s="21">
        <v>-2326.5656484000001</v>
      </c>
      <c r="I8" s="81">
        <v>-3125.7069019999999</v>
      </c>
      <c r="J8" s="21">
        <v>-3109.1939999999995</v>
      </c>
      <c r="K8" s="21">
        <v>-3090.4129999999996</v>
      </c>
      <c r="L8" s="21">
        <v>-3402.2469999999994</v>
      </c>
      <c r="M8" s="21">
        <v>-3478.098</v>
      </c>
    </row>
    <row r="9" spans="1:15" ht="15" customHeight="1" x14ac:dyDescent="0.35">
      <c r="A9" s="109" t="s">
        <v>4</v>
      </c>
      <c r="B9" s="62"/>
      <c r="C9" s="62"/>
      <c r="D9" s="62"/>
      <c r="E9" s="81">
        <v>2.6034576999999994</v>
      </c>
      <c r="F9" s="21">
        <v>1.5477606999999995</v>
      </c>
      <c r="G9" s="81">
        <v>7.3950147999999993</v>
      </c>
      <c r="H9" s="21">
        <v>5.5602105999999996</v>
      </c>
      <c r="I9" s="81">
        <v>25.331794699999996</v>
      </c>
      <c r="J9" s="21">
        <v>14.290999999999999</v>
      </c>
      <c r="K9" s="21">
        <v>11.777999999999999</v>
      </c>
      <c r="L9" s="21">
        <v>13.593999999999998</v>
      </c>
      <c r="M9" s="21">
        <v>34.466999999999999</v>
      </c>
    </row>
    <row r="10" spans="1:15" ht="15" customHeight="1" x14ac:dyDescent="0.35">
      <c r="A10" s="109" t="s">
        <v>5</v>
      </c>
      <c r="B10" s="62"/>
      <c r="C10" s="62"/>
      <c r="D10" s="62"/>
      <c r="E10" s="81">
        <v>0</v>
      </c>
      <c r="F10" s="21">
        <v>0</v>
      </c>
      <c r="G10" s="81">
        <v>0</v>
      </c>
      <c r="H10" s="21">
        <v>0</v>
      </c>
      <c r="I10" s="81">
        <v>0</v>
      </c>
      <c r="J10" s="21">
        <v>0</v>
      </c>
      <c r="K10" s="21">
        <v>0</v>
      </c>
      <c r="L10" s="21">
        <v>0</v>
      </c>
      <c r="M10" s="21">
        <v>0</v>
      </c>
    </row>
    <row r="11" spans="1:15" ht="15" customHeight="1" x14ac:dyDescent="0.35">
      <c r="A11" s="111" t="s">
        <v>6</v>
      </c>
      <c r="B11" s="66"/>
      <c r="C11" s="66"/>
      <c r="D11" s="66"/>
      <c r="E11" s="82">
        <v>6.5030000000000001</v>
      </c>
      <c r="F11" s="25">
        <v>0.10104270000000004</v>
      </c>
      <c r="G11" s="82">
        <v>10.687557</v>
      </c>
      <c r="H11" s="25">
        <v>-0.26602769999999998</v>
      </c>
      <c r="I11" s="82">
        <v>-0.10111969999999999</v>
      </c>
      <c r="J11" s="25">
        <v>6.1139999999999999</v>
      </c>
      <c r="K11" s="25">
        <v>-6.73</v>
      </c>
      <c r="L11" s="25">
        <v>1.855</v>
      </c>
      <c r="M11" s="25">
        <v>162.828</v>
      </c>
    </row>
    <row r="12" spans="1:15" ht="15" customHeight="1" x14ac:dyDescent="0.25">
      <c r="A12" s="112" t="s">
        <v>7</v>
      </c>
      <c r="B12" s="112"/>
      <c r="C12" s="112"/>
      <c r="D12" s="112"/>
      <c r="E12" s="80">
        <f>SUM(E7:E11)</f>
        <v>93.506798999999802</v>
      </c>
      <c r="F12" s="190">
        <f>SUM(F7:F11)</f>
        <v>87.18468019999986</v>
      </c>
      <c r="G12" s="80">
        <f>SUM(G7:G11)</f>
        <v>205.37893130000012</v>
      </c>
      <c r="H12" s="17">
        <f>SUM(H7:H11)</f>
        <v>250.41797779999968</v>
      </c>
      <c r="I12" s="80">
        <f>SUM(I7:I11)</f>
        <v>434.23077299999994</v>
      </c>
      <c r="J12" s="18">
        <f>SUM(J7:J11)</f>
        <v>412.82700000000045</v>
      </c>
      <c r="K12" s="18">
        <f>SUM(K7:K11)</f>
        <v>454.20600000000036</v>
      </c>
      <c r="L12" s="18">
        <f>SUM(L7:L11)</f>
        <v>482.22300000000081</v>
      </c>
      <c r="M12" s="18">
        <f>SUM(M7:M11)</f>
        <v>654.6350000000001</v>
      </c>
    </row>
    <row r="13" spans="1:15" ht="15" customHeight="1" x14ac:dyDescent="0.35">
      <c r="A13" s="111" t="s">
        <v>62</v>
      </c>
      <c r="B13" s="66"/>
      <c r="C13" s="66"/>
      <c r="D13" s="66"/>
      <c r="E13" s="82">
        <v>-31.866898899999995</v>
      </c>
      <c r="F13" s="191">
        <v>-30.112004699999996</v>
      </c>
      <c r="G13" s="82">
        <v>-90.6889568</v>
      </c>
      <c r="H13" s="25">
        <v>-90.110289099999989</v>
      </c>
      <c r="I13" s="82">
        <v>-154.6327823</v>
      </c>
      <c r="J13" s="25">
        <v>-115.24</v>
      </c>
      <c r="K13" s="25">
        <v>-110.10600000000001</v>
      </c>
      <c r="L13" s="25">
        <v>-142.84799999999998</v>
      </c>
      <c r="M13" s="25">
        <v>-143.971</v>
      </c>
    </row>
    <row r="14" spans="1:15" ht="15" customHeight="1" x14ac:dyDescent="0.25">
      <c r="A14" s="112" t="s">
        <v>8</v>
      </c>
      <c r="B14" s="112"/>
      <c r="C14" s="112"/>
      <c r="D14" s="112"/>
      <c r="E14" s="80">
        <f>SUM(E12:E13)</f>
        <v>61.639900099999807</v>
      </c>
      <c r="F14" s="190">
        <f>SUM(F12:F13)</f>
        <v>57.07267549999986</v>
      </c>
      <c r="G14" s="80">
        <f>SUM(G12:G13)</f>
        <v>114.68997450000012</v>
      </c>
      <c r="H14" s="17">
        <f>SUM(H12:H13)</f>
        <v>160.30768869999969</v>
      </c>
      <c r="I14" s="80">
        <f>SUM(I12:I13)</f>
        <v>279.59799069999997</v>
      </c>
      <c r="J14" s="18">
        <f>SUM(J12:J13)</f>
        <v>297.58700000000044</v>
      </c>
      <c r="K14" s="18">
        <f>SUM(K12:K13)</f>
        <v>344.10000000000036</v>
      </c>
      <c r="L14" s="18">
        <f>SUM(L12:L13)</f>
        <v>339.3750000000008</v>
      </c>
      <c r="M14" s="18">
        <f>SUM(M12:M13)</f>
        <v>510.6640000000001</v>
      </c>
    </row>
    <row r="15" spans="1:15" ht="15" customHeight="1" x14ac:dyDescent="0.35">
      <c r="A15" s="109" t="s">
        <v>9</v>
      </c>
      <c r="B15" s="113"/>
      <c r="C15" s="113"/>
      <c r="D15" s="113"/>
      <c r="E15" s="81">
        <v>-5.9914717</v>
      </c>
      <c r="F15" s="21">
        <v>-7.9643879999999996</v>
      </c>
      <c r="G15" s="81">
        <v>-15.846366099999999</v>
      </c>
      <c r="H15" s="21">
        <v>-25.605917600000001</v>
      </c>
      <c r="I15" s="81">
        <v>-32.479712899999996</v>
      </c>
      <c r="J15" s="21">
        <v>-53.658999999999999</v>
      </c>
      <c r="K15" s="21">
        <v>-53.868000000000002</v>
      </c>
      <c r="L15" s="21">
        <v>-51.643000000000001</v>
      </c>
      <c r="M15" s="21">
        <v>-53.993000000000002</v>
      </c>
    </row>
    <row r="16" spans="1:15" ht="15" customHeight="1" x14ac:dyDescent="0.35">
      <c r="A16" s="111" t="s">
        <v>10</v>
      </c>
      <c r="B16" s="66"/>
      <c r="C16" s="66"/>
      <c r="D16" s="66"/>
      <c r="E16" s="82">
        <v>0</v>
      </c>
      <c r="F16" s="25">
        <v>0</v>
      </c>
      <c r="G16" s="82">
        <v>0</v>
      </c>
      <c r="H16" s="25">
        <v>0</v>
      </c>
      <c r="I16" s="82">
        <v>0</v>
      </c>
      <c r="J16" s="25">
        <v>0</v>
      </c>
      <c r="K16" s="25">
        <v>0</v>
      </c>
      <c r="L16" s="25">
        <v>-118.199</v>
      </c>
      <c r="M16" s="25">
        <v>-250.864</v>
      </c>
    </row>
    <row r="17" spans="1:13" ht="15" customHeight="1" x14ac:dyDescent="0.25">
      <c r="A17" s="112" t="s">
        <v>11</v>
      </c>
      <c r="B17" s="112"/>
      <c r="C17" s="112"/>
      <c r="D17" s="112"/>
      <c r="E17" s="80">
        <f>SUM(E14:E16)</f>
        <v>55.648428399999808</v>
      </c>
      <c r="F17" s="190">
        <f>SUM(F14:F16)</f>
        <v>49.108287499999861</v>
      </c>
      <c r="G17" s="80">
        <f>SUM(G14:G16)</f>
        <v>98.843608400000122</v>
      </c>
      <c r="H17" s="17">
        <f>SUM(H14:H16)</f>
        <v>134.70177109999969</v>
      </c>
      <c r="I17" s="80">
        <f>SUM(I14:I16)</f>
        <v>247.11827779999999</v>
      </c>
      <c r="J17" s="18">
        <f>SUM(J14:J16)</f>
        <v>243.92800000000045</v>
      </c>
      <c r="K17" s="18">
        <f>SUM(K14:K16)</f>
        <v>290.23200000000037</v>
      </c>
      <c r="L17" s="18">
        <f>SUM(L14:L16)</f>
        <v>169.53300000000075</v>
      </c>
      <c r="M17" s="18">
        <f>SUM(M14:M16)</f>
        <v>205.8070000000001</v>
      </c>
    </row>
    <row r="18" spans="1:13" ht="15" customHeight="1" x14ac:dyDescent="0.35">
      <c r="A18" s="109" t="s">
        <v>12</v>
      </c>
      <c r="B18" s="62"/>
      <c r="C18" s="62"/>
      <c r="D18" s="62"/>
      <c r="E18" s="81">
        <v>0.5734940999999999</v>
      </c>
      <c r="F18" s="21">
        <v>-5.3487070000000019</v>
      </c>
      <c r="G18" s="81">
        <v>1.7261344999999999</v>
      </c>
      <c r="H18" s="21">
        <v>1.2520716000000003</v>
      </c>
      <c r="I18" s="81">
        <v>58.106634700000001</v>
      </c>
      <c r="J18" s="21">
        <v>2.5690000000000004</v>
      </c>
      <c r="K18" s="21">
        <v>4.7300000000000004</v>
      </c>
      <c r="L18" s="21">
        <v>27.486000000000001</v>
      </c>
      <c r="M18" s="21">
        <v>31.835000000000001</v>
      </c>
    </row>
    <row r="19" spans="1:13" ht="15" customHeight="1" x14ac:dyDescent="0.35">
      <c r="A19" s="111" t="s">
        <v>13</v>
      </c>
      <c r="B19" s="66"/>
      <c r="C19" s="66"/>
      <c r="D19" s="66"/>
      <c r="E19" s="82">
        <v>-64.535478399999988</v>
      </c>
      <c r="F19" s="25">
        <v>-32.211452000000001</v>
      </c>
      <c r="G19" s="82">
        <v>-179.78477180000002</v>
      </c>
      <c r="H19" s="25">
        <v>-82.582921400000004</v>
      </c>
      <c r="I19" s="82">
        <v>-104.56863559999999</v>
      </c>
      <c r="J19" s="25">
        <v>-172.68200000000002</v>
      </c>
      <c r="K19" s="25">
        <v>-161.23400000000001</v>
      </c>
      <c r="L19" s="25">
        <v>-166.005</v>
      </c>
      <c r="M19" s="25">
        <v>-167.92899999999997</v>
      </c>
    </row>
    <row r="20" spans="1:13" ht="15" customHeight="1" x14ac:dyDescent="0.25">
      <c r="A20" s="112" t="s">
        <v>14</v>
      </c>
      <c r="B20" s="112"/>
      <c r="C20" s="112"/>
      <c r="D20" s="112"/>
      <c r="E20" s="80">
        <f>SUM(E17:E19)</f>
        <v>-8.313555900000182</v>
      </c>
      <c r="F20" s="190">
        <f>SUM(F17:F19)</f>
        <v>11.548128499999855</v>
      </c>
      <c r="G20" s="80">
        <f>SUM(G17:G19)</f>
        <v>-79.215028899999893</v>
      </c>
      <c r="H20" s="17">
        <f>SUM(H17:H19)</f>
        <v>53.370921299999679</v>
      </c>
      <c r="I20" s="80">
        <f>SUM(I17:I19)</f>
        <v>200.65627689999997</v>
      </c>
      <c r="J20" s="18">
        <f>SUM(J17:J19)</f>
        <v>73.815000000000424</v>
      </c>
      <c r="K20" s="18">
        <f>SUM(K17:K19)</f>
        <v>133.72800000000038</v>
      </c>
      <c r="L20" s="18">
        <f>SUM(L17:L19)</f>
        <v>31.014000000000749</v>
      </c>
      <c r="M20" s="18">
        <f>SUM(M17:M19)</f>
        <v>69.713000000000136</v>
      </c>
    </row>
    <row r="21" spans="1:13" ht="15" customHeight="1" x14ac:dyDescent="0.35">
      <c r="A21" s="109" t="s">
        <v>15</v>
      </c>
      <c r="B21" s="62"/>
      <c r="C21" s="62"/>
      <c r="D21" s="62"/>
      <c r="E21" s="81">
        <v>1.1417219000000003</v>
      </c>
      <c r="F21" s="21">
        <v>-3.9466407999999995</v>
      </c>
      <c r="G21" s="81">
        <v>23.4418881</v>
      </c>
      <c r="H21" s="21">
        <v>-16.8121455</v>
      </c>
      <c r="I21" s="81">
        <v>-53.7193063</v>
      </c>
      <c r="J21" s="21">
        <v>-26.028000000000006</v>
      </c>
      <c r="K21" s="21">
        <v>-32.262</v>
      </c>
      <c r="L21" s="21">
        <v>-33.207000000000001</v>
      </c>
      <c r="M21" s="21">
        <v>-33.600999999999999</v>
      </c>
    </row>
    <row r="22" spans="1:13" ht="15" customHeight="1" x14ac:dyDescent="0.35">
      <c r="A22" s="111" t="s">
        <v>16</v>
      </c>
      <c r="B22" s="114"/>
      <c r="C22" s="114"/>
      <c r="D22" s="114"/>
      <c r="E22" s="82">
        <v>0</v>
      </c>
      <c r="F22" s="25">
        <v>0</v>
      </c>
      <c r="G22" s="82">
        <v>0</v>
      </c>
      <c r="H22" s="25">
        <v>0</v>
      </c>
      <c r="I22" s="82">
        <v>0</v>
      </c>
      <c r="J22" s="25">
        <v>-83.028999999999996</v>
      </c>
      <c r="K22" s="25">
        <v>-260.68299999999999</v>
      </c>
      <c r="L22" s="25">
        <v>0</v>
      </c>
      <c r="M22" s="25">
        <v>0</v>
      </c>
    </row>
    <row r="23" spans="1:13" ht="15" customHeight="1" x14ac:dyDescent="0.35">
      <c r="A23" s="115" t="s">
        <v>103</v>
      </c>
      <c r="B23" s="116"/>
      <c r="C23" s="116"/>
      <c r="D23" s="116"/>
      <c r="E23" s="80">
        <f>SUM(E20:E22)</f>
        <v>-7.1718340000001817</v>
      </c>
      <c r="F23" s="190">
        <f>SUM(F20:F22)</f>
        <v>7.601487699999856</v>
      </c>
      <c r="G23" s="80">
        <f>SUM(G20:G22)</f>
        <v>-55.773140799999894</v>
      </c>
      <c r="H23" s="17">
        <f>SUM(H20:H22)</f>
        <v>36.55877579999968</v>
      </c>
      <c r="I23" s="80">
        <f>SUM(I20:I22)</f>
        <v>146.93697059999997</v>
      </c>
      <c r="J23" s="18">
        <f>SUM(J20:J22)</f>
        <v>-35.241999999999578</v>
      </c>
      <c r="K23" s="18">
        <f>SUM(K20:K22)</f>
        <v>-159.21699999999962</v>
      </c>
      <c r="L23" s="18">
        <f>SUM(L20:L22)</f>
        <v>-2.1929999999992518</v>
      </c>
      <c r="M23" s="18">
        <f>SUM(M20:M22)</f>
        <v>36.112000000000137</v>
      </c>
    </row>
    <row r="24" spans="1:13" ht="15" customHeight="1" x14ac:dyDescent="0.35">
      <c r="A24" s="109" t="s">
        <v>117</v>
      </c>
      <c r="B24" s="62"/>
      <c r="C24" s="62"/>
      <c r="D24" s="62"/>
      <c r="E24" s="81">
        <v>-7.1685250000002796</v>
      </c>
      <c r="F24" s="21">
        <v>7.6048788999996901</v>
      </c>
      <c r="G24" s="81">
        <v>-55.80163510000024</v>
      </c>
      <c r="H24" s="21">
        <v>36.512476100000164</v>
      </c>
      <c r="I24" s="81">
        <v>146.86941879999989</v>
      </c>
      <c r="J24" s="21">
        <v>-35.034000000000326</v>
      </c>
      <c r="K24" s="21">
        <v>-160.98100000000051</v>
      </c>
      <c r="L24" s="21">
        <v>-4.8540000000002514</v>
      </c>
      <c r="M24" s="21">
        <v>33.449999999999108</v>
      </c>
    </row>
    <row r="25" spans="1:13" ht="15" customHeight="1" x14ac:dyDescent="0.35">
      <c r="A25" s="109" t="s">
        <v>112</v>
      </c>
      <c r="B25" s="62"/>
      <c r="C25" s="62"/>
      <c r="D25" s="62"/>
      <c r="E25" s="81">
        <v>-3.3089999999999994E-3</v>
      </c>
      <c r="F25" s="21">
        <v>-3.391199999999997E-3</v>
      </c>
      <c r="G25" s="81">
        <v>2.84943E-2</v>
      </c>
      <c r="H25" s="21">
        <v>4.6299699999999999E-2</v>
      </c>
      <c r="I25" s="81">
        <v>6.7551799999999995E-2</v>
      </c>
      <c r="J25" s="21">
        <v>-0.20799999999999999</v>
      </c>
      <c r="K25" s="21">
        <v>1.764</v>
      </c>
      <c r="L25" s="21">
        <v>2.661</v>
      </c>
      <c r="M25" s="21">
        <v>2.6619999999999999</v>
      </c>
    </row>
    <row r="26" spans="1:13" ht="15" customHeight="1" x14ac:dyDescent="0.35">
      <c r="A26" s="146"/>
      <c r="B26" s="146"/>
      <c r="C26" s="146"/>
      <c r="D26" s="146"/>
      <c r="E26" s="147"/>
      <c r="F26" s="148"/>
      <c r="G26" s="147"/>
      <c r="H26" s="148"/>
      <c r="I26" s="147"/>
      <c r="J26" s="148"/>
      <c r="K26" s="148"/>
      <c r="L26" s="148"/>
      <c r="M26" s="148"/>
    </row>
    <row r="27" spans="1:13" ht="15" customHeight="1" x14ac:dyDescent="0.35">
      <c r="A27" s="144" t="s">
        <v>64</v>
      </c>
      <c r="B27" s="62"/>
      <c r="C27" s="62"/>
      <c r="D27" s="62"/>
      <c r="E27" s="81">
        <v>-20.492000000000004</v>
      </c>
      <c r="F27" s="21">
        <v>-0.69999999999999929</v>
      </c>
      <c r="G27" s="81">
        <v>-84.801999999999992</v>
      </c>
      <c r="H27" s="21">
        <v>-13.5</v>
      </c>
      <c r="I27" s="81">
        <v>-52.9</v>
      </c>
      <c r="J27" s="21">
        <v>-48</v>
      </c>
      <c r="K27" s="21">
        <v>-102.45099999999999</v>
      </c>
      <c r="L27" s="21">
        <v>-76.900000000000006</v>
      </c>
      <c r="M27" s="21">
        <v>85.9</v>
      </c>
    </row>
    <row r="28" spans="1:13" ht="15" customHeight="1" x14ac:dyDescent="0.35">
      <c r="A28" s="145" t="s">
        <v>111</v>
      </c>
      <c r="B28" s="146"/>
      <c r="C28" s="146"/>
      <c r="D28" s="146"/>
      <c r="E28" s="160">
        <f>E14-E27</f>
        <v>82.131900099999811</v>
      </c>
      <c r="F28" s="161">
        <f>F14-F27</f>
        <v>57.772675499999863</v>
      </c>
      <c r="G28" s="160">
        <f>G14-G27</f>
        <v>199.49197450000011</v>
      </c>
      <c r="H28" s="161">
        <f>H14-H27</f>
        <v>173.80768869999969</v>
      </c>
      <c r="I28" s="160">
        <f>I14-I27</f>
        <v>332.49799069999995</v>
      </c>
      <c r="J28" s="161">
        <f>J14-J27</f>
        <v>345.58700000000044</v>
      </c>
      <c r="K28" s="161">
        <f>K14-K27</f>
        <v>446.55100000000039</v>
      </c>
      <c r="L28" s="161">
        <f>L14-L27</f>
        <v>416.27500000000077</v>
      </c>
      <c r="M28" s="161">
        <f>M14-M27</f>
        <v>424.76400000000012</v>
      </c>
    </row>
    <row r="29" spans="1:13" ht="16.5" x14ac:dyDescent="0.35">
      <c r="A29" s="109"/>
      <c r="B29" s="62"/>
      <c r="C29" s="62"/>
      <c r="D29" s="62"/>
      <c r="E29" s="22"/>
      <c r="F29" s="22"/>
      <c r="G29" s="22"/>
      <c r="H29" s="22"/>
      <c r="I29" s="22"/>
      <c r="J29" s="22"/>
      <c r="K29" s="22"/>
      <c r="L29" s="22"/>
      <c r="M29" s="22"/>
    </row>
    <row r="30" spans="1:13" ht="16.5" x14ac:dyDescent="0.35">
      <c r="A30" s="67"/>
      <c r="B30" s="67"/>
      <c r="C30" s="68"/>
      <c r="D30" s="69"/>
      <c r="E30" s="70">
        <v>2016</v>
      </c>
      <c r="F30" s="70">
        <v>2015</v>
      </c>
      <c r="G30" s="70">
        <v>2016</v>
      </c>
      <c r="H30" s="70">
        <v>2015</v>
      </c>
      <c r="I30" s="70">
        <v>2015</v>
      </c>
      <c r="J30" s="70">
        <v>2014</v>
      </c>
      <c r="K30" s="70">
        <v>2013</v>
      </c>
      <c r="L30" s="70">
        <v>2012</v>
      </c>
      <c r="M30" s="70">
        <v>2012</v>
      </c>
    </row>
    <row r="31" spans="1:13" ht="16.5" x14ac:dyDescent="0.35">
      <c r="A31" s="71"/>
      <c r="B31" s="71"/>
      <c r="C31" s="68"/>
      <c r="D31" s="69"/>
      <c r="E31" s="73" t="s">
        <v>72</v>
      </c>
      <c r="F31" s="73" t="s">
        <v>72</v>
      </c>
      <c r="G31" s="73" t="s">
        <v>156</v>
      </c>
      <c r="H31" s="73" t="s">
        <v>156</v>
      </c>
      <c r="I31" s="73"/>
      <c r="J31" s="73"/>
      <c r="K31" s="73"/>
      <c r="L31" s="73"/>
      <c r="M31" s="73"/>
    </row>
    <row r="32" spans="1:13" ht="16.5" x14ac:dyDescent="0.35">
      <c r="A32" s="68" t="s">
        <v>100</v>
      </c>
      <c r="B32" s="74"/>
      <c r="C32" s="68"/>
      <c r="D32" s="68"/>
      <c r="E32" s="75"/>
      <c r="F32" s="75"/>
      <c r="G32" s="75"/>
      <c r="H32" s="75"/>
      <c r="I32" s="75"/>
      <c r="J32" s="75"/>
      <c r="K32" s="75"/>
      <c r="L32" s="75"/>
      <c r="M32" s="75"/>
    </row>
    <row r="33" spans="1:13" ht="3" customHeight="1" x14ac:dyDescent="0.35">
      <c r="A33" s="109"/>
      <c r="B33" s="65"/>
      <c r="C33" s="65"/>
      <c r="D33" s="65"/>
      <c r="E33" s="63"/>
      <c r="F33" s="63"/>
      <c r="G33" s="63"/>
      <c r="H33" s="63"/>
      <c r="I33" s="63"/>
      <c r="J33" s="63"/>
      <c r="K33" s="63"/>
      <c r="L33" s="63"/>
      <c r="M33" s="63"/>
    </row>
    <row r="34" spans="1:13" ht="15" customHeight="1" x14ac:dyDescent="0.35">
      <c r="A34" s="109" t="s">
        <v>17</v>
      </c>
      <c r="B34" s="117"/>
      <c r="C34" s="117"/>
      <c r="D34" s="117"/>
      <c r="E34" s="81"/>
      <c r="F34" s="21"/>
      <c r="G34" s="81">
        <v>4146.4668007</v>
      </c>
      <c r="H34" s="21">
        <v>3896.1257525999999</v>
      </c>
      <c r="I34" s="81">
        <v>3891.357</v>
      </c>
      <c r="J34" s="21">
        <v>3922.895</v>
      </c>
      <c r="K34" s="21">
        <v>3836.587</v>
      </c>
      <c r="L34" s="21">
        <v>0</v>
      </c>
      <c r="M34" s="21">
        <v>4095.7959999999998</v>
      </c>
    </row>
    <row r="35" spans="1:13" ht="15" customHeight="1" x14ac:dyDescent="0.35">
      <c r="A35" s="109" t="s">
        <v>18</v>
      </c>
      <c r="B35" s="110"/>
      <c r="C35" s="110"/>
      <c r="D35" s="110"/>
      <c r="E35" s="81"/>
      <c r="F35" s="21"/>
      <c r="G35" s="81">
        <v>486.85083110000005</v>
      </c>
      <c r="H35" s="21">
        <v>437.40100490000009</v>
      </c>
      <c r="I35" s="81">
        <v>450.22200000000004</v>
      </c>
      <c r="J35" s="21">
        <v>427.68700000000001</v>
      </c>
      <c r="K35" s="21">
        <v>469.34699999999998</v>
      </c>
      <c r="L35" s="21">
        <v>0</v>
      </c>
      <c r="M35" s="21">
        <v>518.04399999999998</v>
      </c>
    </row>
    <row r="36" spans="1:13" ht="15" customHeight="1" x14ac:dyDescent="0.35">
      <c r="A36" s="109" t="s">
        <v>110</v>
      </c>
      <c r="B36" s="110"/>
      <c r="C36" s="110"/>
      <c r="D36" s="110"/>
      <c r="E36" s="81"/>
      <c r="F36" s="21"/>
      <c r="G36" s="81">
        <v>117.19215149999999</v>
      </c>
      <c r="H36" s="21">
        <v>129.91419980000001</v>
      </c>
      <c r="I36" s="81">
        <v>125.029</v>
      </c>
      <c r="J36" s="21">
        <v>148.352</v>
      </c>
      <c r="K36" s="21">
        <v>152.387</v>
      </c>
      <c r="L36" s="21">
        <v>0</v>
      </c>
      <c r="M36" s="21">
        <v>185.18799999999999</v>
      </c>
    </row>
    <row r="37" spans="1:13" ht="15" customHeight="1" x14ac:dyDescent="0.35">
      <c r="A37" s="109" t="s">
        <v>19</v>
      </c>
      <c r="B37" s="110"/>
      <c r="C37" s="110"/>
      <c r="D37" s="110"/>
      <c r="E37" s="81"/>
      <c r="F37" s="21"/>
      <c r="G37" s="81">
        <v>2.0038249000000001</v>
      </c>
      <c r="H37" s="21">
        <v>2.7408980000000001</v>
      </c>
      <c r="I37" s="81">
        <v>2.5412355</v>
      </c>
      <c r="J37" s="21">
        <v>15.743</v>
      </c>
      <c r="K37" s="21">
        <v>6.6760000000000002</v>
      </c>
      <c r="L37" s="21">
        <v>0</v>
      </c>
      <c r="M37" s="21">
        <v>6.8869999999999996</v>
      </c>
    </row>
    <row r="38" spans="1:13" ht="15" customHeight="1" x14ac:dyDescent="0.35">
      <c r="A38" s="111" t="s">
        <v>20</v>
      </c>
      <c r="B38" s="66"/>
      <c r="C38" s="66"/>
      <c r="D38" s="66"/>
      <c r="E38" s="82"/>
      <c r="F38" s="25"/>
      <c r="G38" s="82">
        <v>203.45529210000001</v>
      </c>
      <c r="H38" s="25">
        <v>139.96331599999999</v>
      </c>
      <c r="I38" s="82">
        <v>120.71716069999999</v>
      </c>
      <c r="J38" s="25">
        <v>132.44800000000001</v>
      </c>
      <c r="K38" s="25">
        <v>92.341999999999999</v>
      </c>
      <c r="L38" s="25">
        <v>0</v>
      </c>
      <c r="M38" s="25">
        <v>101.16499999999999</v>
      </c>
    </row>
    <row r="39" spans="1:13" ht="15" customHeight="1" x14ac:dyDescent="0.35">
      <c r="A39" s="106" t="s">
        <v>21</v>
      </c>
      <c r="B39" s="112"/>
      <c r="C39" s="112"/>
      <c r="D39" s="112"/>
      <c r="E39" s="86"/>
      <c r="F39" s="190"/>
      <c r="G39" s="86">
        <f>SUM(G34:G38)</f>
        <v>4955.9689003000012</v>
      </c>
      <c r="H39" s="190">
        <f>SUM(H34:H38)</f>
        <v>4606.1451712999997</v>
      </c>
      <c r="I39" s="86">
        <f>SUM(I34:I38)</f>
        <v>4589.8663962000001</v>
      </c>
      <c r="J39" s="18">
        <f>SUM(J34:J38)</f>
        <v>4647.1250000000009</v>
      </c>
      <c r="K39" s="18">
        <f>SUM(K34:K38)</f>
        <v>4557.3389999999999</v>
      </c>
      <c r="L39" s="18" t="s">
        <v>54</v>
      </c>
      <c r="M39" s="18">
        <f>SUM(M34:M38)</f>
        <v>4907.08</v>
      </c>
    </row>
    <row r="40" spans="1:13" ht="15" customHeight="1" x14ac:dyDescent="0.35">
      <c r="A40" s="109" t="s">
        <v>22</v>
      </c>
      <c r="B40" s="62"/>
      <c r="C40" s="62"/>
      <c r="D40" s="62"/>
      <c r="E40" s="81"/>
      <c r="F40" s="21"/>
      <c r="G40" s="81">
        <v>2.9426200000000003E-2</v>
      </c>
      <c r="H40" s="21">
        <v>4.2023000000000005E-2</v>
      </c>
      <c r="I40" s="81">
        <v>0.10403370000000001</v>
      </c>
      <c r="J40" s="21">
        <v>6.6000000000000003E-2</v>
      </c>
      <c r="K40" s="21">
        <v>0.123</v>
      </c>
      <c r="L40" s="21">
        <v>0</v>
      </c>
      <c r="M40" s="21">
        <v>1.4300000000000002</v>
      </c>
    </row>
    <row r="41" spans="1:13" ht="15" customHeight="1" x14ac:dyDescent="0.35">
      <c r="A41" s="109" t="s">
        <v>23</v>
      </c>
      <c r="B41" s="62"/>
      <c r="C41" s="62"/>
      <c r="D41" s="62"/>
      <c r="E41" s="81"/>
      <c r="F41" s="21"/>
      <c r="G41" s="81">
        <v>0.56163680000000005</v>
      </c>
      <c r="H41" s="21">
        <v>3.7856900000000006E-2</v>
      </c>
      <c r="I41" s="81">
        <v>-5.8420000000000011E-4</v>
      </c>
      <c r="J41" s="21">
        <v>0.35299999999999998</v>
      </c>
      <c r="K41" s="21">
        <v>3.5179999999999998</v>
      </c>
      <c r="L41" s="21">
        <v>0</v>
      </c>
      <c r="M41" s="21">
        <v>4.9829999999999997</v>
      </c>
    </row>
    <row r="42" spans="1:13" ht="15" customHeight="1" x14ac:dyDescent="0.35">
      <c r="A42" s="109" t="s">
        <v>24</v>
      </c>
      <c r="B42" s="62"/>
      <c r="C42" s="62"/>
      <c r="D42" s="62"/>
      <c r="E42" s="81"/>
      <c r="F42" s="21"/>
      <c r="G42" s="81">
        <v>666.01147119999996</v>
      </c>
      <c r="H42" s="21">
        <v>715.68088609999995</v>
      </c>
      <c r="I42" s="81">
        <v>751.61120999999991</v>
      </c>
      <c r="J42" s="21">
        <v>716.68899999999996</v>
      </c>
      <c r="K42" s="21">
        <v>765.63900000000012</v>
      </c>
      <c r="L42" s="21">
        <v>0</v>
      </c>
      <c r="M42" s="21">
        <v>812.88800000000003</v>
      </c>
    </row>
    <row r="43" spans="1:13" ht="15" customHeight="1" x14ac:dyDescent="0.35">
      <c r="A43" s="109" t="s">
        <v>25</v>
      </c>
      <c r="B43" s="62"/>
      <c r="C43" s="62"/>
      <c r="D43" s="62"/>
      <c r="E43" s="81"/>
      <c r="F43" s="21"/>
      <c r="G43" s="81">
        <v>223.34783489999998</v>
      </c>
      <c r="H43" s="21">
        <v>176.2478764</v>
      </c>
      <c r="I43" s="81">
        <v>245.0871746</v>
      </c>
      <c r="J43" s="21">
        <v>248.054</v>
      </c>
      <c r="K43" s="21">
        <v>228.52600000000001</v>
      </c>
      <c r="L43" s="21">
        <v>0</v>
      </c>
      <c r="M43" s="21">
        <v>185.93100000000001</v>
      </c>
    </row>
    <row r="44" spans="1:13" ht="15" customHeight="1" x14ac:dyDescent="0.35">
      <c r="A44" s="111" t="s">
        <v>26</v>
      </c>
      <c r="B44" s="66"/>
      <c r="C44" s="66"/>
      <c r="D44" s="66"/>
      <c r="E44" s="82"/>
      <c r="F44" s="25"/>
      <c r="G44" s="82">
        <v>0</v>
      </c>
      <c r="H44" s="25">
        <v>0</v>
      </c>
      <c r="I44" s="82">
        <v>0</v>
      </c>
      <c r="J44" s="25">
        <v>99.358999999999995</v>
      </c>
      <c r="K44" s="25">
        <v>0</v>
      </c>
      <c r="L44" s="25">
        <v>0</v>
      </c>
      <c r="M44" s="25">
        <v>0</v>
      </c>
    </row>
    <row r="45" spans="1:13" ht="15" customHeight="1" x14ac:dyDescent="0.35">
      <c r="A45" s="118" t="s">
        <v>27</v>
      </c>
      <c r="B45" s="77"/>
      <c r="C45" s="77"/>
      <c r="D45" s="77"/>
      <c r="E45" s="87"/>
      <c r="F45" s="198"/>
      <c r="G45" s="87">
        <f>SUM(G40:G44)</f>
        <v>889.95036909999988</v>
      </c>
      <c r="H45" s="36">
        <f>SUM(H40:H44)</f>
        <v>892.00864239999999</v>
      </c>
      <c r="I45" s="87">
        <f>SUM(I40:I44)</f>
        <v>996.80183409999995</v>
      </c>
      <c r="J45" s="37">
        <f>SUM(J40:J44)</f>
        <v>1064.521</v>
      </c>
      <c r="K45" s="37">
        <f>SUM(K40:K44)</f>
        <v>997.80600000000004</v>
      </c>
      <c r="L45" s="37" t="s">
        <v>54</v>
      </c>
      <c r="M45" s="37">
        <f>SUM(M40:M44)</f>
        <v>1005.2320000000001</v>
      </c>
    </row>
    <row r="46" spans="1:13" ht="15" customHeight="1" x14ac:dyDescent="0.35">
      <c r="A46" s="106" t="s">
        <v>101</v>
      </c>
      <c r="B46" s="78"/>
      <c r="C46" s="78"/>
      <c r="D46" s="78"/>
      <c r="E46" s="86"/>
      <c r="F46" s="190"/>
      <c r="G46" s="86">
        <f>G39+G45</f>
        <v>5845.9192694000012</v>
      </c>
      <c r="H46" s="190">
        <f>H39+H45</f>
        <v>5498.1538136999998</v>
      </c>
      <c r="I46" s="86">
        <f>I39+I45</f>
        <v>5586.6682302999998</v>
      </c>
      <c r="J46" s="18">
        <f>J39+J45</f>
        <v>5711.6460000000006</v>
      </c>
      <c r="K46" s="18">
        <f>K39+K45</f>
        <v>5555.1450000000004</v>
      </c>
      <c r="L46" s="18" t="s">
        <v>54</v>
      </c>
      <c r="M46" s="18">
        <f>M39+M45</f>
        <v>5912.3119999999999</v>
      </c>
    </row>
    <row r="47" spans="1:13" ht="15" customHeight="1" x14ac:dyDescent="0.35">
      <c r="A47" s="109" t="s">
        <v>118</v>
      </c>
      <c r="B47" s="62"/>
      <c r="C47" s="62"/>
      <c r="D47" s="62"/>
      <c r="E47" s="81"/>
      <c r="F47" s="21"/>
      <c r="G47" s="81">
        <v>2378.1724680999996</v>
      </c>
      <c r="H47" s="21">
        <v>1903.543476099999</v>
      </c>
      <c r="I47" s="81">
        <v>1974.0176880999986</v>
      </c>
      <c r="J47" s="21">
        <v>1881.3430000000003</v>
      </c>
      <c r="K47" s="21">
        <v>1969.2429999999999</v>
      </c>
      <c r="L47" s="21">
        <v>0</v>
      </c>
      <c r="M47" s="21">
        <v>2136.4029999999998</v>
      </c>
    </row>
    <row r="48" spans="1:13" ht="15" customHeight="1" x14ac:dyDescent="0.35">
      <c r="A48" s="109" t="s">
        <v>113</v>
      </c>
      <c r="B48" s="62"/>
      <c r="C48" s="62"/>
      <c r="D48" s="62"/>
      <c r="E48" s="81"/>
      <c r="F48" s="21"/>
      <c r="G48" s="81">
        <v>0.17297369999999995</v>
      </c>
      <c r="H48" s="21">
        <v>0.45629970000000003</v>
      </c>
      <c r="I48" s="81">
        <v>0.47347939999999999</v>
      </c>
      <c r="J48" s="21">
        <v>0.33100000000000007</v>
      </c>
      <c r="K48" s="21">
        <v>19.983999999999998</v>
      </c>
      <c r="L48" s="21">
        <v>0</v>
      </c>
      <c r="M48" s="21">
        <v>23.898999999999997</v>
      </c>
    </row>
    <row r="49" spans="1:13" ht="15" customHeight="1" x14ac:dyDescent="0.35">
      <c r="A49" s="109" t="s">
        <v>28</v>
      </c>
      <c r="B49" s="62"/>
      <c r="C49" s="62"/>
      <c r="D49" s="62"/>
      <c r="E49" s="81"/>
      <c r="F49" s="21"/>
      <c r="G49" s="81">
        <v>468.61086569999998</v>
      </c>
      <c r="H49" s="21">
        <v>357.45138919999999</v>
      </c>
      <c r="I49" s="81">
        <v>358.30681570000002</v>
      </c>
      <c r="J49" s="21">
        <v>345.459</v>
      </c>
      <c r="K49" s="21">
        <v>237.39699999999999</v>
      </c>
      <c r="L49" s="21">
        <v>0</v>
      </c>
      <c r="M49" s="21">
        <v>175.024</v>
      </c>
    </row>
    <row r="50" spans="1:13" ht="15" customHeight="1" x14ac:dyDescent="0.35">
      <c r="A50" s="109" t="s">
        <v>29</v>
      </c>
      <c r="B50" s="62"/>
      <c r="C50" s="62"/>
      <c r="D50" s="62"/>
      <c r="E50" s="81"/>
      <c r="F50" s="21"/>
      <c r="G50" s="81">
        <v>165.15824210000002</v>
      </c>
      <c r="H50" s="21">
        <v>133.13136980000002</v>
      </c>
      <c r="I50" s="81">
        <v>143.9314531</v>
      </c>
      <c r="J50" s="21">
        <v>251.61500000000001</v>
      </c>
      <c r="K50" s="21">
        <v>195.67099999999999</v>
      </c>
      <c r="L50" s="21">
        <v>0</v>
      </c>
      <c r="M50" s="21">
        <v>217.16800000000001</v>
      </c>
    </row>
    <row r="51" spans="1:13" ht="15" customHeight="1" x14ac:dyDescent="0.35">
      <c r="A51" s="109" t="s">
        <v>30</v>
      </c>
      <c r="B51" s="62"/>
      <c r="C51" s="62"/>
      <c r="D51" s="62"/>
      <c r="E51" s="81"/>
      <c r="F51" s="21"/>
      <c r="G51" s="81">
        <v>1541.8115573999996</v>
      </c>
      <c r="H51" s="21">
        <v>1821.4474079000001</v>
      </c>
      <c r="I51" s="81">
        <v>1785.494604</v>
      </c>
      <c r="J51" s="21">
        <v>1901.4930000000002</v>
      </c>
      <c r="K51" s="21">
        <v>1862.9859999999999</v>
      </c>
      <c r="L51" s="21">
        <v>0</v>
      </c>
      <c r="M51" s="21">
        <v>2096.9110000000001</v>
      </c>
    </row>
    <row r="52" spans="1:13" ht="15" customHeight="1" x14ac:dyDescent="0.35">
      <c r="A52" s="109" t="s">
        <v>31</v>
      </c>
      <c r="B52" s="62"/>
      <c r="C52" s="62"/>
      <c r="D52" s="62"/>
      <c r="E52" s="81"/>
      <c r="F52" s="21"/>
      <c r="G52" s="81">
        <v>1277.8712048</v>
      </c>
      <c r="H52" s="21">
        <v>1279.6573145000002</v>
      </c>
      <c r="I52" s="81">
        <v>1319.0170249999999</v>
      </c>
      <c r="J52" s="21">
        <v>1227.5040000000001</v>
      </c>
      <c r="K52" s="21">
        <v>1261.8000000000002</v>
      </c>
      <c r="L52" s="21">
        <v>0</v>
      </c>
      <c r="M52" s="21">
        <v>1250.239</v>
      </c>
    </row>
    <row r="53" spans="1:13" ht="15" customHeight="1" x14ac:dyDescent="0.35">
      <c r="A53" s="109" t="s">
        <v>32</v>
      </c>
      <c r="B53" s="62"/>
      <c r="C53" s="62"/>
      <c r="D53" s="62"/>
      <c r="E53" s="81"/>
      <c r="F53" s="21"/>
      <c r="G53" s="81">
        <v>14.121751</v>
      </c>
      <c r="H53" s="21">
        <v>2.7973310000000002</v>
      </c>
      <c r="I53" s="81">
        <v>5.7577509999999998</v>
      </c>
      <c r="J53" s="21">
        <v>4.5739999999999998</v>
      </c>
      <c r="K53" s="21">
        <v>8.0640000000000001</v>
      </c>
      <c r="L53" s="21">
        <v>0</v>
      </c>
      <c r="M53" s="21">
        <v>12.667999999999999</v>
      </c>
    </row>
    <row r="54" spans="1:13" ht="15" customHeight="1" x14ac:dyDescent="0.35">
      <c r="A54" s="111" t="s">
        <v>116</v>
      </c>
      <c r="B54" s="66"/>
      <c r="C54" s="66"/>
      <c r="D54" s="66"/>
      <c r="E54" s="82"/>
      <c r="F54" s="25"/>
      <c r="G54" s="82">
        <v>0</v>
      </c>
      <c r="H54" s="25">
        <v>0</v>
      </c>
      <c r="I54" s="82">
        <v>0</v>
      </c>
      <c r="J54" s="25">
        <v>99.326999999999998</v>
      </c>
      <c r="K54" s="25">
        <v>0</v>
      </c>
      <c r="L54" s="25">
        <v>0</v>
      </c>
      <c r="M54" s="25">
        <v>0</v>
      </c>
    </row>
    <row r="55" spans="1:13" ht="15" customHeight="1" x14ac:dyDescent="0.35">
      <c r="A55" s="106" t="s">
        <v>102</v>
      </c>
      <c r="B55" s="78"/>
      <c r="C55" s="78"/>
      <c r="D55" s="78"/>
      <c r="E55" s="86"/>
      <c r="F55" s="16"/>
      <c r="G55" s="86">
        <f>SUM(G47:G54)</f>
        <v>5845.9190627999988</v>
      </c>
      <c r="H55" s="16">
        <f>SUM(H47:H54)</f>
        <v>5498.4845881999991</v>
      </c>
      <c r="I55" s="86">
        <f>SUM(I47:I54)</f>
        <v>5586.9988162999989</v>
      </c>
      <c r="J55" s="18">
        <f>SUM(J47:J54)</f>
        <v>5711.6460000000006</v>
      </c>
      <c r="K55" s="18">
        <f>SUM(K47:K54)</f>
        <v>5555.1449999999995</v>
      </c>
      <c r="L55" s="18" t="s">
        <v>54</v>
      </c>
      <c r="M55" s="18">
        <f>SUM(M47:M54)</f>
        <v>5912.3119999999999</v>
      </c>
    </row>
    <row r="56" spans="1:13" ht="16.5" x14ac:dyDescent="0.35">
      <c r="A56" s="109"/>
      <c r="B56" s="78"/>
      <c r="C56" s="78"/>
      <c r="D56" s="78"/>
      <c r="E56" s="22"/>
      <c r="F56" s="22"/>
      <c r="G56" s="22"/>
      <c r="H56" s="22"/>
      <c r="I56" s="22"/>
      <c r="J56" s="22"/>
      <c r="K56" s="22"/>
      <c r="L56" s="22"/>
      <c r="M56" s="22"/>
    </row>
    <row r="57" spans="1:13" ht="16.5" x14ac:dyDescent="0.35">
      <c r="A57" s="76"/>
      <c r="B57" s="67"/>
      <c r="C57" s="69"/>
      <c r="D57" s="69"/>
      <c r="E57" s="70">
        <v>2016</v>
      </c>
      <c r="F57" s="70">
        <v>2015</v>
      </c>
      <c r="G57" s="70">
        <v>2016</v>
      </c>
      <c r="H57" s="70">
        <v>2015</v>
      </c>
      <c r="I57" s="70">
        <v>2015</v>
      </c>
      <c r="J57" s="70">
        <v>2014</v>
      </c>
      <c r="K57" s="70">
        <v>2013</v>
      </c>
      <c r="L57" s="70">
        <v>2012</v>
      </c>
      <c r="M57" s="70">
        <v>2012</v>
      </c>
    </row>
    <row r="58" spans="1:13" ht="16.5" x14ac:dyDescent="0.35">
      <c r="A58" s="71"/>
      <c r="B58" s="71"/>
      <c r="C58" s="69"/>
      <c r="D58" s="69"/>
      <c r="E58" s="73" t="s">
        <v>72</v>
      </c>
      <c r="F58" s="73" t="s">
        <v>72</v>
      </c>
      <c r="G58" s="73" t="s">
        <v>156</v>
      </c>
      <c r="H58" s="73" t="s">
        <v>156</v>
      </c>
      <c r="I58" s="73"/>
      <c r="J58" s="73"/>
      <c r="K58" s="73"/>
      <c r="L58" s="73"/>
      <c r="M58" s="73"/>
    </row>
    <row r="59" spans="1:13" ht="16.5" x14ac:dyDescent="0.35">
      <c r="A59" s="68" t="s">
        <v>115</v>
      </c>
      <c r="B59" s="74"/>
      <c r="C59" s="68"/>
      <c r="D59" s="68"/>
      <c r="E59" s="75"/>
      <c r="F59" s="75"/>
      <c r="G59" s="75"/>
      <c r="H59" s="75"/>
      <c r="I59" s="75"/>
      <c r="J59" s="75"/>
      <c r="K59" s="75"/>
      <c r="L59" s="75"/>
      <c r="M59" s="75"/>
    </row>
    <row r="60" spans="1:13" ht="3" customHeight="1" x14ac:dyDescent="0.35">
      <c r="A60" s="109"/>
      <c r="B60" s="65"/>
      <c r="C60" s="65"/>
      <c r="D60" s="65"/>
      <c r="E60" s="63"/>
      <c r="F60" s="63"/>
      <c r="G60" s="63"/>
      <c r="H60" s="63"/>
      <c r="I60" s="63"/>
      <c r="J60" s="63"/>
      <c r="K60" s="63"/>
      <c r="L60" s="63"/>
      <c r="M60" s="63"/>
    </row>
    <row r="61" spans="1:13" ht="34.9" customHeight="1" x14ac:dyDescent="0.35">
      <c r="A61" s="119" t="s">
        <v>33</v>
      </c>
      <c r="B61" s="119"/>
      <c r="C61" s="119"/>
      <c r="D61" s="119"/>
      <c r="E61" s="81">
        <v>62.042814700000072</v>
      </c>
      <c r="F61" s="21">
        <v>50.740521199999677</v>
      </c>
      <c r="G61" s="81">
        <v>166.60829399999986</v>
      </c>
      <c r="H61" s="21">
        <v>144.68112799999989</v>
      </c>
      <c r="I61" s="81">
        <v>278.55977210000003</v>
      </c>
      <c r="J61" s="21">
        <v>250.42099999999951</v>
      </c>
      <c r="K61" s="21">
        <v>311.95299999999975</v>
      </c>
      <c r="L61" s="21"/>
      <c r="M61" s="21">
        <v>300.93399999999974</v>
      </c>
    </row>
    <row r="62" spans="1:13" ht="15" customHeight="1" x14ac:dyDescent="0.35">
      <c r="A62" s="120" t="s">
        <v>34</v>
      </c>
      <c r="B62" s="120"/>
      <c r="C62" s="121"/>
      <c r="D62" s="121"/>
      <c r="E62" s="82">
        <v>-9.8479999999999812</v>
      </c>
      <c r="F62" s="25">
        <v>-61.774999999999999</v>
      </c>
      <c r="G62" s="82">
        <v>-13.813999999999993</v>
      </c>
      <c r="H62" s="25">
        <v>-32.224000000000004</v>
      </c>
      <c r="I62" s="82">
        <v>5.3889999999999958</v>
      </c>
      <c r="J62" s="25">
        <v>-11.170000000000002</v>
      </c>
      <c r="K62" s="25">
        <v>52.465000000000003</v>
      </c>
      <c r="L62" s="25"/>
      <c r="M62" s="25">
        <v>-80.260000000000005</v>
      </c>
    </row>
    <row r="63" spans="1:13" ht="15" customHeight="1" x14ac:dyDescent="0.35">
      <c r="A63" s="174" t="s">
        <v>35</v>
      </c>
      <c r="B63" s="122"/>
      <c r="C63" s="123"/>
      <c r="D63" s="123"/>
      <c r="E63" s="88">
        <f>SUM(E61:E62)</f>
        <v>52.194814700000094</v>
      </c>
      <c r="F63" s="190">
        <f>SUM(F61:F62)</f>
        <v>-11.034478800000322</v>
      </c>
      <c r="G63" s="80">
        <f>SUM(G61:G62)</f>
        <v>152.79429399999987</v>
      </c>
      <c r="H63" s="17">
        <f>SUM(H61:H62)</f>
        <v>112.45712799999988</v>
      </c>
      <c r="I63" s="80">
        <f>SUM(I61:I62)</f>
        <v>283.94877210000004</v>
      </c>
      <c r="J63" s="18">
        <f>SUM(J61:J62)</f>
        <v>239.25099999999952</v>
      </c>
      <c r="K63" s="18">
        <f>SUM(K61:K62)</f>
        <v>364.41799999999978</v>
      </c>
      <c r="L63" s="18" t="s">
        <v>54</v>
      </c>
      <c r="M63" s="16">
        <f>SUM(M61:M62)-1</f>
        <v>219.67399999999975</v>
      </c>
    </row>
    <row r="64" spans="1:13" ht="15" customHeight="1" x14ac:dyDescent="0.35">
      <c r="A64" s="119" t="s">
        <v>108</v>
      </c>
      <c r="B64" s="119"/>
      <c r="C64" s="62"/>
      <c r="D64" s="62"/>
      <c r="E64" s="81">
        <v>-32.125999999999998</v>
      </c>
      <c r="F64" s="21">
        <v>-34.13900000000001</v>
      </c>
      <c r="G64" s="81">
        <v>-111.913</v>
      </c>
      <c r="H64" s="21">
        <v>-114.102</v>
      </c>
      <c r="I64" s="81">
        <v>-175.09199999999998</v>
      </c>
      <c r="J64" s="21">
        <v>-157.83500000000001</v>
      </c>
      <c r="K64" s="21">
        <v>-121.6</v>
      </c>
      <c r="L64" s="21">
        <v>0</v>
      </c>
      <c r="M64" s="21">
        <v>-99.542000000000002</v>
      </c>
    </row>
    <row r="65" spans="1:13" ht="15" customHeight="1" x14ac:dyDescent="0.35">
      <c r="A65" s="120" t="s">
        <v>109</v>
      </c>
      <c r="B65" s="120"/>
      <c r="C65" s="66"/>
      <c r="D65" s="66"/>
      <c r="E65" s="82">
        <v>1.7349999999999999</v>
      </c>
      <c r="F65" s="25">
        <v>-0.15700000000000003</v>
      </c>
      <c r="G65" s="82">
        <v>2.5640000000000001</v>
      </c>
      <c r="H65" s="25">
        <v>0.48599999999999999</v>
      </c>
      <c r="I65" s="82">
        <v>0.88200000000000001</v>
      </c>
      <c r="J65" s="25">
        <v>1.9650000000000001</v>
      </c>
      <c r="K65" s="25">
        <v>33.141000000000005</v>
      </c>
      <c r="L65" s="25">
        <v>0</v>
      </c>
      <c r="M65" s="25">
        <v>3.8609999999999998</v>
      </c>
    </row>
    <row r="66" spans="1:13" ht="15" customHeight="1" x14ac:dyDescent="0.35">
      <c r="A66" s="124" t="s">
        <v>114</v>
      </c>
      <c r="B66" s="124"/>
      <c r="C66" s="125"/>
      <c r="D66" s="125"/>
      <c r="E66" s="88">
        <f>SUM(E63:E65)</f>
        <v>21.803814700000096</v>
      </c>
      <c r="F66" s="190">
        <f>SUM(F63:F65)</f>
        <v>-45.330478800000336</v>
      </c>
      <c r="G66" s="80">
        <f>SUM(G63:G65)</f>
        <v>43.445293999999869</v>
      </c>
      <c r="H66" s="17">
        <f>SUM(H63:H65)</f>
        <v>-1.1588720000001203</v>
      </c>
      <c r="I66" s="80">
        <f>SUM(I63:I65)</f>
        <v>109.73877210000006</v>
      </c>
      <c r="J66" s="18">
        <f>SUM(J63:J65)</f>
        <v>83.380999999999517</v>
      </c>
      <c r="K66" s="18">
        <f>SUM(K63:K65)</f>
        <v>275.95899999999978</v>
      </c>
      <c r="L66" s="18" t="s">
        <v>54</v>
      </c>
      <c r="M66" s="16">
        <f>SUM(M63:M65)</f>
        <v>123.99299999999975</v>
      </c>
    </row>
    <row r="67" spans="1:13" ht="15" customHeight="1" x14ac:dyDescent="0.35">
      <c r="A67" s="120" t="s">
        <v>36</v>
      </c>
      <c r="B67" s="120"/>
      <c r="C67" s="126"/>
      <c r="D67" s="126"/>
      <c r="E67" s="82">
        <v>-118.54700000000001</v>
      </c>
      <c r="F67" s="25">
        <v>-19.964999999999996</v>
      </c>
      <c r="G67" s="82">
        <v>-133.89099999999999</v>
      </c>
      <c r="H67" s="25">
        <v>-1.591999999999995</v>
      </c>
      <c r="I67" s="82">
        <v>-94.73599999999999</v>
      </c>
      <c r="J67" s="25">
        <v>35.234999999999992</v>
      </c>
      <c r="K67" s="25">
        <v>23.84</v>
      </c>
      <c r="L67" s="25">
        <v>0</v>
      </c>
      <c r="M67" s="25">
        <v>394.12800000000004</v>
      </c>
    </row>
    <row r="68" spans="1:13" ht="15" customHeight="1" x14ac:dyDescent="0.35">
      <c r="A68" s="174" t="s">
        <v>37</v>
      </c>
      <c r="B68" s="122"/>
      <c r="C68" s="78"/>
      <c r="D68" s="78"/>
      <c r="E68" s="88">
        <f>SUM(E66:E67)</f>
        <v>-96.743185299999908</v>
      </c>
      <c r="F68" s="190">
        <f>SUM(F66:F67)</f>
        <v>-65.295478800000325</v>
      </c>
      <c r="G68" s="80">
        <f>SUM(G66:G67)</f>
        <v>-90.445706000000115</v>
      </c>
      <c r="H68" s="17">
        <f>SUM(H66:H67)</f>
        <v>-2.7508720000001152</v>
      </c>
      <c r="I68" s="80">
        <f>SUM(I66:I67)</f>
        <v>15.002772100000072</v>
      </c>
      <c r="J68" s="18">
        <f>SUM(J66:J67)</f>
        <v>118.6159999999995</v>
      </c>
      <c r="K68" s="18">
        <f>SUM(K66:K67)</f>
        <v>299.79899999999975</v>
      </c>
      <c r="L68" s="18" t="s">
        <v>54</v>
      </c>
      <c r="M68" s="16">
        <f>SUM(M66:M67)</f>
        <v>518.12099999999975</v>
      </c>
    </row>
    <row r="69" spans="1:13" ht="15" customHeight="1" x14ac:dyDescent="0.35">
      <c r="A69" s="119" t="s">
        <v>38</v>
      </c>
      <c r="B69" s="119"/>
      <c r="C69" s="62"/>
      <c r="D69" s="62"/>
      <c r="E69" s="81">
        <v>23.996999999999961</v>
      </c>
      <c r="F69" s="21">
        <v>9.9489999999999839</v>
      </c>
      <c r="G69" s="81">
        <v>-297.23200000000003</v>
      </c>
      <c r="H69" s="21">
        <v>-63.847000000000008</v>
      </c>
      <c r="I69" s="81">
        <v>-74.951000000000022</v>
      </c>
      <c r="J69" s="21">
        <v>11.619000000000142</v>
      </c>
      <c r="K69" s="21">
        <v>-264.42500000000001</v>
      </c>
      <c r="L69" s="21">
        <v>0</v>
      </c>
      <c r="M69" s="21">
        <v>-433.65300000000002</v>
      </c>
    </row>
    <row r="70" spans="1:13" ht="15" customHeight="1" x14ac:dyDescent="0.35">
      <c r="A70" s="119" t="s">
        <v>39</v>
      </c>
      <c r="B70" s="119"/>
      <c r="C70" s="62"/>
      <c r="D70" s="62"/>
      <c r="E70" s="81">
        <v>0</v>
      </c>
      <c r="F70" s="21">
        <v>0</v>
      </c>
      <c r="G70" s="81">
        <v>0</v>
      </c>
      <c r="H70" s="21">
        <v>0</v>
      </c>
      <c r="I70" s="81">
        <v>0</v>
      </c>
      <c r="J70" s="21">
        <v>0</v>
      </c>
      <c r="K70" s="21">
        <v>0</v>
      </c>
      <c r="L70" s="21">
        <v>0</v>
      </c>
      <c r="M70" s="21">
        <v>0</v>
      </c>
    </row>
    <row r="71" spans="1:13" ht="15" customHeight="1" x14ac:dyDescent="0.35">
      <c r="A71" s="119" t="s">
        <v>40</v>
      </c>
      <c r="B71" s="119"/>
      <c r="C71" s="62"/>
      <c r="D71" s="62"/>
      <c r="E71" s="81">
        <v>0</v>
      </c>
      <c r="F71" s="21">
        <v>-8.8999999999999996E-2</v>
      </c>
      <c r="G71" s="81">
        <v>0</v>
      </c>
      <c r="H71" s="21">
        <v>-8.8999999999999996E-2</v>
      </c>
      <c r="I71" s="81">
        <v>-8.8999999999999996E-2</v>
      </c>
      <c r="J71" s="21">
        <v>0.47399999999999998</v>
      </c>
      <c r="K71" s="21">
        <v>-0.20100000000000001</v>
      </c>
      <c r="L71" s="21">
        <v>0</v>
      </c>
      <c r="M71" s="21">
        <v>-109.334</v>
      </c>
    </row>
    <row r="72" spans="1:13" ht="15" customHeight="1" x14ac:dyDescent="0.35">
      <c r="A72" s="120" t="s">
        <v>41</v>
      </c>
      <c r="B72" s="120"/>
      <c r="C72" s="66"/>
      <c r="D72" s="66"/>
      <c r="E72" s="82">
        <v>101.77199999999999</v>
      </c>
      <c r="F72" s="25">
        <v>0</v>
      </c>
      <c r="G72" s="82">
        <v>351.77199999999999</v>
      </c>
      <c r="H72" s="25">
        <v>-5.1859999999999999</v>
      </c>
      <c r="I72" s="82">
        <v>62.925000000000004</v>
      </c>
      <c r="J72" s="25">
        <v>-65.652999999999992</v>
      </c>
      <c r="K72" s="25">
        <v>-1.179</v>
      </c>
      <c r="L72" s="25">
        <v>0</v>
      </c>
      <c r="M72" s="25">
        <v>9.9840000000000018</v>
      </c>
    </row>
    <row r="73" spans="1:13" ht="15" customHeight="1" x14ac:dyDescent="0.35">
      <c r="A73" s="215" t="s">
        <v>42</v>
      </c>
      <c r="B73" s="216"/>
      <c r="C73" s="128"/>
      <c r="D73" s="128"/>
      <c r="E73" s="89">
        <f>SUM(E69:E72)</f>
        <v>125.76899999999995</v>
      </c>
      <c r="F73" s="198">
        <f>SUM(F69:F72)</f>
        <v>9.8599999999999834</v>
      </c>
      <c r="G73" s="89">
        <f>SUM(G69:G72)</f>
        <v>54.539999999999964</v>
      </c>
      <c r="H73" s="36">
        <f>SUM(H69:H72)</f>
        <v>-69.122000000000014</v>
      </c>
      <c r="I73" s="89">
        <f>SUM(I69:I72)</f>
        <v>-12.115000000000016</v>
      </c>
      <c r="J73" s="165">
        <f>SUM(J69:J72)</f>
        <v>-53.559999999999846</v>
      </c>
      <c r="K73" s="165">
        <f>SUM(K69:K72)</f>
        <v>-265.80500000000001</v>
      </c>
      <c r="L73" s="165" t="s">
        <v>54</v>
      </c>
      <c r="M73" s="36">
        <f>SUM(M69:M72)</f>
        <v>-533.00300000000004</v>
      </c>
    </row>
    <row r="74" spans="1:13" ht="15" customHeight="1" x14ac:dyDescent="0.35">
      <c r="A74" s="122" t="s">
        <v>43</v>
      </c>
      <c r="B74" s="122"/>
      <c r="C74" s="78"/>
      <c r="D74" s="78"/>
      <c r="E74" s="88">
        <f>SUM(E73+E68)</f>
        <v>29.025814700000041</v>
      </c>
      <c r="F74" s="190">
        <f>SUM(F73+F68)</f>
        <v>-55.43547880000034</v>
      </c>
      <c r="G74" s="80">
        <f>SUM(G73+G68)</f>
        <v>-35.905706000000151</v>
      </c>
      <c r="H74" s="17">
        <f>SUM(H73+H68)</f>
        <v>-71.872872000000129</v>
      </c>
      <c r="I74" s="80">
        <f>SUM(I73+I68)</f>
        <v>2.8877721000000562</v>
      </c>
      <c r="J74" s="18">
        <f>SUM(J73+J68)</f>
        <v>65.055999999999656</v>
      </c>
      <c r="K74" s="18">
        <f>SUM(K73+K68)</f>
        <v>33.993999999999744</v>
      </c>
      <c r="L74" s="18" t="s">
        <v>54</v>
      </c>
      <c r="M74" s="16">
        <f>SUM(M73+M68)</f>
        <v>-14.882000000000289</v>
      </c>
    </row>
    <row r="75" spans="1:13" ht="15" customHeight="1" x14ac:dyDescent="0.35">
      <c r="A75" s="120" t="s">
        <v>85</v>
      </c>
      <c r="B75" s="120"/>
      <c r="C75" s="66"/>
      <c r="D75" s="66"/>
      <c r="E75" s="82">
        <v>0</v>
      </c>
      <c r="F75" s="25">
        <v>0</v>
      </c>
      <c r="G75" s="82">
        <v>0</v>
      </c>
      <c r="H75" s="25">
        <v>0</v>
      </c>
      <c r="I75" s="82">
        <v>0</v>
      </c>
      <c r="J75" s="25">
        <v>-41.84</v>
      </c>
      <c r="K75" s="25">
        <v>5</v>
      </c>
      <c r="L75" s="25">
        <v>0</v>
      </c>
      <c r="M75" s="25">
        <v>0</v>
      </c>
    </row>
    <row r="76" spans="1:13" ht="15" customHeight="1" x14ac:dyDescent="0.35">
      <c r="A76" s="174" t="s">
        <v>86</v>
      </c>
      <c r="B76" s="125"/>
      <c r="C76" s="78"/>
      <c r="D76" s="78"/>
      <c r="E76" s="88">
        <f>SUM(E74:E75)</f>
        <v>29.025814700000041</v>
      </c>
      <c r="F76" s="190">
        <f>SUM(F74:F75)</f>
        <v>-55.43547880000034</v>
      </c>
      <c r="G76" s="80">
        <f>SUM(G74:G75)</f>
        <v>-35.905706000000151</v>
      </c>
      <c r="H76" s="17">
        <f>SUM(H74:H75)</f>
        <v>-71.872872000000129</v>
      </c>
      <c r="I76" s="80">
        <f>SUM(I74:I75)</f>
        <v>2.8877721000000562</v>
      </c>
      <c r="J76" s="18">
        <f>SUM(J74:J75)</f>
        <v>23.215999999999653</v>
      </c>
      <c r="K76" s="18">
        <f>SUM(K74:K75)</f>
        <v>38.993999999999744</v>
      </c>
      <c r="L76" s="18" t="s">
        <v>54</v>
      </c>
      <c r="M76" s="18">
        <f>SUM(M74:M75)</f>
        <v>-14.882000000000289</v>
      </c>
    </row>
    <row r="77" spans="1:13" ht="16.5" x14ac:dyDescent="0.35">
      <c r="A77" s="109"/>
      <c r="B77" s="78"/>
      <c r="C77" s="78"/>
      <c r="D77" s="78"/>
      <c r="E77" s="79"/>
      <c r="F77" s="79"/>
      <c r="G77" s="79"/>
      <c r="H77" s="79"/>
      <c r="I77" s="79"/>
      <c r="J77" s="79"/>
      <c r="K77" s="79"/>
      <c r="L77" s="79"/>
      <c r="M77" s="79"/>
    </row>
    <row r="78" spans="1:13" ht="16.5" x14ac:dyDescent="0.35">
      <c r="A78" s="76"/>
      <c r="B78" s="67"/>
      <c r="C78" s="69"/>
      <c r="D78" s="69"/>
      <c r="E78" s="70">
        <v>2016</v>
      </c>
      <c r="F78" s="70">
        <v>2015</v>
      </c>
      <c r="G78" s="70">
        <v>2016</v>
      </c>
      <c r="H78" s="70">
        <v>2015</v>
      </c>
      <c r="I78" s="70">
        <v>2015</v>
      </c>
      <c r="J78" s="70">
        <v>2014</v>
      </c>
      <c r="K78" s="70">
        <v>2013</v>
      </c>
      <c r="L78" s="70">
        <v>2012</v>
      </c>
      <c r="M78" s="70">
        <v>2012</v>
      </c>
    </row>
    <row r="79" spans="1:13" ht="16.5" x14ac:dyDescent="0.35">
      <c r="A79" s="71"/>
      <c r="B79" s="71"/>
      <c r="C79" s="69"/>
      <c r="D79" s="69"/>
      <c r="E79" s="70" t="s">
        <v>72</v>
      </c>
      <c r="F79" s="70" t="s">
        <v>72</v>
      </c>
      <c r="G79" s="73" t="s">
        <v>156</v>
      </c>
      <c r="H79" s="73" t="s">
        <v>156</v>
      </c>
      <c r="I79" s="70"/>
      <c r="J79" s="70"/>
      <c r="K79" s="70"/>
      <c r="L79" s="70"/>
      <c r="M79" s="70"/>
    </row>
    <row r="80" spans="1:13" ht="16.5" x14ac:dyDescent="0.35">
      <c r="A80" s="68" t="s">
        <v>78</v>
      </c>
      <c r="B80" s="74"/>
      <c r="C80" s="68"/>
      <c r="D80" s="68"/>
      <c r="E80" s="72"/>
      <c r="F80" s="72"/>
      <c r="G80" s="72"/>
      <c r="H80" s="72"/>
      <c r="I80" s="72"/>
      <c r="J80" s="72"/>
      <c r="K80" s="72"/>
      <c r="L80" s="72"/>
      <c r="M80" s="72"/>
    </row>
    <row r="81" spans="1:13" ht="1.5" customHeight="1" x14ac:dyDescent="0.35">
      <c r="A81" s="109" t="s">
        <v>46</v>
      </c>
      <c r="B81" s="65"/>
      <c r="C81" s="65"/>
      <c r="D81" s="65"/>
      <c r="E81" s="65"/>
      <c r="F81" s="65"/>
      <c r="G81" s="65"/>
      <c r="H81" s="65"/>
      <c r="I81" s="65"/>
      <c r="J81" s="65"/>
      <c r="K81" s="65"/>
      <c r="L81" s="65"/>
      <c r="M81" s="65"/>
    </row>
    <row r="82" spans="1:13" ht="15" customHeight="1" x14ac:dyDescent="0.35">
      <c r="A82" s="144" t="s">
        <v>44</v>
      </c>
      <c r="B82" s="119"/>
      <c r="C82" s="110"/>
      <c r="D82" s="110"/>
      <c r="E82" s="84">
        <v>7.7767811403615132</v>
      </c>
      <c r="F82" s="58">
        <v>6.9462916942181279</v>
      </c>
      <c r="G82" s="84">
        <v>4.600312037080891</v>
      </c>
      <c r="H82" s="58">
        <v>6.2335554986099933</v>
      </c>
      <c r="I82" s="84">
        <v>7.910075451798404</v>
      </c>
      <c r="J82" s="58">
        <v>8.4985618068914484</v>
      </c>
      <c r="K82" s="58">
        <v>9.7215170991060784</v>
      </c>
      <c r="L82" s="58">
        <v>8.7715988101382791</v>
      </c>
      <c r="M82" s="58">
        <v>12.976039769906153</v>
      </c>
    </row>
    <row r="83" spans="1:13" ht="15" customHeight="1" x14ac:dyDescent="0.35">
      <c r="A83" s="109" t="s">
        <v>83</v>
      </c>
      <c r="B83" s="119"/>
      <c r="C83" s="110"/>
      <c r="D83" s="110"/>
      <c r="E83" s="84">
        <v>10.362148716716266</v>
      </c>
      <c r="F83" s="58">
        <v>7.0314884042611503</v>
      </c>
      <c r="G83" s="84">
        <v>8.0017920972977876</v>
      </c>
      <c r="H83" s="58">
        <v>6.7585022426724013</v>
      </c>
      <c r="I83" s="84">
        <v>9.4066634292460378</v>
      </c>
      <c r="J83" s="58">
        <v>9.8693574623830944</v>
      </c>
      <c r="K83" s="58">
        <v>12.6159639120108</v>
      </c>
      <c r="L83" s="58">
        <v>10.759181715477901</v>
      </c>
      <c r="M83" s="58">
        <v>10.793309410540814</v>
      </c>
    </row>
    <row r="84" spans="1:13" ht="15" customHeight="1" x14ac:dyDescent="0.35">
      <c r="A84" s="109" t="s">
        <v>45</v>
      </c>
      <c r="B84" s="119"/>
      <c r="C84" s="110"/>
      <c r="D84" s="110"/>
      <c r="E84" s="84">
        <v>-1.0488775067379406</v>
      </c>
      <c r="F84" s="58">
        <v>1.4055179362199512</v>
      </c>
      <c r="G84" s="84">
        <v>-3.1773819163799963</v>
      </c>
      <c r="H84" s="58">
        <v>2.0753252862256244</v>
      </c>
      <c r="I84" s="84">
        <v>5.6767442648004467</v>
      </c>
      <c r="J84" s="58">
        <v>2.1080266939607233</v>
      </c>
      <c r="K84" s="58">
        <v>3.7780849713143225</v>
      </c>
      <c r="L84" s="58">
        <v>0.80159813037976679</v>
      </c>
      <c r="M84" s="58">
        <v>1.7714165488060083</v>
      </c>
    </row>
    <row r="85" spans="1:13" ht="15" customHeight="1" x14ac:dyDescent="0.35">
      <c r="A85" s="109" t="s">
        <v>46</v>
      </c>
      <c r="B85" s="119"/>
      <c r="C85" s="117"/>
      <c r="D85" s="117"/>
      <c r="E85" s="91" t="s">
        <v>54</v>
      </c>
      <c r="F85" s="58" t="s">
        <v>54</v>
      </c>
      <c r="G85" s="84" t="s">
        <v>54</v>
      </c>
      <c r="H85" s="58" t="s">
        <v>54</v>
      </c>
      <c r="I85" s="84">
        <v>7.6189716439932003</v>
      </c>
      <c r="J85" s="58">
        <v>-1.8196710838298351</v>
      </c>
      <c r="K85" s="58" t="s">
        <v>54</v>
      </c>
      <c r="L85" s="58" t="s">
        <v>54</v>
      </c>
      <c r="M85" s="58">
        <v>1.4947299040937418</v>
      </c>
    </row>
    <row r="86" spans="1:13" ht="15" customHeight="1" x14ac:dyDescent="0.35">
      <c r="A86" s="109" t="s">
        <v>47</v>
      </c>
      <c r="B86" s="119"/>
      <c r="C86" s="117"/>
      <c r="D86" s="117"/>
      <c r="E86" s="91" t="s">
        <v>54</v>
      </c>
      <c r="F86" s="58" t="s">
        <v>54</v>
      </c>
      <c r="G86" s="84" t="s">
        <v>54</v>
      </c>
      <c r="H86" s="58" t="s">
        <v>54</v>
      </c>
      <c r="I86" s="84">
        <v>7.4021565575714012</v>
      </c>
      <c r="J86" s="58">
        <v>5.9987812469731931</v>
      </c>
      <c r="K86" s="58" t="s">
        <v>54</v>
      </c>
      <c r="L86" s="58" t="s">
        <v>54</v>
      </c>
      <c r="M86" s="58">
        <v>5.0329599555415685</v>
      </c>
    </row>
    <row r="87" spans="1:13" ht="15" customHeight="1" x14ac:dyDescent="0.35">
      <c r="A87" s="109" t="s">
        <v>48</v>
      </c>
      <c r="B87" s="119"/>
      <c r="C87" s="110"/>
      <c r="D87" s="110"/>
      <c r="E87" s="92" t="s">
        <v>54</v>
      </c>
      <c r="F87" s="21" t="s">
        <v>54</v>
      </c>
      <c r="G87" s="81">
        <v>40.683858538760695</v>
      </c>
      <c r="H87" s="21">
        <v>34.627718697003743</v>
      </c>
      <c r="I87" s="81">
        <v>35.340819506520127</v>
      </c>
      <c r="J87" s="21">
        <v>32.944513718112084</v>
      </c>
      <c r="K87" s="21">
        <v>35.808732265314411</v>
      </c>
      <c r="L87" s="21" t="s">
        <v>54</v>
      </c>
      <c r="M87" s="21">
        <v>36.539039211733062</v>
      </c>
    </row>
    <row r="88" spans="1:13" ht="15" customHeight="1" x14ac:dyDescent="0.35">
      <c r="A88" s="109" t="s">
        <v>49</v>
      </c>
      <c r="B88" s="119"/>
      <c r="C88" s="110"/>
      <c r="D88" s="110"/>
      <c r="E88" s="93" t="s">
        <v>54</v>
      </c>
      <c r="F88" s="21" t="s">
        <v>54</v>
      </c>
      <c r="G88" s="81">
        <v>1784.5091264999996</v>
      </c>
      <c r="H88" s="21">
        <v>1999.8721658000006</v>
      </c>
      <c r="I88" s="81">
        <v>1896.1735937999997</v>
      </c>
      <c r="J88" s="21">
        <v>1982.8020000000001</v>
      </c>
      <c r="K88" s="21">
        <v>1861.6629999999998</v>
      </c>
      <c r="L88" s="21" t="s">
        <v>54</v>
      </c>
      <c r="M88" s="21">
        <v>2074.1339999999996</v>
      </c>
    </row>
    <row r="89" spans="1:13" ht="15" customHeight="1" x14ac:dyDescent="0.35">
      <c r="A89" s="109" t="s">
        <v>50</v>
      </c>
      <c r="B89" s="119"/>
      <c r="C89" s="62"/>
      <c r="D89" s="62"/>
      <c r="E89" s="94" t="s">
        <v>54</v>
      </c>
      <c r="F89" s="58" t="s">
        <v>54</v>
      </c>
      <c r="G89" s="84">
        <v>0.84530295211382578</v>
      </c>
      <c r="H89" s="58">
        <v>1.1443797550787509</v>
      </c>
      <c r="I89" s="84">
        <v>1.0857488020138233</v>
      </c>
      <c r="J89" s="58">
        <v>1.1941239555842296</v>
      </c>
      <c r="K89" s="58">
        <v>1.0558789921914384</v>
      </c>
      <c r="L89" s="58" t="s">
        <v>54</v>
      </c>
      <c r="M89" s="58">
        <v>1.0516747195530998</v>
      </c>
    </row>
    <row r="90" spans="1:13" ht="15" customHeight="1" x14ac:dyDescent="0.35">
      <c r="A90" s="111" t="s">
        <v>51</v>
      </c>
      <c r="B90" s="120"/>
      <c r="C90" s="66"/>
      <c r="D90" s="66"/>
      <c r="E90" s="95" t="s">
        <v>54</v>
      </c>
      <c r="F90" s="21" t="s">
        <v>54</v>
      </c>
      <c r="G90" s="96" t="s">
        <v>54</v>
      </c>
      <c r="H90" s="21" t="s">
        <v>54</v>
      </c>
      <c r="I90" s="81">
        <v>2393</v>
      </c>
      <c r="J90" s="21">
        <v>2478</v>
      </c>
      <c r="K90" s="21">
        <v>2894</v>
      </c>
      <c r="L90" s="21">
        <v>2848</v>
      </c>
      <c r="M90" s="21">
        <v>2933</v>
      </c>
    </row>
    <row r="91" spans="1:13" ht="16.5" x14ac:dyDescent="0.35">
      <c r="A91" s="113" t="s">
        <v>104</v>
      </c>
      <c r="B91" s="64"/>
      <c r="C91" s="64"/>
      <c r="D91" s="64"/>
      <c r="E91" s="64"/>
      <c r="F91" s="64"/>
      <c r="G91" s="64"/>
      <c r="H91" s="64"/>
      <c r="I91" s="64"/>
      <c r="J91" s="64"/>
      <c r="K91" s="64"/>
      <c r="L91" s="64"/>
      <c r="M91" s="64"/>
    </row>
    <row r="92" spans="1:13" ht="16.5" x14ac:dyDescent="0.35">
      <c r="A92" s="113" t="s">
        <v>105</v>
      </c>
      <c r="B92" s="129"/>
      <c r="C92" s="129"/>
      <c r="D92" s="129"/>
      <c r="E92" s="129"/>
      <c r="F92" s="129"/>
      <c r="G92" s="129"/>
      <c r="H92" s="129"/>
      <c r="I92" s="129"/>
      <c r="J92" s="129"/>
      <c r="K92" s="129"/>
      <c r="L92" s="129"/>
      <c r="M92" s="129"/>
    </row>
    <row r="93" spans="1:13" ht="16.5" x14ac:dyDescent="0.35">
      <c r="A93" s="113"/>
      <c r="B93" s="129"/>
      <c r="C93" s="129"/>
      <c r="D93" s="129"/>
      <c r="E93" s="129"/>
      <c r="F93" s="129"/>
      <c r="G93" s="129"/>
      <c r="H93" s="129"/>
      <c r="I93" s="129"/>
      <c r="J93" s="129"/>
      <c r="K93" s="129"/>
      <c r="L93" s="129"/>
      <c r="M93" s="129"/>
    </row>
    <row r="94" spans="1:13" ht="16.5" x14ac:dyDescent="0.35">
      <c r="A94" s="130"/>
      <c r="B94" s="130"/>
      <c r="C94" s="130"/>
      <c r="D94" s="130"/>
      <c r="E94" s="130"/>
      <c r="F94" s="130"/>
      <c r="G94" s="130"/>
      <c r="H94" s="130"/>
      <c r="I94" s="130"/>
      <c r="J94" s="130"/>
      <c r="K94" s="130"/>
      <c r="L94" s="130"/>
      <c r="M94" s="130"/>
    </row>
    <row r="95" spans="1:13" ht="16.5" x14ac:dyDescent="0.35">
      <c r="A95" s="130"/>
      <c r="B95" s="130"/>
      <c r="C95" s="130"/>
      <c r="D95" s="130"/>
      <c r="E95" s="130"/>
      <c r="F95" s="130"/>
      <c r="G95" s="130"/>
      <c r="H95" s="130"/>
      <c r="I95" s="130"/>
      <c r="J95" s="130"/>
      <c r="K95" s="130"/>
      <c r="L95" s="130"/>
      <c r="M95" s="130"/>
    </row>
    <row r="96" spans="1:13" x14ac:dyDescent="0.25">
      <c r="A96" s="131"/>
      <c r="B96" s="131"/>
      <c r="C96" s="131"/>
      <c r="D96" s="131"/>
      <c r="E96" s="131"/>
      <c r="F96" s="131"/>
      <c r="G96" s="131"/>
      <c r="H96" s="131"/>
      <c r="I96" s="131"/>
      <c r="J96" s="131"/>
      <c r="K96" s="131"/>
      <c r="L96" s="131"/>
      <c r="M96" s="131"/>
    </row>
    <row r="97" spans="1:13" x14ac:dyDescent="0.25">
      <c r="A97" s="131"/>
      <c r="B97" s="131"/>
      <c r="C97" s="131"/>
      <c r="D97" s="131"/>
      <c r="E97" s="131"/>
      <c r="F97" s="131"/>
      <c r="G97" s="131"/>
      <c r="H97" s="131"/>
      <c r="I97" s="131"/>
      <c r="J97" s="131"/>
      <c r="K97" s="131"/>
      <c r="L97" s="131"/>
      <c r="M97" s="131"/>
    </row>
    <row r="98" spans="1:13" x14ac:dyDescent="0.25">
      <c r="A98" s="131"/>
      <c r="B98" s="131"/>
      <c r="C98" s="131"/>
      <c r="D98" s="131"/>
      <c r="E98" s="131"/>
      <c r="F98" s="131"/>
      <c r="G98" s="131"/>
      <c r="H98" s="131"/>
      <c r="I98" s="131"/>
      <c r="J98" s="131"/>
      <c r="K98" s="131"/>
      <c r="L98" s="131"/>
      <c r="M98" s="131"/>
    </row>
    <row r="99" spans="1:13" x14ac:dyDescent="0.25">
      <c r="A99" s="131"/>
      <c r="B99" s="131"/>
      <c r="C99" s="131"/>
      <c r="D99" s="131"/>
      <c r="E99" s="131"/>
      <c r="F99" s="131"/>
      <c r="G99" s="131"/>
      <c r="H99" s="131"/>
      <c r="I99" s="131"/>
      <c r="J99" s="131"/>
      <c r="K99" s="131"/>
      <c r="L99" s="131"/>
      <c r="M99" s="131"/>
    </row>
    <row r="100" spans="1:13" x14ac:dyDescent="0.25">
      <c r="A100" s="131"/>
      <c r="B100" s="131"/>
      <c r="C100" s="131"/>
      <c r="D100" s="131"/>
      <c r="E100" s="131"/>
      <c r="F100" s="131"/>
      <c r="G100" s="131"/>
      <c r="H100" s="131"/>
      <c r="I100" s="131"/>
      <c r="J100" s="131"/>
      <c r="K100" s="131"/>
      <c r="L100" s="131"/>
      <c r="M100" s="131"/>
    </row>
    <row r="101" spans="1:13" x14ac:dyDescent="0.25">
      <c r="A101" s="101"/>
      <c r="B101" s="101"/>
      <c r="C101" s="101"/>
      <c r="D101" s="101"/>
      <c r="E101" s="101"/>
      <c r="F101" s="101"/>
      <c r="G101" s="101"/>
      <c r="H101" s="101"/>
      <c r="I101" s="101"/>
      <c r="J101" s="101"/>
      <c r="K101" s="101"/>
      <c r="L101" s="101"/>
      <c r="M101" s="101"/>
    </row>
    <row r="102" spans="1:13" x14ac:dyDescent="0.25">
      <c r="A102" s="101"/>
      <c r="B102" s="101"/>
      <c r="C102" s="101"/>
      <c r="D102" s="101"/>
      <c r="E102" s="101"/>
      <c r="F102" s="101"/>
      <c r="G102" s="101"/>
      <c r="H102" s="101"/>
      <c r="I102" s="101"/>
      <c r="J102" s="101"/>
      <c r="K102" s="101"/>
      <c r="L102" s="101"/>
      <c r="M102" s="101"/>
    </row>
    <row r="103" spans="1:13" x14ac:dyDescent="0.25">
      <c r="A103" s="101"/>
      <c r="B103" s="101"/>
      <c r="C103" s="101"/>
      <c r="D103" s="101"/>
      <c r="E103" s="101"/>
      <c r="F103" s="101"/>
      <c r="G103" s="101"/>
      <c r="H103" s="101"/>
      <c r="I103" s="101"/>
      <c r="J103" s="101"/>
      <c r="K103" s="101"/>
      <c r="L103" s="101"/>
      <c r="M103" s="101"/>
    </row>
    <row r="104" spans="1:13" x14ac:dyDescent="0.25">
      <c r="A104" s="101"/>
      <c r="B104" s="101"/>
      <c r="C104" s="101"/>
      <c r="D104" s="101"/>
      <c r="E104" s="101"/>
      <c r="F104" s="101"/>
      <c r="G104" s="101"/>
      <c r="H104" s="101"/>
      <c r="I104" s="101"/>
      <c r="J104" s="101"/>
      <c r="K104" s="101"/>
      <c r="L104" s="101"/>
      <c r="M104" s="101"/>
    </row>
    <row r="105" spans="1:13" x14ac:dyDescent="0.25">
      <c r="A105" s="101"/>
      <c r="B105" s="101"/>
      <c r="C105" s="101"/>
      <c r="D105" s="101"/>
      <c r="E105" s="101"/>
      <c r="F105" s="101"/>
      <c r="G105" s="101"/>
      <c r="H105" s="101"/>
      <c r="I105" s="101"/>
      <c r="J105" s="101"/>
      <c r="K105" s="101"/>
      <c r="L105" s="101"/>
      <c r="M105" s="101"/>
    </row>
    <row r="106" spans="1:13" x14ac:dyDescent="0.25">
      <c r="A106" s="101"/>
      <c r="B106" s="101"/>
      <c r="C106" s="101"/>
      <c r="D106" s="101"/>
      <c r="E106" s="101"/>
      <c r="F106" s="101"/>
      <c r="G106" s="101"/>
      <c r="H106" s="101"/>
      <c r="I106" s="101"/>
      <c r="J106" s="101"/>
      <c r="K106" s="101"/>
      <c r="L106" s="101"/>
      <c r="M106" s="101"/>
    </row>
    <row r="107" spans="1:13" x14ac:dyDescent="0.25">
      <c r="A107" s="101"/>
      <c r="B107" s="101"/>
      <c r="C107" s="101"/>
      <c r="D107" s="101"/>
      <c r="E107" s="101"/>
      <c r="F107" s="101"/>
      <c r="G107" s="101"/>
      <c r="H107" s="101"/>
      <c r="I107" s="101"/>
      <c r="J107" s="101"/>
      <c r="K107" s="101"/>
      <c r="L107" s="101"/>
      <c r="M107" s="101"/>
    </row>
    <row r="108" spans="1:13" x14ac:dyDescent="0.25">
      <c r="A108" s="101"/>
      <c r="B108" s="101"/>
      <c r="C108" s="101"/>
      <c r="D108" s="101"/>
      <c r="E108" s="101"/>
      <c r="F108" s="101"/>
      <c r="G108" s="101"/>
      <c r="H108" s="101"/>
      <c r="I108" s="101"/>
      <c r="J108" s="101"/>
      <c r="K108" s="101"/>
      <c r="L108" s="101"/>
      <c r="M108" s="101"/>
    </row>
    <row r="109" spans="1:13" x14ac:dyDescent="0.25">
      <c r="A109" s="101"/>
      <c r="B109" s="101"/>
      <c r="C109" s="101"/>
      <c r="D109" s="101"/>
      <c r="E109" s="101"/>
      <c r="F109" s="101"/>
      <c r="G109" s="101"/>
      <c r="H109" s="101"/>
      <c r="I109" s="101"/>
      <c r="J109" s="101"/>
      <c r="K109" s="101"/>
      <c r="L109" s="101"/>
      <c r="M109" s="101"/>
    </row>
    <row r="110" spans="1:13" x14ac:dyDescent="0.25">
      <c r="A110" s="101"/>
      <c r="B110" s="101"/>
      <c r="C110" s="101"/>
      <c r="D110" s="101"/>
      <c r="E110" s="101"/>
      <c r="F110" s="101"/>
      <c r="G110" s="101"/>
      <c r="H110" s="101"/>
      <c r="I110" s="101"/>
      <c r="J110" s="101"/>
      <c r="K110" s="101"/>
      <c r="L110" s="101"/>
      <c r="M110" s="101"/>
    </row>
    <row r="111" spans="1:13" x14ac:dyDescent="0.25">
      <c r="A111" s="101"/>
      <c r="B111" s="101"/>
      <c r="C111" s="101"/>
      <c r="D111" s="101"/>
      <c r="E111" s="101"/>
      <c r="F111" s="101"/>
      <c r="G111" s="101"/>
      <c r="H111" s="101"/>
      <c r="I111" s="101"/>
      <c r="J111" s="101"/>
      <c r="K111" s="101"/>
      <c r="L111" s="101"/>
      <c r="M111" s="101"/>
    </row>
    <row r="112" spans="1:13" x14ac:dyDescent="0.25">
      <c r="A112" s="101"/>
      <c r="B112" s="101"/>
      <c r="C112" s="101"/>
      <c r="D112" s="101"/>
      <c r="E112" s="101"/>
      <c r="F112" s="101"/>
      <c r="G112" s="101"/>
      <c r="H112" s="101"/>
      <c r="I112" s="101"/>
      <c r="J112" s="101"/>
      <c r="K112" s="101"/>
      <c r="L112" s="101"/>
      <c r="M112" s="101"/>
    </row>
    <row r="113" spans="1:13" x14ac:dyDescent="0.25">
      <c r="A113" s="101"/>
      <c r="B113" s="101"/>
      <c r="C113" s="101"/>
      <c r="D113" s="101"/>
      <c r="E113" s="101"/>
      <c r="F113" s="101"/>
      <c r="G113" s="101"/>
      <c r="H113" s="101"/>
      <c r="I113" s="101"/>
      <c r="J113" s="101"/>
      <c r="K113" s="101"/>
      <c r="L113" s="101"/>
      <c r="M113" s="101"/>
    </row>
  </sheetData>
  <mergeCells count="2">
    <mergeCell ref="A1:M1"/>
    <mergeCell ref="A73:B73"/>
  </mergeCells>
  <pageMargins left="0.7" right="0.7" top="0.75" bottom="0.75" header="0.3" footer="0.3"/>
  <pageSetup paperSize="9" scale="54" orientation="portrait"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3"/>
  <sheetViews>
    <sheetView showZeros="0" zoomScaleNormal="100" zoomScaleSheetLayoutView="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2" ht="21.75" x14ac:dyDescent="0.25">
      <c r="A1" s="213" t="s">
        <v>150</v>
      </c>
      <c r="B1" s="213"/>
      <c r="C1" s="213"/>
      <c r="D1" s="213"/>
      <c r="E1" s="213"/>
      <c r="F1" s="213"/>
      <c r="G1" s="213"/>
      <c r="H1" s="213"/>
      <c r="I1" s="213"/>
      <c r="J1" s="213"/>
      <c r="K1" s="213"/>
      <c r="L1" s="213"/>
    </row>
    <row r="2" spans="1:12" ht="16.5" x14ac:dyDescent="0.35">
      <c r="A2" s="106" t="s">
        <v>0</v>
      </c>
      <c r="B2" s="107"/>
      <c r="C2" s="107"/>
      <c r="D2" s="107"/>
      <c r="E2" s="101"/>
      <c r="F2" s="101"/>
      <c r="G2" s="101"/>
      <c r="H2" s="101"/>
      <c r="I2" s="101"/>
      <c r="J2" s="101"/>
      <c r="K2" s="101"/>
      <c r="L2" s="101"/>
    </row>
    <row r="3" spans="1:12" ht="16.5" x14ac:dyDescent="0.35">
      <c r="A3" s="67"/>
      <c r="B3" s="67"/>
      <c r="C3" s="68"/>
      <c r="D3" s="69"/>
      <c r="E3" s="70">
        <v>2016</v>
      </c>
      <c r="F3" s="70">
        <v>2015</v>
      </c>
      <c r="G3" s="70">
        <v>2016</v>
      </c>
      <c r="H3" s="70">
        <v>2015</v>
      </c>
      <c r="I3" s="70">
        <v>2015</v>
      </c>
      <c r="J3" s="70">
        <v>2014</v>
      </c>
      <c r="K3" s="70">
        <v>2013</v>
      </c>
      <c r="L3" s="70">
        <v>2012</v>
      </c>
    </row>
    <row r="4" spans="1:12" ht="16.5" x14ac:dyDescent="0.35">
      <c r="A4" s="71"/>
      <c r="B4" s="71"/>
      <c r="C4" s="68"/>
      <c r="D4" s="69"/>
      <c r="E4" s="70" t="s">
        <v>72</v>
      </c>
      <c r="F4" s="70" t="s">
        <v>72</v>
      </c>
      <c r="G4" s="70" t="s">
        <v>156</v>
      </c>
      <c r="H4" s="70" t="s">
        <v>156</v>
      </c>
      <c r="I4" s="70"/>
      <c r="J4" s="70"/>
      <c r="K4" s="70"/>
      <c r="L4" s="70"/>
    </row>
    <row r="5" spans="1:12" ht="16.5" x14ac:dyDescent="0.35">
      <c r="A5" s="68" t="s">
        <v>1</v>
      </c>
      <c r="B5" s="71"/>
      <c r="C5" s="68"/>
      <c r="D5" s="68" t="s">
        <v>77</v>
      </c>
      <c r="E5" s="72" t="s">
        <v>53</v>
      </c>
      <c r="F5" s="72"/>
      <c r="G5" s="72" t="s">
        <v>53</v>
      </c>
      <c r="H5" s="72"/>
      <c r="I5" s="72" t="s">
        <v>53</v>
      </c>
      <c r="J5" s="72"/>
      <c r="K5" s="72"/>
      <c r="L5" s="72"/>
    </row>
    <row r="6" spans="1:12" ht="3.75" customHeight="1" x14ac:dyDescent="0.35">
      <c r="A6" s="65"/>
      <c r="B6" s="65"/>
      <c r="C6" s="65"/>
      <c r="D6" s="65"/>
      <c r="E6" s="65"/>
      <c r="F6" s="65"/>
      <c r="G6" s="65"/>
      <c r="H6" s="65"/>
      <c r="I6" s="65"/>
      <c r="J6" s="65"/>
      <c r="K6" s="65"/>
      <c r="L6" s="65"/>
    </row>
    <row r="7" spans="1:12" ht="15" customHeight="1" x14ac:dyDescent="0.35">
      <c r="A7" s="109" t="s">
        <v>2</v>
      </c>
      <c r="B7" s="110"/>
      <c r="C7" s="110"/>
      <c r="D7" s="110"/>
      <c r="E7" s="80">
        <v>350.45100000000002</v>
      </c>
      <c r="F7" s="17">
        <v>351.79999999999995</v>
      </c>
      <c r="G7" s="80">
        <v>1125.7140000000002</v>
      </c>
      <c r="H7" s="17">
        <v>1093.231</v>
      </c>
      <c r="I7" s="80">
        <v>1450.098</v>
      </c>
      <c r="J7" s="17">
        <v>1157.2550000000001</v>
      </c>
      <c r="K7" s="17">
        <v>864.19299999999998</v>
      </c>
      <c r="L7" s="17">
        <v>1002.86</v>
      </c>
    </row>
    <row r="8" spans="1:12" ht="15" customHeight="1" x14ac:dyDescent="0.35">
      <c r="A8" s="109" t="s">
        <v>3</v>
      </c>
      <c r="B8" s="62"/>
      <c r="C8" s="62"/>
      <c r="D8" s="62"/>
      <c r="E8" s="81">
        <v>-310.64</v>
      </c>
      <c r="F8" s="21">
        <v>-292.24700000000001</v>
      </c>
      <c r="G8" s="81">
        <v>-983.16700000000003</v>
      </c>
      <c r="H8" s="21">
        <v>-918.86199999999997</v>
      </c>
      <c r="I8" s="81">
        <v>-1245.223</v>
      </c>
      <c r="J8" s="21">
        <v>-1097.3520000000001</v>
      </c>
      <c r="K8" s="21">
        <v>-818.41199999999992</v>
      </c>
      <c r="L8" s="21">
        <v>-1046.3020000000001</v>
      </c>
    </row>
    <row r="9" spans="1:12" ht="15" customHeight="1" x14ac:dyDescent="0.35">
      <c r="A9" s="109" t="s">
        <v>4</v>
      </c>
      <c r="B9" s="62"/>
      <c r="C9" s="62"/>
      <c r="D9" s="62"/>
      <c r="E9" s="81">
        <v>-1.2550000000000001</v>
      </c>
      <c r="F9" s="21">
        <v>2.9430000000000001</v>
      </c>
      <c r="G9" s="81">
        <v>-14.148</v>
      </c>
      <c r="H9" s="21">
        <v>3.2410000000000001</v>
      </c>
      <c r="I9" s="81">
        <v>11.632999999999999</v>
      </c>
      <c r="J9" s="21">
        <v>3.0969999999999995</v>
      </c>
      <c r="K9" s="21">
        <v>1.7150000000000001</v>
      </c>
      <c r="L9" s="21">
        <v>0.78300000000000003</v>
      </c>
    </row>
    <row r="10" spans="1:12" ht="15" customHeight="1" x14ac:dyDescent="0.35">
      <c r="A10" s="109" t="s">
        <v>5</v>
      </c>
      <c r="B10" s="62"/>
      <c r="C10" s="62"/>
      <c r="D10" s="62"/>
      <c r="E10" s="81">
        <v>0</v>
      </c>
      <c r="F10" s="21">
        <v>0</v>
      </c>
      <c r="G10" s="81">
        <v>0</v>
      </c>
      <c r="H10" s="21">
        <v>0</v>
      </c>
      <c r="I10" s="81">
        <v>0</v>
      </c>
      <c r="J10" s="21">
        <v>0</v>
      </c>
      <c r="K10" s="21">
        <v>0</v>
      </c>
      <c r="L10" s="21">
        <v>0</v>
      </c>
    </row>
    <row r="11" spans="1:12" ht="15" customHeight="1" x14ac:dyDescent="0.35">
      <c r="A11" s="111" t="s">
        <v>6</v>
      </c>
      <c r="B11" s="66"/>
      <c r="C11" s="66"/>
      <c r="D11" s="66"/>
      <c r="E11" s="82">
        <v>0</v>
      </c>
      <c r="F11" s="25">
        <v>0</v>
      </c>
      <c r="G11" s="82">
        <v>0</v>
      </c>
      <c r="H11" s="25">
        <v>0</v>
      </c>
      <c r="I11" s="82">
        <v>0</v>
      </c>
      <c r="J11" s="25">
        <v>0</v>
      </c>
      <c r="K11" s="25">
        <v>0</v>
      </c>
      <c r="L11" s="25">
        <v>0</v>
      </c>
    </row>
    <row r="12" spans="1:12" ht="15" customHeight="1" x14ac:dyDescent="0.25">
      <c r="A12" s="112" t="s">
        <v>7</v>
      </c>
      <c r="B12" s="112"/>
      <c r="C12" s="112"/>
      <c r="D12" s="112"/>
      <c r="E12" s="80">
        <f>SUM(E7:E11)</f>
        <v>38.556000000000033</v>
      </c>
      <c r="F12" s="190">
        <f>SUM(F7:F11)</f>
        <v>62.495999999999938</v>
      </c>
      <c r="G12" s="80">
        <f>SUM(G7:G11)</f>
        <v>128.39900000000014</v>
      </c>
      <c r="H12" s="17">
        <f>SUM(H7:H11)</f>
        <v>177.61000000000004</v>
      </c>
      <c r="I12" s="80">
        <f>SUM(I7:I11)</f>
        <v>216.50800000000001</v>
      </c>
      <c r="J12" s="18">
        <f>SUM(J7:J11)</f>
        <v>63.000000000000021</v>
      </c>
      <c r="K12" s="18">
        <f>SUM(K7:K11)</f>
        <v>47.496000000000066</v>
      </c>
      <c r="L12" s="18">
        <f>SUM(L7:L11)</f>
        <v>-42.65900000000012</v>
      </c>
    </row>
    <row r="13" spans="1:12" ht="15" customHeight="1" x14ac:dyDescent="0.35">
      <c r="A13" s="111" t="s">
        <v>62</v>
      </c>
      <c r="B13" s="66"/>
      <c r="C13" s="66"/>
      <c r="D13" s="66"/>
      <c r="E13" s="82">
        <v>-15.187999999999999</v>
      </c>
      <c r="F13" s="191">
        <v>-15.067000000000002</v>
      </c>
      <c r="G13" s="82">
        <v>-47.878999999999998</v>
      </c>
      <c r="H13" s="25">
        <v>-45.856000000000002</v>
      </c>
      <c r="I13" s="82">
        <v>-62.405999999999999</v>
      </c>
      <c r="J13" s="25">
        <v>-66.67</v>
      </c>
      <c r="K13" s="25">
        <v>-97.313000000000017</v>
      </c>
      <c r="L13" s="25">
        <v>-174.267</v>
      </c>
    </row>
    <row r="14" spans="1:12" ht="15" customHeight="1" x14ac:dyDescent="0.25">
      <c r="A14" s="112" t="s">
        <v>8</v>
      </c>
      <c r="B14" s="112"/>
      <c r="C14" s="112"/>
      <c r="D14" s="112"/>
      <c r="E14" s="80">
        <f>SUM(E12:E13)</f>
        <v>23.368000000000034</v>
      </c>
      <c r="F14" s="190">
        <f>SUM(F12:F13)</f>
        <v>47.428999999999938</v>
      </c>
      <c r="G14" s="80">
        <f>SUM(G12:G13)</f>
        <v>80.520000000000152</v>
      </c>
      <c r="H14" s="17">
        <f>SUM(H12:H13)</f>
        <v>131.75400000000005</v>
      </c>
      <c r="I14" s="80">
        <f>SUM(I12:I13)</f>
        <v>154.102</v>
      </c>
      <c r="J14" s="18">
        <f>SUM(J12:J13)</f>
        <v>-3.6699999999999804</v>
      </c>
      <c r="K14" s="18">
        <f>SUM(K12:K13)</f>
        <v>-49.81699999999995</v>
      </c>
      <c r="L14" s="18">
        <f>SUM(L12:L13)</f>
        <v>-216.9260000000001</v>
      </c>
    </row>
    <row r="15" spans="1:12" ht="15" customHeight="1" x14ac:dyDescent="0.35">
      <c r="A15" s="109" t="s">
        <v>9</v>
      </c>
      <c r="B15" s="113"/>
      <c r="C15" s="113"/>
      <c r="D15" s="113"/>
      <c r="E15" s="81">
        <v>0</v>
      </c>
      <c r="F15" s="21">
        <v>0</v>
      </c>
      <c r="G15" s="81">
        <v>0</v>
      </c>
      <c r="H15" s="21">
        <v>0</v>
      </c>
      <c r="I15" s="81">
        <v>0</v>
      </c>
      <c r="J15" s="21">
        <v>0</v>
      </c>
      <c r="K15" s="21">
        <v>0</v>
      </c>
      <c r="L15" s="21">
        <v>0</v>
      </c>
    </row>
    <row r="16" spans="1:12" ht="15" customHeight="1" x14ac:dyDescent="0.35">
      <c r="A16" s="111" t="s">
        <v>10</v>
      </c>
      <c r="B16" s="66"/>
      <c r="C16" s="66"/>
      <c r="D16" s="66"/>
      <c r="E16" s="82">
        <v>0</v>
      </c>
      <c r="F16" s="25">
        <v>0</v>
      </c>
      <c r="G16" s="82">
        <v>0</v>
      </c>
      <c r="H16" s="25">
        <v>0</v>
      </c>
      <c r="I16" s="82">
        <v>0</v>
      </c>
      <c r="J16" s="25">
        <v>0</v>
      </c>
      <c r="K16" s="25">
        <v>0</v>
      </c>
      <c r="L16" s="25">
        <v>0</v>
      </c>
    </row>
    <row r="17" spans="1:12" ht="15" customHeight="1" x14ac:dyDescent="0.25">
      <c r="A17" s="112" t="s">
        <v>11</v>
      </c>
      <c r="B17" s="112"/>
      <c r="C17" s="112"/>
      <c r="D17" s="112"/>
      <c r="E17" s="80">
        <f>SUM(E14:E16)</f>
        <v>23.368000000000034</v>
      </c>
      <c r="F17" s="190">
        <f>SUM(F14:F16)</f>
        <v>47.428999999999938</v>
      </c>
      <c r="G17" s="80">
        <f>SUM(G14:G16)</f>
        <v>80.520000000000152</v>
      </c>
      <c r="H17" s="17">
        <f>SUM(H14:H16)</f>
        <v>131.75400000000005</v>
      </c>
      <c r="I17" s="80">
        <f>SUM(I14:I16)</f>
        <v>154.102</v>
      </c>
      <c r="J17" s="18">
        <f>SUM(J14:J16)</f>
        <v>-3.6699999999999804</v>
      </c>
      <c r="K17" s="18">
        <f>SUM(K14:K16)</f>
        <v>-49.81699999999995</v>
      </c>
      <c r="L17" s="18">
        <f>SUM(L14:L16)</f>
        <v>-216.9260000000001</v>
      </c>
    </row>
    <row r="18" spans="1:12" ht="15" customHeight="1" x14ac:dyDescent="0.35">
      <c r="A18" s="109" t="s">
        <v>12</v>
      </c>
      <c r="B18" s="62"/>
      <c r="C18" s="62"/>
      <c r="D18" s="62"/>
      <c r="E18" s="81">
        <v>3.847</v>
      </c>
      <c r="F18" s="21">
        <v>0.13900000000000001</v>
      </c>
      <c r="G18" s="81">
        <v>7.1139999999999999</v>
      </c>
      <c r="H18" s="21">
        <v>0.999</v>
      </c>
      <c r="I18" s="81">
        <v>0.91200000000000003</v>
      </c>
      <c r="J18" s="21">
        <v>11.869</v>
      </c>
      <c r="K18" s="21">
        <v>1.728</v>
      </c>
      <c r="L18" s="21">
        <v>0.315</v>
      </c>
    </row>
    <row r="19" spans="1:12" ht="15" customHeight="1" x14ac:dyDescent="0.35">
      <c r="A19" s="111" t="s">
        <v>13</v>
      </c>
      <c r="B19" s="66"/>
      <c r="C19" s="66"/>
      <c r="D19" s="66"/>
      <c r="E19" s="82">
        <v>-8.8469999999999995</v>
      </c>
      <c r="F19" s="25">
        <v>-11.654999999999998</v>
      </c>
      <c r="G19" s="82">
        <v>-26.304000000000002</v>
      </c>
      <c r="H19" s="25">
        <v>-35.774000000000001</v>
      </c>
      <c r="I19" s="82">
        <v>-49.076999999999998</v>
      </c>
      <c r="J19" s="25">
        <v>-49.725000000000001</v>
      </c>
      <c r="K19" s="25">
        <v>-45.934000000000005</v>
      </c>
      <c r="L19" s="25">
        <v>-62.108000000000004</v>
      </c>
    </row>
    <row r="20" spans="1:12" ht="15" customHeight="1" x14ac:dyDescent="0.25">
      <c r="A20" s="112" t="s">
        <v>14</v>
      </c>
      <c r="B20" s="112"/>
      <c r="C20" s="112"/>
      <c r="D20" s="112"/>
      <c r="E20" s="80">
        <f>SUM(E17:E19)</f>
        <v>18.368000000000038</v>
      </c>
      <c r="F20" s="190">
        <f>SUM(F17:F19)</f>
        <v>35.91299999999994</v>
      </c>
      <c r="G20" s="80">
        <f>SUM(G17:G19)</f>
        <v>61.330000000000155</v>
      </c>
      <c r="H20" s="17">
        <f>SUM(H17:H19)</f>
        <v>96.979000000000042</v>
      </c>
      <c r="I20" s="80">
        <f>SUM(I17:I19)</f>
        <v>105.93700000000001</v>
      </c>
      <c r="J20" s="18">
        <f>SUM(J17:J19)</f>
        <v>-41.525999999999982</v>
      </c>
      <c r="K20" s="18">
        <f>SUM(K17:K19)</f>
        <v>-94.022999999999954</v>
      </c>
      <c r="L20" s="18">
        <f>SUM(L17:L19)</f>
        <v>-278.71900000000011</v>
      </c>
    </row>
    <row r="21" spans="1:12" ht="15" customHeight="1" x14ac:dyDescent="0.35">
      <c r="A21" s="109" t="s">
        <v>15</v>
      </c>
      <c r="B21" s="62"/>
      <c r="C21" s="62"/>
      <c r="D21" s="62"/>
      <c r="E21" s="81">
        <v>-5.0409999999999986</v>
      </c>
      <c r="F21" s="21">
        <v>-11.413</v>
      </c>
      <c r="G21" s="81">
        <v>-24.546999999999997</v>
      </c>
      <c r="H21" s="21">
        <v>-21.509999999999998</v>
      </c>
      <c r="I21" s="81">
        <v>-25.451999999999998</v>
      </c>
      <c r="J21" s="21">
        <v>-22.786999999999999</v>
      </c>
      <c r="K21" s="21">
        <v>-15.224000000000002</v>
      </c>
      <c r="L21" s="21">
        <v>36.120000000000005</v>
      </c>
    </row>
    <row r="22" spans="1:12" ht="15" customHeight="1" x14ac:dyDescent="0.35">
      <c r="A22" s="111" t="s">
        <v>16</v>
      </c>
      <c r="B22" s="114"/>
      <c r="C22" s="114"/>
      <c r="D22" s="114"/>
      <c r="E22" s="82">
        <v>0</v>
      </c>
      <c r="F22" s="25">
        <v>0</v>
      </c>
      <c r="G22" s="82">
        <v>0</v>
      </c>
      <c r="H22" s="25">
        <v>0</v>
      </c>
      <c r="I22" s="82">
        <v>0</v>
      </c>
      <c r="J22" s="25">
        <v>0</v>
      </c>
      <c r="K22" s="25">
        <v>0</v>
      </c>
      <c r="L22" s="25">
        <v>0</v>
      </c>
    </row>
    <row r="23" spans="1:12" ht="15" customHeight="1" x14ac:dyDescent="0.35">
      <c r="A23" s="115" t="s">
        <v>103</v>
      </c>
      <c r="B23" s="116"/>
      <c r="C23" s="116"/>
      <c r="D23" s="116"/>
      <c r="E23" s="80">
        <f>SUM(E20:E22)</f>
        <v>13.327000000000039</v>
      </c>
      <c r="F23" s="190">
        <f>SUM(F20:F22)</f>
        <v>24.49999999999994</v>
      </c>
      <c r="G23" s="80">
        <f>SUM(G20:G22)</f>
        <v>36.783000000000158</v>
      </c>
      <c r="H23" s="17">
        <f>SUM(H20:H22)</f>
        <v>75.469000000000051</v>
      </c>
      <c r="I23" s="80">
        <f>SUM(I20:I22)</f>
        <v>80.485000000000014</v>
      </c>
      <c r="J23" s="18">
        <f>SUM(J20:J22)</f>
        <v>-64.312999999999988</v>
      </c>
      <c r="K23" s="18">
        <f>SUM(K20:K22)</f>
        <v>-109.24699999999996</v>
      </c>
      <c r="L23" s="18">
        <f>SUM(L20:L22)</f>
        <v>-242.5990000000001</v>
      </c>
    </row>
    <row r="24" spans="1:12" ht="15" customHeight="1" x14ac:dyDescent="0.35">
      <c r="A24" s="109" t="s">
        <v>117</v>
      </c>
      <c r="B24" s="62"/>
      <c r="C24" s="62"/>
      <c r="D24" s="62"/>
      <c r="E24" s="81">
        <v>13.327000000000002</v>
      </c>
      <c r="F24" s="21">
        <v>24.499999999999975</v>
      </c>
      <c r="G24" s="81">
        <v>36.783000000000058</v>
      </c>
      <c r="H24" s="21">
        <v>75.468999999999994</v>
      </c>
      <c r="I24" s="81">
        <v>80.484999999999943</v>
      </c>
      <c r="J24" s="21">
        <v>-64.312999999999903</v>
      </c>
      <c r="K24" s="21">
        <v>-109.24700000000003</v>
      </c>
      <c r="L24" s="21">
        <v>-242.59899999999971</v>
      </c>
    </row>
    <row r="25" spans="1:12" ht="15" customHeight="1" x14ac:dyDescent="0.35">
      <c r="A25" s="109" t="s">
        <v>112</v>
      </c>
      <c r="B25" s="62"/>
      <c r="C25" s="62"/>
      <c r="D25" s="62"/>
      <c r="E25" s="81">
        <v>0</v>
      </c>
      <c r="F25" s="21">
        <v>0</v>
      </c>
      <c r="G25" s="81">
        <v>0</v>
      </c>
      <c r="H25" s="21">
        <v>0</v>
      </c>
      <c r="I25" s="81">
        <v>0</v>
      </c>
      <c r="J25" s="21">
        <v>0</v>
      </c>
      <c r="K25" s="21">
        <v>0</v>
      </c>
      <c r="L25" s="21">
        <v>0</v>
      </c>
    </row>
    <row r="26" spans="1:12" ht="15" customHeight="1" x14ac:dyDescent="0.35">
      <c r="A26" s="146"/>
      <c r="B26" s="146"/>
      <c r="C26" s="146"/>
      <c r="D26" s="146"/>
      <c r="E26" s="138"/>
      <c r="F26" s="139"/>
      <c r="G26" s="138"/>
      <c r="H26" s="139"/>
      <c r="I26" s="138"/>
      <c r="J26" s="139"/>
      <c r="K26" s="139"/>
      <c r="L26" s="139"/>
    </row>
    <row r="27" spans="1:12" ht="15" customHeight="1" x14ac:dyDescent="0.35">
      <c r="A27" s="144" t="s">
        <v>64</v>
      </c>
      <c r="B27" s="62"/>
      <c r="C27" s="62"/>
      <c r="D27" s="62"/>
      <c r="E27" s="140">
        <v>0</v>
      </c>
      <c r="F27" s="141">
        <v>8</v>
      </c>
      <c r="G27" s="140">
        <v>-5</v>
      </c>
      <c r="H27" s="141">
        <v>8</v>
      </c>
      <c r="I27" s="140">
        <v>8</v>
      </c>
      <c r="J27" s="141">
        <v>-23.4</v>
      </c>
      <c r="K27" s="141">
        <v>-38.5</v>
      </c>
      <c r="L27" s="141">
        <v>-142.30000000000001</v>
      </c>
    </row>
    <row r="28" spans="1:12" ht="15" customHeight="1" x14ac:dyDescent="0.35">
      <c r="A28" s="145" t="s">
        <v>111</v>
      </c>
      <c r="B28" s="146"/>
      <c r="C28" s="146"/>
      <c r="D28" s="146"/>
      <c r="E28" s="162">
        <f>E14-E27</f>
        <v>23.368000000000034</v>
      </c>
      <c r="F28" s="163">
        <f>F14-F27</f>
        <v>39.428999999999938</v>
      </c>
      <c r="G28" s="162">
        <f>G14-G27</f>
        <v>85.520000000000152</v>
      </c>
      <c r="H28" s="163">
        <f>H14-H27</f>
        <v>123.75400000000005</v>
      </c>
      <c r="I28" s="162">
        <f>I14-I27</f>
        <v>146.102</v>
      </c>
      <c r="J28" s="163">
        <f>J14-J27</f>
        <v>19.730000000000018</v>
      </c>
      <c r="K28" s="163">
        <f>K14-K27</f>
        <v>-11.31699999999995</v>
      </c>
      <c r="L28" s="163">
        <f>L14-L27</f>
        <v>-74.62600000000009</v>
      </c>
    </row>
    <row r="29" spans="1:12" ht="16.5" x14ac:dyDescent="0.35">
      <c r="A29" s="109"/>
      <c r="B29" s="62"/>
      <c r="C29" s="62"/>
      <c r="D29" s="62"/>
      <c r="E29" s="22"/>
      <c r="F29" s="22"/>
      <c r="G29" s="22"/>
      <c r="H29" s="22"/>
      <c r="I29" s="22"/>
      <c r="J29" s="22"/>
      <c r="K29" s="22"/>
      <c r="L29" s="22"/>
    </row>
    <row r="30" spans="1:12" ht="16.5" x14ac:dyDescent="0.35">
      <c r="A30" s="67"/>
      <c r="B30" s="67"/>
      <c r="C30" s="68"/>
      <c r="D30" s="69"/>
      <c r="E30" s="70">
        <v>2016</v>
      </c>
      <c r="F30" s="70">
        <v>2015</v>
      </c>
      <c r="G30" s="70">
        <v>2016</v>
      </c>
      <c r="H30" s="70">
        <v>2015</v>
      </c>
      <c r="I30" s="70">
        <v>2015</v>
      </c>
      <c r="J30" s="70">
        <v>2014</v>
      </c>
      <c r="K30" s="70">
        <v>2013</v>
      </c>
      <c r="L30" s="70">
        <v>2012</v>
      </c>
    </row>
    <row r="31" spans="1:12" ht="16.5" x14ac:dyDescent="0.35">
      <c r="A31" s="71"/>
      <c r="B31" s="71"/>
      <c r="C31" s="68"/>
      <c r="D31" s="69"/>
      <c r="E31" s="73" t="s">
        <v>72</v>
      </c>
      <c r="F31" s="73" t="s">
        <v>72</v>
      </c>
      <c r="G31" s="73" t="s">
        <v>156</v>
      </c>
      <c r="H31" s="73" t="s">
        <v>156</v>
      </c>
      <c r="I31" s="73"/>
      <c r="J31" s="73"/>
      <c r="K31" s="73"/>
      <c r="L31" s="73"/>
    </row>
    <row r="32" spans="1:12" ht="16.5" x14ac:dyDescent="0.35">
      <c r="A32" s="68" t="s">
        <v>100</v>
      </c>
      <c r="B32" s="74"/>
      <c r="C32" s="68"/>
      <c r="D32" s="68"/>
      <c r="E32" s="75"/>
      <c r="F32" s="75"/>
      <c r="G32" s="75"/>
      <c r="H32" s="75"/>
      <c r="I32" s="75"/>
      <c r="J32" s="75"/>
      <c r="K32" s="75"/>
      <c r="L32" s="75"/>
    </row>
    <row r="33" spans="1:12" ht="3" customHeight="1" x14ac:dyDescent="0.35">
      <c r="A33" s="109"/>
      <c r="B33" s="65"/>
      <c r="C33" s="65"/>
      <c r="D33" s="65"/>
      <c r="E33" s="63"/>
      <c r="F33" s="63"/>
      <c r="G33" s="63"/>
      <c r="H33" s="63"/>
      <c r="I33" s="63"/>
      <c r="J33" s="63"/>
      <c r="K33" s="63"/>
      <c r="L33" s="63"/>
    </row>
    <row r="34" spans="1:12" ht="15" customHeight="1" x14ac:dyDescent="0.35">
      <c r="A34" s="109" t="s">
        <v>17</v>
      </c>
      <c r="B34" s="117"/>
      <c r="C34" s="117"/>
      <c r="D34" s="117"/>
      <c r="E34" s="81"/>
      <c r="F34" s="21"/>
      <c r="G34" s="81">
        <v>1093.866</v>
      </c>
      <c r="H34" s="21">
        <v>1093.866</v>
      </c>
      <c r="I34" s="81">
        <v>1093.866</v>
      </c>
      <c r="J34" s="21">
        <v>1093.866</v>
      </c>
      <c r="K34" s="21">
        <v>1093.866</v>
      </c>
      <c r="L34" s="21">
        <v>1093.866</v>
      </c>
    </row>
    <row r="35" spans="1:12" ht="15" customHeight="1" x14ac:dyDescent="0.35">
      <c r="A35" s="109" t="s">
        <v>18</v>
      </c>
      <c r="B35" s="110"/>
      <c r="C35" s="110"/>
      <c r="D35" s="110"/>
      <c r="E35" s="81"/>
      <c r="F35" s="21"/>
      <c r="G35" s="81">
        <v>11.001999999999999</v>
      </c>
      <c r="H35" s="21">
        <v>20.268000000000001</v>
      </c>
      <c r="I35" s="81">
        <v>12.488</v>
      </c>
      <c r="J35" s="21">
        <v>12.071999999999999</v>
      </c>
      <c r="K35" s="21">
        <v>9.7720000000000002</v>
      </c>
      <c r="L35" s="21">
        <v>20.96</v>
      </c>
    </row>
    <row r="36" spans="1:12" ht="15" customHeight="1" x14ac:dyDescent="0.35">
      <c r="A36" s="109" t="s">
        <v>110</v>
      </c>
      <c r="B36" s="110"/>
      <c r="C36" s="110"/>
      <c r="D36" s="110"/>
      <c r="E36" s="81"/>
      <c r="F36" s="21"/>
      <c r="G36" s="81">
        <v>397.15500000000003</v>
      </c>
      <c r="H36" s="21">
        <v>307.39999999999998</v>
      </c>
      <c r="I36" s="81">
        <v>331.81499999999994</v>
      </c>
      <c r="J36" s="21">
        <v>314.65899999999999</v>
      </c>
      <c r="K36" s="21">
        <v>332.47300000000001</v>
      </c>
      <c r="L36" s="21">
        <v>391.02499999999998</v>
      </c>
    </row>
    <row r="37" spans="1:12" ht="15" customHeight="1" x14ac:dyDescent="0.35">
      <c r="A37" s="109" t="s">
        <v>19</v>
      </c>
      <c r="B37" s="110"/>
      <c r="C37" s="110"/>
      <c r="D37" s="110"/>
      <c r="E37" s="81"/>
      <c r="F37" s="21"/>
      <c r="G37" s="81">
        <v>0</v>
      </c>
      <c r="H37" s="21">
        <v>0</v>
      </c>
      <c r="I37" s="81">
        <v>0</v>
      </c>
      <c r="J37" s="21">
        <v>0</v>
      </c>
      <c r="K37" s="21">
        <v>0</v>
      </c>
      <c r="L37" s="21">
        <v>0</v>
      </c>
    </row>
    <row r="38" spans="1:12" ht="15" customHeight="1" x14ac:dyDescent="0.35">
      <c r="A38" s="111" t="s">
        <v>20</v>
      </c>
      <c r="B38" s="66"/>
      <c r="C38" s="66"/>
      <c r="D38" s="66"/>
      <c r="E38" s="82"/>
      <c r="F38" s="25"/>
      <c r="G38" s="82">
        <v>40.786999999999999</v>
      </c>
      <c r="H38" s="25">
        <v>50.316000000000003</v>
      </c>
      <c r="I38" s="82">
        <v>44.633000000000003</v>
      </c>
      <c r="J38" s="25">
        <v>59.134</v>
      </c>
      <c r="K38" s="25">
        <v>66.346999999999994</v>
      </c>
      <c r="L38" s="25">
        <v>82.215999999999994</v>
      </c>
    </row>
    <row r="39" spans="1:12" ht="15" customHeight="1" x14ac:dyDescent="0.35">
      <c r="A39" s="106" t="s">
        <v>21</v>
      </c>
      <c r="B39" s="112"/>
      <c r="C39" s="112"/>
      <c r="D39" s="112"/>
      <c r="E39" s="86"/>
      <c r="F39" s="190"/>
      <c r="G39" s="86">
        <f>SUM(G34:G38)</f>
        <v>1542.81</v>
      </c>
      <c r="H39" s="190">
        <f>SUM(H34:H38)</f>
        <v>1471.8500000000001</v>
      </c>
      <c r="I39" s="86">
        <f>SUM(I34:I38)</f>
        <v>1482.8019999999999</v>
      </c>
      <c r="J39" s="18">
        <f>SUM(J34:J38)</f>
        <v>1479.7309999999998</v>
      </c>
      <c r="K39" s="18">
        <f>SUM(K34:K38)</f>
        <v>1502.4579999999999</v>
      </c>
      <c r="L39" s="18">
        <f>SUM(L34:L38)</f>
        <v>1588.067</v>
      </c>
    </row>
    <row r="40" spans="1:12" ht="15" customHeight="1" x14ac:dyDescent="0.35">
      <c r="A40" s="109" t="s">
        <v>22</v>
      </c>
      <c r="B40" s="62"/>
      <c r="C40" s="62"/>
      <c r="D40" s="62"/>
      <c r="E40" s="81"/>
      <c r="F40" s="21"/>
      <c r="G40" s="81">
        <v>277.54499999999996</v>
      </c>
      <c r="H40" s="21">
        <v>268.91899999999998</v>
      </c>
      <c r="I40" s="81">
        <v>266.08100000000002</v>
      </c>
      <c r="J40" s="21">
        <v>217.12899999999999</v>
      </c>
      <c r="K40" s="21">
        <v>195.37199999999999</v>
      </c>
      <c r="L40" s="21">
        <v>178.001</v>
      </c>
    </row>
    <row r="41" spans="1:12" ht="15" customHeight="1" x14ac:dyDescent="0.35">
      <c r="A41" s="109" t="s">
        <v>23</v>
      </c>
      <c r="B41" s="62"/>
      <c r="C41" s="62"/>
      <c r="D41" s="62"/>
      <c r="E41" s="81"/>
      <c r="F41" s="21"/>
      <c r="G41" s="81">
        <v>0</v>
      </c>
      <c r="H41" s="21">
        <v>0</v>
      </c>
      <c r="I41" s="81">
        <v>0</v>
      </c>
      <c r="J41" s="21">
        <v>0</v>
      </c>
      <c r="K41" s="21">
        <v>0</v>
      </c>
      <c r="L41" s="21">
        <v>0</v>
      </c>
    </row>
    <row r="42" spans="1:12" ht="15" customHeight="1" x14ac:dyDescent="0.35">
      <c r="A42" s="109" t="s">
        <v>24</v>
      </c>
      <c r="B42" s="62"/>
      <c r="C42" s="62"/>
      <c r="D42" s="62"/>
      <c r="E42" s="81"/>
      <c r="F42" s="21"/>
      <c r="G42" s="81">
        <v>358.88100000000003</v>
      </c>
      <c r="H42" s="21">
        <v>314.02699999999999</v>
      </c>
      <c r="I42" s="81">
        <v>325.53899999999999</v>
      </c>
      <c r="J42" s="21">
        <v>298.34899999999999</v>
      </c>
      <c r="K42" s="21">
        <v>290.63300000000004</v>
      </c>
      <c r="L42" s="21">
        <v>371.38900000000001</v>
      </c>
    </row>
    <row r="43" spans="1:12" ht="15" customHeight="1" x14ac:dyDescent="0.35">
      <c r="A43" s="109" t="s">
        <v>25</v>
      </c>
      <c r="B43" s="62"/>
      <c r="C43" s="62"/>
      <c r="D43" s="62"/>
      <c r="E43" s="81"/>
      <c r="F43" s="21"/>
      <c r="G43" s="81">
        <v>71.438999999999993</v>
      </c>
      <c r="H43" s="21">
        <v>68.849999999999994</v>
      </c>
      <c r="I43" s="81">
        <v>92.043999999999997</v>
      </c>
      <c r="J43" s="21">
        <v>71.2</v>
      </c>
      <c r="K43" s="21">
        <v>60.500999999999998</v>
      </c>
      <c r="L43" s="21">
        <v>43.68</v>
      </c>
    </row>
    <row r="44" spans="1:12" ht="15" customHeight="1" x14ac:dyDescent="0.35">
      <c r="A44" s="111" t="s">
        <v>26</v>
      </c>
      <c r="B44" s="66"/>
      <c r="C44" s="66"/>
      <c r="D44" s="66"/>
      <c r="E44" s="82"/>
      <c r="F44" s="25"/>
      <c r="G44" s="82">
        <v>8.0860000000000003</v>
      </c>
      <c r="H44" s="25">
        <v>0</v>
      </c>
      <c r="I44" s="82">
        <v>8.0860000000000003</v>
      </c>
      <c r="J44" s="25">
        <v>0</v>
      </c>
      <c r="K44" s="25">
        <v>0</v>
      </c>
      <c r="L44" s="25">
        <v>0</v>
      </c>
    </row>
    <row r="45" spans="1:12" ht="15" customHeight="1" x14ac:dyDescent="0.35">
      <c r="A45" s="118" t="s">
        <v>27</v>
      </c>
      <c r="B45" s="77"/>
      <c r="C45" s="77"/>
      <c r="D45" s="77"/>
      <c r="E45" s="87"/>
      <c r="F45" s="198"/>
      <c r="G45" s="87">
        <f>SUM(G40:G44)</f>
        <v>715.95099999999991</v>
      </c>
      <c r="H45" s="36">
        <f>SUM(H40:H44)</f>
        <v>651.79599999999994</v>
      </c>
      <c r="I45" s="87">
        <f>SUM(I40:I44)</f>
        <v>691.75</v>
      </c>
      <c r="J45" s="37">
        <f>SUM(J40:J44)</f>
        <v>586.678</v>
      </c>
      <c r="K45" s="37">
        <f>SUM(K40:K44)</f>
        <v>546.50599999999997</v>
      </c>
      <c r="L45" s="37">
        <f>SUM(L40:L44)</f>
        <v>593.06999999999994</v>
      </c>
    </row>
    <row r="46" spans="1:12" ht="15" customHeight="1" x14ac:dyDescent="0.35">
      <c r="A46" s="106" t="s">
        <v>101</v>
      </c>
      <c r="B46" s="78"/>
      <c r="C46" s="78"/>
      <c r="D46" s="78"/>
      <c r="E46" s="86"/>
      <c r="F46" s="190"/>
      <c r="G46" s="86">
        <f>G39+G45</f>
        <v>2258.761</v>
      </c>
      <c r="H46" s="190">
        <f>H39+H45</f>
        <v>2123.6460000000002</v>
      </c>
      <c r="I46" s="86">
        <f>I39+I45</f>
        <v>2174.5519999999997</v>
      </c>
      <c r="J46" s="18">
        <f>J39+J45</f>
        <v>2066.4089999999997</v>
      </c>
      <c r="K46" s="18">
        <f>K39+K45</f>
        <v>2048.9639999999999</v>
      </c>
      <c r="L46" s="18">
        <f>L39+L45</f>
        <v>2181.1369999999997</v>
      </c>
    </row>
    <row r="47" spans="1:12" ht="15" customHeight="1" x14ac:dyDescent="0.35">
      <c r="A47" s="109" t="s">
        <v>118</v>
      </c>
      <c r="B47" s="62"/>
      <c r="C47" s="62"/>
      <c r="D47" s="62" t="s">
        <v>56</v>
      </c>
      <c r="E47" s="81"/>
      <c r="F47" s="21"/>
      <c r="G47" s="81">
        <v>1054.4050000000002</v>
      </c>
      <c r="H47" s="21">
        <v>986.85800000000029</v>
      </c>
      <c r="I47" s="81">
        <v>1013.0119999999999</v>
      </c>
      <c r="J47" s="21">
        <v>914.77499999999975</v>
      </c>
      <c r="K47" s="21">
        <v>1037.0920000000001</v>
      </c>
      <c r="L47" s="21">
        <v>1141.117</v>
      </c>
    </row>
    <row r="48" spans="1:12" ht="15" customHeight="1" x14ac:dyDescent="0.35">
      <c r="A48" s="109" t="s">
        <v>113</v>
      </c>
      <c r="B48" s="62"/>
      <c r="C48" s="62"/>
      <c r="D48" s="62"/>
      <c r="E48" s="81"/>
      <c r="F48" s="21"/>
      <c r="G48" s="81">
        <v>0</v>
      </c>
      <c r="H48" s="21">
        <v>0</v>
      </c>
      <c r="I48" s="81">
        <v>0</v>
      </c>
      <c r="J48" s="21">
        <v>0</v>
      </c>
      <c r="K48" s="21">
        <v>0</v>
      </c>
      <c r="L48" s="21">
        <v>0</v>
      </c>
    </row>
    <row r="49" spans="1:12" ht="15" customHeight="1" x14ac:dyDescent="0.35">
      <c r="A49" s="109" t="s">
        <v>28</v>
      </c>
      <c r="B49" s="62"/>
      <c r="C49" s="62"/>
      <c r="D49" s="62"/>
      <c r="E49" s="81"/>
      <c r="F49" s="21"/>
      <c r="G49" s="81">
        <v>48.314</v>
      </c>
      <c r="H49" s="21">
        <v>56.161000000000001</v>
      </c>
      <c r="I49" s="81">
        <v>47.311</v>
      </c>
      <c r="J49" s="21">
        <v>55.473999999999997</v>
      </c>
      <c r="K49" s="21">
        <v>41.266000000000005</v>
      </c>
      <c r="L49" s="21">
        <v>42.984999999999999</v>
      </c>
    </row>
    <row r="50" spans="1:12" ht="15" customHeight="1" x14ac:dyDescent="0.35">
      <c r="A50" s="109" t="s">
        <v>29</v>
      </c>
      <c r="B50" s="62"/>
      <c r="C50" s="62"/>
      <c r="D50" s="62"/>
      <c r="E50" s="81"/>
      <c r="F50" s="21"/>
      <c r="G50" s="81">
        <v>9.0240000000000009</v>
      </c>
      <c r="H50" s="21">
        <v>5.04</v>
      </c>
      <c r="I50" s="81">
        <v>4.3210000000000006</v>
      </c>
      <c r="J50" s="21">
        <v>25.157</v>
      </c>
      <c r="K50" s="21">
        <v>27.327999999999999</v>
      </c>
      <c r="L50" s="21">
        <v>68.239999999999995</v>
      </c>
    </row>
    <row r="51" spans="1:12" ht="15" customHeight="1" x14ac:dyDescent="0.35">
      <c r="A51" s="109" t="s">
        <v>30</v>
      </c>
      <c r="B51" s="62"/>
      <c r="C51" s="62"/>
      <c r="D51" s="62"/>
      <c r="E51" s="81"/>
      <c r="F51" s="21"/>
      <c r="G51" s="81">
        <v>890.125</v>
      </c>
      <c r="H51" s="21">
        <v>819.06299999999999</v>
      </c>
      <c r="I51" s="81">
        <v>840.73300000000006</v>
      </c>
      <c r="J51" s="21">
        <v>816.13400000000001</v>
      </c>
      <c r="K51" s="21">
        <v>750.46900000000005</v>
      </c>
      <c r="L51" s="21">
        <v>771.35799999999995</v>
      </c>
    </row>
    <row r="52" spans="1:12" ht="15" customHeight="1" x14ac:dyDescent="0.35">
      <c r="A52" s="109" t="s">
        <v>31</v>
      </c>
      <c r="B52" s="62"/>
      <c r="C52" s="62"/>
      <c r="D52" s="62"/>
      <c r="E52" s="81"/>
      <c r="F52" s="21"/>
      <c r="G52" s="81">
        <v>255.65200000000002</v>
      </c>
      <c r="H52" s="21">
        <v>256.524</v>
      </c>
      <c r="I52" s="81">
        <v>267.93400000000003</v>
      </c>
      <c r="J52" s="21">
        <v>254.869</v>
      </c>
      <c r="K52" s="21">
        <v>192.80900000000003</v>
      </c>
      <c r="L52" s="21">
        <v>157.43699999999995</v>
      </c>
    </row>
    <row r="53" spans="1:12" ht="15" customHeight="1" x14ac:dyDescent="0.35">
      <c r="A53" s="109" t="s">
        <v>32</v>
      </c>
      <c r="B53" s="62"/>
      <c r="C53" s="62"/>
      <c r="D53" s="62"/>
      <c r="E53" s="81"/>
      <c r="F53" s="21"/>
      <c r="G53" s="81">
        <v>1.2410000000000001</v>
      </c>
      <c r="H53" s="21">
        <v>0</v>
      </c>
      <c r="I53" s="81">
        <v>1.2410000000000001</v>
      </c>
      <c r="J53" s="21">
        <v>0</v>
      </c>
      <c r="K53" s="21">
        <v>0</v>
      </c>
      <c r="L53" s="21">
        <v>0</v>
      </c>
    </row>
    <row r="54" spans="1:12" ht="15" customHeight="1" x14ac:dyDescent="0.35">
      <c r="A54" s="111" t="s">
        <v>116</v>
      </c>
      <c r="B54" s="66"/>
      <c r="C54" s="66"/>
      <c r="D54" s="66"/>
      <c r="E54" s="82"/>
      <c r="F54" s="25"/>
      <c r="G54" s="82">
        <v>0</v>
      </c>
      <c r="H54" s="25">
        <v>0</v>
      </c>
      <c r="I54" s="82">
        <v>0</v>
      </c>
      <c r="J54" s="25">
        <v>0</v>
      </c>
      <c r="K54" s="25">
        <v>0</v>
      </c>
      <c r="L54" s="25">
        <v>0</v>
      </c>
    </row>
    <row r="55" spans="1:12" ht="15" customHeight="1" x14ac:dyDescent="0.35">
      <c r="A55" s="106" t="s">
        <v>102</v>
      </c>
      <c r="B55" s="78"/>
      <c r="C55" s="78"/>
      <c r="D55" s="78"/>
      <c r="E55" s="86"/>
      <c r="F55" s="16"/>
      <c r="G55" s="86">
        <f>SUM(G47:G54)</f>
        <v>2258.7610000000004</v>
      </c>
      <c r="H55" s="16">
        <f>SUM(H47:H54)</f>
        <v>2123.6460000000002</v>
      </c>
      <c r="I55" s="86">
        <f>SUM(I47:I54)</f>
        <v>2174.5520000000001</v>
      </c>
      <c r="J55" s="18">
        <f>SUM(J47:J54)</f>
        <v>2066.4090000000001</v>
      </c>
      <c r="K55" s="18">
        <f>SUM(K47:K54)</f>
        <v>2048.9640000000004</v>
      </c>
      <c r="L55" s="18">
        <f>SUM(L47:L54)</f>
        <v>2181.1369999999997</v>
      </c>
    </row>
    <row r="56" spans="1:12" ht="16.5" x14ac:dyDescent="0.35">
      <c r="A56" s="109"/>
      <c r="B56" s="78"/>
      <c r="C56" s="78"/>
      <c r="D56" s="78"/>
      <c r="E56" s="22"/>
      <c r="F56" s="22"/>
      <c r="G56" s="22"/>
      <c r="H56" s="22"/>
      <c r="I56" s="22"/>
      <c r="J56" s="22"/>
      <c r="K56" s="22"/>
      <c r="L56" s="22"/>
    </row>
    <row r="57" spans="1:12" ht="16.5" x14ac:dyDescent="0.35">
      <c r="A57" s="76"/>
      <c r="B57" s="67"/>
      <c r="C57" s="69"/>
      <c r="D57" s="69"/>
      <c r="E57" s="70">
        <v>2016</v>
      </c>
      <c r="F57" s="70">
        <v>2015</v>
      </c>
      <c r="G57" s="70">
        <v>2016</v>
      </c>
      <c r="H57" s="70">
        <v>2015</v>
      </c>
      <c r="I57" s="70">
        <v>2015</v>
      </c>
      <c r="J57" s="70">
        <v>2014</v>
      </c>
      <c r="K57" s="70">
        <v>2013</v>
      </c>
      <c r="L57" s="70">
        <v>2012</v>
      </c>
    </row>
    <row r="58" spans="1:12" ht="16.5" x14ac:dyDescent="0.35">
      <c r="A58" s="71"/>
      <c r="B58" s="71"/>
      <c r="C58" s="69"/>
      <c r="D58" s="69"/>
      <c r="E58" s="73" t="s">
        <v>72</v>
      </c>
      <c r="F58" s="73" t="s">
        <v>72</v>
      </c>
      <c r="G58" s="73" t="s">
        <v>156</v>
      </c>
      <c r="H58" s="73" t="s">
        <v>156</v>
      </c>
      <c r="I58" s="73"/>
      <c r="J58" s="73"/>
      <c r="K58" s="73"/>
      <c r="L58" s="73"/>
    </row>
    <row r="59" spans="1:12" ht="16.5" x14ac:dyDescent="0.35">
      <c r="A59" s="68" t="s">
        <v>115</v>
      </c>
      <c r="B59" s="74"/>
      <c r="C59" s="68"/>
      <c r="D59" s="68"/>
      <c r="E59" s="75"/>
      <c r="F59" s="75"/>
      <c r="G59" s="75"/>
      <c r="H59" s="75"/>
      <c r="I59" s="75"/>
      <c r="J59" s="75"/>
      <c r="K59" s="75"/>
      <c r="L59" s="75"/>
    </row>
    <row r="60" spans="1:12" ht="3" customHeight="1" x14ac:dyDescent="0.35">
      <c r="A60" s="109"/>
      <c r="B60" s="65"/>
      <c r="C60" s="65"/>
      <c r="D60" s="65"/>
      <c r="E60" s="63"/>
      <c r="F60" s="63"/>
      <c r="G60" s="63"/>
      <c r="H60" s="63"/>
      <c r="I60" s="63"/>
      <c r="J60" s="63"/>
      <c r="K60" s="63"/>
      <c r="L60" s="63"/>
    </row>
    <row r="61" spans="1:12" ht="34.9" customHeight="1" x14ac:dyDescent="0.35">
      <c r="A61" s="119" t="s">
        <v>33</v>
      </c>
      <c r="B61" s="119"/>
      <c r="C61" s="119"/>
      <c r="D61" s="119"/>
      <c r="E61" s="81">
        <v>44.625</v>
      </c>
      <c r="F61" s="21">
        <v>39.939999999999976</v>
      </c>
      <c r="G61" s="81">
        <v>106.6580000000001</v>
      </c>
      <c r="H61" s="21">
        <v>132.81200000000007</v>
      </c>
      <c r="I61" s="81">
        <v>167.48800000000011</v>
      </c>
      <c r="J61" s="21">
        <v>20.542999999999964</v>
      </c>
      <c r="K61" s="21">
        <v>-33.070000000000029</v>
      </c>
      <c r="L61" s="21">
        <v>-55.823999999999941</v>
      </c>
    </row>
    <row r="62" spans="1:12" ht="15" customHeight="1" x14ac:dyDescent="0.35">
      <c r="A62" s="120" t="s">
        <v>34</v>
      </c>
      <c r="B62" s="120"/>
      <c r="C62" s="121"/>
      <c r="D62" s="121"/>
      <c r="E62" s="82">
        <v>-21.919999999999998</v>
      </c>
      <c r="F62" s="25">
        <v>-33.484000000000002</v>
      </c>
      <c r="G62" s="82">
        <v>-71.863</v>
      </c>
      <c r="H62" s="25">
        <v>-97.44</v>
      </c>
      <c r="I62" s="82">
        <v>-107.67499999999998</v>
      </c>
      <c r="J62" s="25">
        <v>-45.938000000000002</v>
      </c>
      <c r="K62" s="25">
        <v>2.4480000000000004</v>
      </c>
      <c r="L62" s="25">
        <v>44.885000000000005</v>
      </c>
    </row>
    <row r="63" spans="1:12" ht="15" customHeight="1" x14ac:dyDescent="0.35">
      <c r="A63" s="174" t="s">
        <v>35</v>
      </c>
      <c r="B63" s="122"/>
      <c r="C63" s="123"/>
      <c r="D63" s="123"/>
      <c r="E63" s="88">
        <f>SUM(E61:E62)</f>
        <v>22.705000000000002</v>
      </c>
      <c r="F63" s="190">
        <f>SUM(F61:F62)</f>
        <v>6.4559999999999746</v>
      </c>
      <c r="G63" s="80">
        <f>SUM(G61:G62)</f>
        <v>34.795000000000101</v>
      </c>
      <c r="H63" s="17">
        <f>SUM(H61:H62)</f>
        <v>35.372000000000071</v>
      </c>
      <c r="I63" s="80">
        <f>SUM(I61:I62)</f>
        <v>59.81300000000013</v>
      </c>
      <c r="J63" s="18">
        <f>SUM(J61:J62)</f>
        <v>-25.395000000000039</v>
      </c>
      <c r="K63" s="18">
        <f>SUM(K61:K62)</f>
        <v>-30.622000000000028</v>
      </c>
      <c r="L63" s="18">
        <f>SUM(L61:L62)</f>
        <v>-10.938999999999936</v>
      </c>
    </row>
    <row r="64" spans="1:12" ht="15" customHeight="1" x14ac:dyDescent="0.35">
      <c r="A64" s="119" t="s">
        <v>108</v>
      </c>
      <c r="B64" s="119"/>
      <c r="C64" s="62"/>
      <c r="D64" s="62"/>
      <c r="E64" s="81">
        <v>-29.000000000000004</v>
      </c>
      <c r="F64" s="21">
        <v>-24.965000000000003</v>
      </c>
      <c r="G64" s="81">
        <v>-88.689000000000007</v>
      </c>
      <c r="H64" s="21">
        <v>-43.755000000000003</v>
      </c>
      <c r="I64" s="81">
        <v>-82.212000000000003</v>
      </c>
      <c r="J64" s="21">
        <v>-29.869</v>
      </c>
      <c r="K64" s="21">
        <v>-25.055000000000003</v>
      </c>
      <c r="L64" s="21">
        <v>-32.110999999999997</v>
      </c>
    </row>
    <row r="65" spans="1:13" ht="15" customHeight="1" x14ac:dyDescent="0.35">
      <c r="A65" s="120" t="s">
        <v>109</v>
      </c>
      <c r="B65" s="120"/>
      <c r="C65" s="66"/>
      <c r="D65" s="66"/>
      <c r="E65" s="82">
        <v>0</v>
      </c>
      <c r="F65" s="25">
        <v>0</v>
      </c>
      <c r="G65" s="82">
        <v>0</v>
      </c>
      <c r="H65" s="25">
        <v>0</v>
      </c>
      <c r="I65" s="82">
        <v>0</v>
      </c>
      <c r="J65" s="25">
        <v>0.63500000000000001</v>
      </c>
      <c r="K65" s="25">
        <v>1.0609999999999999</v>
      </c>
      <c r="L65" s="25">
        <v>7.0449999999999999</v>
      </c>
    </row>
    <row r="66" spans="1:13" ht="15" customHeight="1" x14ac:dyDescent="0.35">
      <c r="A66" s="124" t="s">
        <v>114</v>
      </c>
      <c r="B66" s="124"/>
      <c r="C66" s="125"/>
      <c r="D66" s="125"/>
      <c r="E66" s="88">
        <f>SUM(E63:E65)</f>
        <v>-6.2950000000000017</v>
      </c>
      <c r="F66" s="190">
        <f>SUM(F63:F65)</f>
        <v>-18.509000000000029</v>
      </c>
      <c r="G66" s="80">
        <f>SUM(G63:G65)</f>
        <v>-53.893999999999906</v>
      </c>
      <c r="H66" s="17">
        <f>SUM(H63:H65)</f>
        <v>-8.3829999999999316</v>
      </c>
      <c r="I66" s="80">
        <f>SUM(I63:I65)</f>
        <v>-22.398999999999873</v>
      </c>
      <c r="J66" s="18">
        <f>SUM(J63:J65)</f>
        <v>-54.62900000000004</v>
      </c>
      <c r="K66" s="18">
        <f>SUM(K63:K65)</f>
        <v>-54.616000000000035</v>
      </c>
      <c r="L66" s="18">
        <f>SUM(L63:L65)</f>
        <v>-36.004999999999932</v>
      </c>
    </row>
    <row r="67" spans="1:13" ht="15" customHeight="1" x14ac:dyDescent="0.35">
      <c r="A67" s="120" t="s">
        <v>36</v>
      </c>
      <c r="B67" s="120"/>
      <c r="C67" s="126"/>
      <c r="D67" s="126"/>
      <c r="E67" s="82">
        <v>0</v>
      </c>
      <c r="F67" s="25">
        <v>0</v>
      </c>
      <c r="G67" s="82">
        <v>0</v>
      </c>
      <c r="H67" s="25">
        <v>0</v>
      </c>
      <c r="I67" s="82">
        <v>0</v>
      </c>
      <c r="J67" s="25">
        <v>0</v>
      </c>
      <c r="K67" s="25">
        <v>0</v>
      </c>
      <c r="L67" s="25">
        <v>0</v>
      </c>
    </row>
    <row r="68" spans="1:13" ht="15" customHeight="1" x14ac:dyDescent="0.35">
      <c r="A68" s="174" t="s">
        <v>37</v>
      </c>
      <c r="B68" s="122"/>
      <c r="C68" s="78"/>
      <c r="D68" s="78"/>
      <c r="E68" s="88">
        <f>SUM(E66:E67)</f>
        <v>-6.2950000000000017</v>
      </c>
      <c r="F68" s="190">
        <f>SUM(F66:F67)</f>
        <v>-18.509000000000029</v>
      </c>
      <c r="G68" s="80">
        <f>SUM(G66:G67)</f>
        <v>-53.893999999999906</v>
      </c>
      <c r="H68" s="17">
        <f>SUM(H66:H67)</f>
        <v>-8.3829999999999316</v>
      </c>
      <c r="I68" s="80">
        <f>SUM(I66:I67)</f>
        <v>-22.398999999999873</v>
      </c>
      <c r="J68" s="18">
        <f>SUM(J66:J67)</f>
        <v>-54.62900000000004</v>
      </c>
      <c r="K68" s="18">
        <f>SUM(K66:K67)</f>
        <v>-54.616000000000035</v>
      </c>
      <c r="L68" s="18">
        <f>SUM(L66:L67)</f>
        <v>-36.004999999999932</v>
      </c>
    </row>
    <row r="69" spans="1:13" ht="15" customHeight="1" x14ac:dyDescent="0.35">
      <c r="A69" s="119" t="s">
        <v>38</v>
      </c>
      <c r="B69" s="119"/>
      <c r="C69" s="62"/>
      <c r="D69" s="62"/>
      <c r="E69" s="81">
        <v>-4.9189999999999827</v>
      </c>
      <c r="F69" s="21">
        <v>-16.722999999999995</v>
      </c>
      <c r="G69" s="81">
        <v>31.379000000000005</v>
      </c>
      <c r="H69" s="21">
        <v>-16.248999999999999</v>
      </c>
      <c r="I69" s="81">
        <v>39.845000000000006</v>
      </c>
      <c r="J69" s="21">
        <v>13.770000000000003</v>
      </c>
      <c r="K69" s="21">
        <v>-25.691000000000003</v>
      </c>
      <c r="L69" s="21">
        <v>-101.98099999999999</v>
      </c>
    </row>
    <row r="70" spans="1:13" ht="15" customHeight="1" x14ac:dyDescent="0.35">
      <c r="A70" s="119" t="s">
        <v>39</v>
      </c>
      <c r="B70" s="119"/>
      <c r="C70" s="62"/>
      <c r="D70" s="62"/>
      <c r="E70" s="81">
        <v>0</v>
      </c>
      <c r="F70" s="21">
        <v>0</v>
      </c>
      <c r="G70" s="81">
        <v>0</v>
      </c>
      <c r="H70" s="21">
        <v>0</v>
      </c>
      <c r="I70" s="81">
        <v>0</v>
      </c>
      <c r="J70" s="21">
        <v>0</v>
      </c>
      <c r="K70" s="21">
        <v>94.927000000000007</v>
      </c>
      <c r="L70" s="21">
        <v>0</v>
      </c>
    </row>
    <row r="71" spans="1:13" ht="15" customHeight="1" x14ac:dyDescent="0.35">
      <c r="A71" s="119" t="s">
        <v>40</v>
      </c>
      <c r="B71" s="119"/>
      <c r="C71" s="62"/>
      <c r="D71" s="62"/>
      <c r="E71" s="81">
        <v>0</v>
      </c>
      <c r="F71" s="21">
        <v>0</v>
      </c>
      <c r="G71" s="81">
        <v>-8.5999999999999993E-2</v>
      </c>
      <c r="H71" s="21">
        <v>0</v>
      </c>
      <c r="I71" s="81">
        <v>0</v>
      </c>
      <c r="J71" s="21">
        <v>-46.493000000000002</v>
      </c>
      <c r="K71" s="21">
        <v>-109.678</v>
      </c>
      <c r="L71" s="21">
        <v>0</v>
      </c>
    </row>
    <row r="72" spans="1:13" ht="15" customHeight="1" x14ac:dyDescent="0.35">
      <c r="A72" s="120" t="s">
        <v>41</v>
      </c>
      <c r="B72" s="120"/>
      <c r="C72" s="66"/>
      <c r="D72" s="66"/>
      <c r="E72" s="82">
        <v>0</v>
      </c>
      <c r="F72" s="25">
        <v>20</v>
      </c>
      <c r="G72" s="82">
        <v>0.11</v>
      </c>
      <c r="H72" s="25">
        <v>20</v>
      </c>
      <c r="I72" s="82">
        <v>0</v>
      </c>
      <c r="J72" s="25">
        <v>90.61</v>
      </c>
      <c r="K72" s="25">
        <v>114.815</v>
      </c>
      <c r="L72" s="25">
        <v>145</v>
      </c>
    </row>
    <row r="73" spans="1:13" ht="15" customHeight="1" x14ac:dyDescent="0.35">
      <c r="A73" s="215" t="s">
        <v>42</v>
      </c>
      <c r="B73" s="216"/>
      <c r="C73" s="128"/>
      <c r="D73" s="128"/>
      <c r="E73" s="89">
        <f>SUM(E69:E72)</f>
        <v>-4.9189999999999827</v>
      </c>
      <c r="F73" s="198">
        <f>SUM(F69:F72)</f>
        <v>3.2770000000000046</v>
      </c>
      <c r="G73" s="89">
        <f>SUM(G69:G72)</f>
        <v>31.403000000000006</v>
      </c>
      <c r="H73" s="36">
        <f>SUM(H69:H72)</f>
        <v>3.7510000000000012</v>
      </c>
      <c r="I73" s="89">
        <f>SUM(I69:I72)</f>
        <v>39.845000000000006</v>
      </c>
      <c r="J73" s="165">
        <f>SUM(J69:J72)</f>
        <v>57.887</v>
      </c>
      <c r="K73" s="165">
        <f>SUM(K69:K72)</f>
        <v>74.373000000000005</v>
      </c>
      <c r="L73" s="165">
        <f>SUM(L69:L72)</f>
        <v>43.019000000000005</v>
      </c>
    </row>
    <row r="74" spans="1:13" ht="15" customHeight="1" x14ac:dyDescent="0.35">
      <c r="A74" s="122" t="s">
        <v>43</v>
      </c>
      <c r="B74" s="122"/>
      <c r="C74" s="78"/>
      <c r="D74" s="78"/>
      <c r="E74" s="88">
        <f>SUM(E73+E68)</f>
        <v>-11.213999999999984</v>
      </c>
      <c r="F74" s="190">
        <f>SUM(F73+F68)</f>
        <v>-15.232000000000024</v>
      </c>
      <c r="G74" s="80">
        <f>SUM(G73+G68)</f>
        <v>-22.4909999999999</v>
      </c>
      <c r="H74" s="17">
        <f>SUM(H73+H68)</f>
        <v>-4.6319999999999304</v>
      </c>
      <c r="I74" s="80">
        <f>SUM(I73+I68)</f>
        <v>17.446000000000133</v>
      </c>
      <c r="J74" s="18">
        <f>SUM(J73+J68)</f>
        <v>3.25799999999996</v>
      </c>
      <c r="K74" s="18">
        <f>SUM(K73+K68)</f>
        <v>19.756999999999969</v>
      </c>
      <c r="L74" s="18">
        <f>SUM(L73+L68)</f>
        <v>7.014000000000074</v>
      </c>
    </row>
    <row r="75" spans="1:13" ht="15" customHeight="1" x14ac:dyDescent="0.35">
      <c r="A75" s="120" t="s">
        <v>85</v>
      </c>
      <c r="B75" s="120"/>
      <c r="C75" s="66"/>
      <c r="D75" s="66"/>
      <c r="E75" s="82">
        <v>0</v>
      </c>
      <c r="F75" s="25">
        <v>0</v>
      </c>
      <c r="G75" s="82">
        <v>0</v>
      </c>
      <c r="H75" s="25">
        <v>0</v>
      </c>
      <c r="I75" s="82">
        <v>0</v>
      </c>
      <c r="J75" s="25">
        <v>0</v>
      </c>
      <c r="K75" s="25">
        <v>0</v>
      </c>
      <c r="L75" s="25">
        <v>0</v>
      </c>
      <c r="M75" s="169"/>
    </row>
    <row r="76" spans="1:13" ht="15" customHeight="1" x14ac:dyDescent="0.35">
      <c r="A76" s="174" t="s">
        <v>86</v>
      </c>
      <c r="B76" s="125"/>
      <c r="C76" s="78"/>
      <c r="D76" s="78"/>
      <c r="E76" s="88">
        <f>SUM(E74:E75)</f>
        <v>-11.213999999999984</v>
      </c>
      <c r="F76" s="190">
        <f>SUM(F74:F75)</f>
        <v>-15.232000000000024</v>
      </c>
      <c r="G76" s="80">
        <f>SUM(G74:G75)</f>
        <v>-22.4909999999999</v>
      </c>
      <c r="H76" s="17">
        <f>SUM(H74:H75)</f>
        <v>-4.6319999999999304</v>
      </c>
      <c r="I76" s="80">
        <f>SUM(I74:I75)</f>
        <v>17.446000000000133</v>
      </c>
      <c r="J76" s="18">
        <f>SUM(J74:J75)</f>
        <v>3.25799999999996</v>
      </c>
      <c r="K76" s="18">
        <f>SUM(K74:K75)</f>
        <v>19.756999999999969</v>
      </c>
      <c r="L76" s="18">
        <f>SUM(L74:L75)</f>
        <v>7.014000000000074</v>
      </c>
    </row>
    <row r="77" spans="1:13" ht="16.5" x14ac:dyDescent="0.35">
      <c r="A77" s="109"/>
      <c r="B77" s="78"/>
      <c r="C77" s="78"/>
      <c r="D77" s="78"/>
      <c r="E77" s="79"/>
      <c r="F77" s="79"/>
      <c r="G77" s="79"/>
      <c r="H77" s="79"/>
      <c r="I77" s="79"/>
      <c r="J77" s="79"/>
      <c r="K77" s="79"/>
      <c r="L77" s="79"/>
    </row>
    <row r="78" spans="1:13" ht="16.5" x14ac:dyDescent="0.35">
      <c r="A78" s="76"/>
      <c r="B78" s="67"/>
      <c r="C78" s="69"/>
      <c r="D78" s="69"/>
      <c r="E78" s="70">
        <v>2016</v>
      </c>
      <c r="F78" s="70">
        <v>2015</v>
      </c>
      <c r="G78" s="70">
        <v>2016</v>
      </c>
      <c r="H78" s="70">
        <v>2015</v>
      </c>
      <c r="I78" s="70">
        <v>2015</v>
      </c>
      <c r="J78" s="70">
        <v>2014</v>
      </c>
      <c r="K78" s="70">
        <v>2013</v>
      </c>
      <c r="L78" s="70">
        <v>2012</v>
      </c>
    </row>
    <row r="79" spans="1:13" ht="16.5" x14ac:dyDescent="0.35">
      <c r="A79" s="71"/>
      <c r="B79" s="71"/>
      <c r="C79" s="69"/>
      <c r="D79" s="69"/>
      <c r="E79" s="70" t="s">
        <v>72</v>
      </c>
      <c r="F79" s="70" t="s">
        <v>72</v>
      </c>
      <c r="G79" s="73" t="s">
        <v>156</v>
      </c>
      <c r="H79" s="73" t="s">
        <v>156</v>
      </c>
      <c r="I79" s="70"/>
      <c r="J79" s="70"/>
      <c r="K79" s="70"/>
      <c r="L79" s="70"/>
    </row>
    <row r="80" spans="1:13" ht="16.5" x14ac:dyDescent="0.35">
      <c r="A80" s="68" t="s">
        <v>78</v>
      </c>
      <c r="B80" s="74"/>
      <c r="C80" s="68"/>
      <c r="D80" s="68"/>
      <c r="E80" s="72"/>
      <c r="F80" s="72"/>
      <c r="G80" s="72"/>
      <c r="H80" s="72"/>
      <c r="I80" s="72"/>
      <c r="J80" s="72"/>
      <c r="K80" s="72"/>
      <c r="L80" s="72"/>
    </row>
    <row r="81" spans="1:12" ht="1.5" customHeight="1" x14ac:dyDescent="0.35">
      <c r="A81" s="109" t="s">
        <v>46</v>
      </c>
      <c r="B81" s="65"/>
      <c r="C81" s="65"/>
      <c r="D81" s="65"/>
      <c r="E81" s="65"/>
      <c r="F81" s="65"/>
      <c r="G81" s="65"/>
      <c r="H81" s="65"/>
      <c r="I81" s="65"/>
      <c r="J81" s="65"/>
      <c r="K81" s="65"/>
      <c r="L81" s="65"/>
    </row>
    <row r="82" spans="1:12" ht="15" customHeight="1" x14ac:dyDescent="0.35">
      <c r="A82" s="144" t="s">
        <v>44</v>
      </c>
      <c r="B82" s="119"/>
      <c r="C82" s="110"/>
      <c r="D82" s="110"/>
      <c r="E82" s="84">
        <v>6.6679792610093935</v>
      </c>
      <c r="F82" s="58">
        <v>13.481807845366658</v>
      </c>
      <c r="G82" s="84">
        <v>7.1527936936024732</v>
      </c>
      <c r="H82" s="58">
        <v>12.051798750675744</v>
      </c>
      <c r="I82" s="84">
        <v>10.627005898911666</v>
      </c>
      <c r="J82" s="58">
        <v>-0.31712975964675594</v>
      </c>
      <c r="K82" s="58">
        <v>-5.7645687942392376</v>
      </c>
      <c r="L82" s="58">
        <v>-21.630736094768963</v>
      </c>
    </row>
    <row r="83" spans="1:12" ht="15" customHeight="1" x14ac:dyDescent="0.35">
      <c r="A83" s="109" t="s">
        <v>83</v>
      </c>
      <c r="B83" s="119"/>
      <c r="C83" s="110"/>
      <c r="D83" s="110"/>
      <c r="E83" s="84">
        <v>6.6679792610093935</v>
      </c>
      <c r="F83" s="58">
        <v>11.207788516202376</v>
      </c>
      <c r="G83" s="84">
        <v>7.5969562428823076</v>
      </c>
      <c r="H83" s="58">
        <v>11.320022941171622</v>
      </c>
      <c r="I83" s="84">
        <v>10.075319047402321</v>
      </c>
      <c r="J83" s="58">
        <v>1.7048965007712236</v>
      </c>
      <c r="K83" s="58">
        <v>-1.3095454371882111</v>
      </c>
      <c r="L83" s="58">
        <v>-7.441317831003337</v>
      </c>
    </row>
    <row r="84" spans="1:12" ht="15" customHeight="1" x14ac:dyDescent="0.35">
      <c r="A84" s="109" t="s">
        <v>45</v>
      </c>
      <c r="B84" s="119"/>
      <c r="C84" s="110"/>
      <c r="D84" s="110"/>
      <c r="E84" s="84">
        <v>5.24124627979376</v>
      </c>
      <c r="F84" s="58">
        <v>10.20835702103467</v>
      </c>
      <c r="G84" s="84">
        <v>5.4480978294664739</v>
      </c>
      <c r="H84" s="58">
        <v>8.8708607787375122</v>
      </c>
      <c r="I84" s="84">
        <v>7.3055062485432209</v>
      </c>
      <c r="J84" s="58">
        <v>-3.5883189098340602</v>
      </c>
      <c r="K84" s="58">
        <v>-10.879861327272948</v>
      </c>
      <c r="L84" s="58">
        <v>-27.792413696827072</v>
      </c>
    </row>
    <row r="85" spans="1:12" ht="15" customHeight="1" x14ac:dyDescent="0.35">
      <c r="A85" s="109" t="s">
        <v>46</v>
      </c>
      <c r="B85" s="119"/>
      <c r="C85" s="117"/>
      <c r="D85" s="117"/>
      <c r="E85" s="91" t="s">
        <v>54</v>
      </c>
      <c r="F85" s="58" t="s">
        <v>54</v>
      </c>
      <c r="G85" s="84" t="s">
        <v>54</v>
      </c>
      <c r="H85" s="58" t="s">
        <v>54</v>
      </c>
      <c r="I85" s="84">
        <v>8.3499888732520962</v>
      </c>
      <c r="J85" s="58">
        <v>-6.5898957254772155</v>
      </c>
      <c r="K85" s="58">
        <v>-10.030901534242112</v>
      </c>
      <c r="L85" s="58">
        <v>-21.247763873835389</v>
      </c>
    </row>
    <row r="86" spans="1:12" ht="15" customHeight="1" x14ac:dyDescent="0.35">
      <c r="A86" s="109" t="s">
        <v>47</v>
      </c>
      <c r="B86" s="119"/>
      <c r="C86" s="117"/>
      <c r="D86" s="117"/>
      <c r="E86" s="91" t="s">
        <v>54</v>
      </c>
      <c r="F86" s="58" t="s">
        <v>54</v>
      </c>
      <c r="G86" s="84" t="s">
        <v>54</v>
      </c>
      <c r="H86" s="58" t="s">
        <v>54</v>
      </c>
      <c r="I86" s="84">
        <v>8.4076780659964871</v>
      </c>
      <c r="J86" s="58">
        <v>0.45358360925090652</v>
      </c>
      <c r="K86" s="58">
        <v>-2.5415091402951164</v>
      </c>
      <c r="L86" s="58">
        <v>-10.766558956840017</v>
      </c>
    </row>
    <row r="87" spans="1:12" ht="15" customHeight="1" x14ac:dyDescent="0.35">
      <c r="A87" s="109" t="s">
        <v>48</v>
      </c>
      <c r="B87" s="119"/>
      <c r="C87" s="110"/>
      <c r="D87" s="110"/>
      <c r="E87" s="92" t="s">
        <v>54</v>
      </c>
      <c r="F87" s="21" t="s">
        <v>54</v>
      </c>
      <c r="G87" s="81">
        <v>46.680680249039177</v>
      </c>
      <c r="H87" s="21">
        <v>46.469986052289329</v>
      </c>
      <c r="I87" s="81">
        <v>46.584859778014049</v>
      </c>
      <c r="J87" s="21">
        <v>44.268825774568342</v>
      </c>
      <c r="K87" s="21">
        <v>50.615432970027761</v>
      </c>
      <c r="L87" s="21">
        <v>52.317529802116965</v>
      </c>
    </row>
    <row r="88" spans="1:12" ht="15" customHeight="1" x14ac:dyDescent="0.35">
      <c r="A88" s="109" t="s">
        <v>49</v>
      </c>
      <c r="B88" s="119"/>
      <c r="C88" s="110"/>
      <c r="D88" s="110"/>
      <c r="E88" s="93" t="s">
        <v>54</v>
      </c>
      <c r="F88" s="21" t="s">
        <v>54</v>
      </c>
      <c r="G88" s="81">
        <v>867</v>
      </c>
      <c r="H88" s="21">
        <v>806.37399999999991</v>
      </c>
      <c r="I88" s="81">
        <v>796</v>
      </c>
      <c r="J88" s="21">
        <v>800.40800000000002</v>
      </c>
      <c r="K88" s="21">
        <v>731.23399999999992</v>
      </c>
      <c r="L88" s="21">
        <v>770.66300000000001</v>
      </c>
    </row>
    <row r="89" spans="1:12" ht="15" customHeight="1" x14ac:dyDescent="0.35">
      <c r="A89" s="109" t="s">
        <v>50</v>
      </c>
      <c r="B89" s="119"/>
      <c r="C89" s="62"/>
      <c r="D89" s="62"/>
      <c r="E89" s="94" t="s">
        <v>54</v>
      </c>
      <c r="F89" s="58" t="s">
        <v>54</v>
      </c>
      <c r="G89" s="84">
        <v>0.89001759286042836</v>
      </c>
      <c r="H89" s="58">
        <v>0.88687936866296846</v>
      </c>
      <c r="I89" s="84">
        <v>0.8766371967952995</v>
      </c>
      <c r="J89" s="58">
        <v>0.95281134705255388</v>
      </c>
      <c r="K89" s="58">
        <v>0.76341828883069229</v>
      </c>
      <c r="L89" s="58">
        <v>0.71363672612010864</v>
      </c>
    </row>
    <row r="90" spans="1:12" ht="15" customHeight="1" x14ac:dyDescent="0.35">
      <c r="A90" s="111" t="s">
        <v>51</v>
      </c>
      <c r="B90" s="120"/>
      <c r="C90" s="66"/>
      <c r="D90" s="66"/>
      <c r="E90" s="95" t="s">
        <v>54</v>
      </c>
      <c r="F90" s="21" t="s">
        <v>54</v>
      </c>
      <c r="G90" s="96" t="s">
        <v>54</v>
      </c>
      <c r="H90" s="21" t="s">
        <v>54</v>
      </c>
      <c r="I90" s="96">
        <v>1117</v>
      </c>
      <c r="J90" s="21">
        <v>1110</v>
      </c>
      <c r="K90" s="21">
        <v>1008</v>
      </c>
      <c r="L90" s="21">
        <v>1169</v>
      </c>
    </row>
    <row r="91" spans="1:12" ht="16.5" x14ac:dyDescent="0.35">
      <c r="A91" s="113" t="s">
        <v>99</v>
      </c>
      <c r="B91" s="64"/>
      <c r="C91" s="64"/>
      <c r="D91" s="64"/>
      <c r="E91" s="64"/>
      <c r="F91" s="64"/>
      <c r="G91" s="64"/>
      <c r="H91" s="64"/>
      <c r="I91" s="64"/>
      <c r="J91" s="64"/>
      <c r="K91" s="64"/>
      <c r="L91" s="64"/>
    </row>
    <row r="92" spans="1:12" ht="16.5" x14ac:dyDescent="0.35">
      <c r="A92" s="113" t="s">
        <v>171</v>
      </c>
      <c r="B92" s="129"/>
      <c r="C92" s="129"/>
      <c r="D92" s="129"/>
      <c r="E92" s="129"/>
      <c r="F92" s="129"/>
      <c r="G92" s="129"/>
      <c r="H92" s="129"/>
      <c r="I92" s="129"/>
      <c r="J92" s="129"/>
      <c r="K92" s="129"/>
      <c r="L92" s="129"/>
    </row>
    <row r="93" spans="1:12" ht="16.5" x14ac:dyDescent="0.35">
      <c r="A93" s="113"/>
      <c r="B93" s="129"/>
      <c r="C93" s="129"/>
      <c r="D93" s="129"/>
      <c r="E93" s="129"/>
      <c r="F93" s="129"/>
      <c r="G93" s="129"/>
      <c r="H93" s="129"/>
      <c r="I93" s="129"/>
      <c r="J93" s="129"/>
      <c r="K93" s="129"/>
      <c r="L93" s="129"/>
    </row>
    <row r="94" spans="1:12" ht="16.5" x14ac:dyDescent="0.35">
      <c r="A94" s="130"/>
      <c r="B94" s="130"/>
      <c r="C94" s="130"/>
      <c r="D94" s="130"/>
      <c r="E94" s="130"/>
      <c r="F94" s="130"/>
      <c r="G94" s="130"/>
      <c r="H94" s="130"/>
      <c r="I94" s="130"/>
      <c r="J94" s="130"/>
      <c r="K94" s="130"/>
      <c r="L94" s="130"/>
    </row>
    <row r="95" spans="1:12" ht="16.5" x14ac:dyDescent="0.35">
      <c r="A95" s="130"/>
      <c r="B95" s="130"/>
      <c r="C95" s="130"/>
      <c r="D95" s="130"/>
      <c r="E95" s="130"/>
      <c r="F95" s="130"/>
      <c r="G95" s="130"/>
      <c r="H95" s="130"/>
      <c r="I95" s="130"/>
      <c r="J95" s="130"/>
      <c r="K95" s="130"/>
      <c r="L95" s="130"/>
    </row>
    <row r="96" spans="1:12" x14ac:dyDescent="0.25">
      <c r="A96" s="131"/>
      <c r="B96" s="131"/>
      <c r="C96" s="131"/>
      <c r="D96" s="131"/>
      <c r="E96" s="131"/>
      <c r="F96" s="131"/>
      <c r="G96" s="131"/>
      <c r="H96" s="131"/>
      <c r="I96" s="131"/>
      <c r="J96" s="131"/>
      <c r="K96" s="131"/>
      <c r="L96" s="131"/>
    </row>
    <row r="97" spans="1:12" x14ac:dyDescent="0.25">
      <c r="A97" s="131"/>
      <c r="B97" s="131"/>
      <c r="C97" s="131"/>
      <c r="D97" s="131"/>
      <c r="E97" s="131"/>
      <c r="F97" s="131"/>
      <c r="G97" s="131"/>
      <c r="H97" s="131"/>
      <c r="I97" s="131"/>
      <c r="J97" s="131"/>
      <c r="K97" s="131"/>
      <c r="L97" s="131"/>
    </row>
    <row r="98" spans="1:12" x14ac:dyDescent="0.25">
      <c r="A98" s="131"/>
      <c r="B98" s="131"/>
      <c r="C98" s="131"/>
      <c r="D98" s="131"/>
      <c r="E98" s="131"/>
      <c r="F98" s="131"/>
      <c r="G98" s="131"/>
      <c r="H98" s="131"/>
      <c r="I98" s="131"/>
      <c r="J98" s="131"/>
      <c r="K98" s="131"/>
      <c r="L98" s="131"/>
    </row>
    <row r="99" spans="1:12" x14ac:dyDescent="0.25">
      <c r="A99" s="131"/>
      <c r="B99" s="131"/>
      <c r="C99" s="131"/>
      <c r="D99" s="131"/>
      <c r="E99" s="131"/>
      <c r="F99" s="131"/>
      <c r="G99" s="131"/>
      <c r="H99" s="131"/>
      <c r="I99" s="131"/>
      <c r="J99" s="131"/>
      <c r="K99" s="131"/>
      <c r="L99" s="131"/>
    </row>
    <row r="100" spans="1:12" x14ac:dyDescent="0.25">
      <c r="A100" s="131"/>
      <c r="B100" s="131"/>
      <c r="C100" s="131"/>
      <c r="D100" s="131"/>
      <c r="E100" s="131"/>
      <c r="F100" s="131"/>
      <c r="G100" s="131"/>
      <c r="H100" s="131"/>
      <c r="I100" s="131"/>
      <c r="J100" s="131"/>
      <c r="K100" s="131"/>
      <c r="L100" s="131"/>
    </row>
    <row r="101" spans="1:12" x14ac:dyDescent="0.25">
      <c r="A101" s="101"/>
      <c r="B101" s="101"/>
      <c r="C101" s="101"/>
      <c r="D101" s="101"/>
      <c r="E101" s="101"/>
      <c r="F101" s="101"/>
      <c r="G101" s="101"/>
      <c r="H101" s="101"/>
      <c r="I101" s="101"/>
      <c r="J101" s="101"/>
      <c r="K101" s="101"/>
      <c r="L101" s="101"/>
    </row>
    <row r="102" spans="1:12" x14ac:dyDescent="0.25">
      <c r="A102" s="101"/>
      <c r="B102" s="101"/>
      <c r="C102" s="101"/>
      <c r="D102" s="101"/>
      <c r="E102" s="101"/>
      <c r="F102" s="101"/>
      <c r="G102" s="101"/>
      <c r="H102" s="101"/>
      <c r="I102" s="101"/>
      <c r="J102" s="101"/>
      <c r="K102" s="101"/>
      <c r="L102" s="101"/>
    </row>
    <row r="103" spans="1:12" x14ac:dyDescent="0.25">
      <c r="A103" s="101"/>
      <c r="B103" s="101"/>
      <c r="C103" s="101"/>
      <c r="D103" s="101"/>
      <c r="E103" s="101"/>
      <c r="F103" s="101"/>
      <c r="G103" s="101"/>
      <c r="H103" s="101"/>
      <c r="I103" s="101"/>
      <c r="J103" s="101"/>
      <c r="K103" s="101"/>
      <c r="L103" s="101"/>
    </row>
    <row r="104" spans="1:12" x14ac:dyDescent="0.25">
      <c r="A104" s="101"/>
      <c r="B104" s="101"/>
      <c r="C104" s="101"/>
      <c r="D104" s="101"/>
      <c r="E104" s="101"/>
      <c r="F104" s="101"/>
      <c r="G104" s="101"/>
      <c r="H104" s="101"/>
      <c r="I104" s="101"/>
      <c r="J104" s="101"/>
      <c r="K104" s="101"/>
      <c r="L104" s="101"/>
    </row>
    <row r="105" spans="1:12" x14ac:dyDescent="0.25">
      <c r="A105" s="101"/>
      <c r="B105" s="101"/>
      <c r="C105" s="101"/>
      <c r="D105" s="101"/>
      <c r="E105" s="101"/>
      <c r="F105" s="101"/>
      <c r="G105" s="101"/>
      <c r="H105" s="101"/>
      <c r="I105" s="101"/>
      <c r="J105" s="101"/>
      <c r="K105" s="101"/>
      <c r="L105" s="10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row r="112" spans="1:12" x14ac:dyDescent="0.25">
      <c r="A112" s="101"/>
      <c r="B112" s="101"/>
      <c r="C112" s="101"/>
      <c r="D112" s="101"/>
      <c r="E112" s="101"/>
      <c r="F112" s="101"/>
      <c r="G112" s="101"/>
      <c r="H112" s="101"/>
      <c r="I112" s="101"/>
      <c r="J112" s="101"/>
      <c r="K112" s="101"/>
      <c r="L112" s="101"/>
    </row>
    <row r="113" spans="1:12" x14ac:dyDescent="0.25">
      <c r="A113" s="101"/>
      <c r="B113" s="101"/>
      <c r="C113" s="101"/>
      <c r="D113" s="101"/>
      <c r="E113" s="101"/>
      <c r="F113" s="101"/>
      <c r="G113" s="101"/>
      <c r="H113" s="101"/>
      <c r="I113" s="101"/>
      <c r="J113" s="101"/>
      <c r="K113" s="101"/>
      <c r="L113" s="101"/>
    </row>
  </sheetData>
  <mergeCells count="2">
    <mergeCell ref="A1:L1"/>
    <mergeCell ref="A73:B73"/>
  </mergeCells>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8"/>
  <sheetViews>
    <sheetView showZeros="0" zoomScaleNormal="100" workbookViewId="0">
      <selection sqref="A1:L1"/>
    </sheetView>
  </sheetViews>
  <sheetFormatPr defaultColWidth="9.140625" defaultRowHeight="15" x14ac:dyDescent="0.25"/>
  <cols>
    <col min="1" max="1" width="26" style="97" customWidth="1"/>
    <col min="2" max="2" width="16" style="97" customWidth="1"/>
    <col min="3" max="3" width="8.28515625" style="97" customWidth="1"/>
    <col min="4" max="4" width="4.85546875" style="97" customWidth="1"/>
    <col min="5" max="12" width="9.7109375" style="97" customWidth="1"/>
    <col min="13" max="16384" width="9.140625" style="97"/>
  </cols>
  <sheetData>
    <row r="1" spans="1:12" ht="21.75" x14ac:dyDescent="0.25">
      <c r="A1" s="213" t="s">
        <v>74</v>
      </c>
      <c r="B1" s="213"/>
      <c r="C1" s="213"/>
      <c r="D1" s="213"/>
      <c r="E1" s="213"/>
      <c r="F1" s="213"/>
      <c r="G1" s="213"/>
      <c r="H1" s="213"/>
      <c r="I1" s="213"/>
      <c r="J1" s="213"/>
      <c r="K1" s="213"/>
      <c r="L1" s="213"/>
    </row>
    <row r="2" spans="1:12" ht="16.5" x14ac:dyDescent="0.35">
      <c r="A2" s="106" t="s">
        <v>59</v>
      </c>
      <c r="B2" s="107"/>
      <c r="C2" s="107"/>
      <c r="D2" s="107"/>
      <c r="E2" s="101"/>
      <c r="F2" s="101"/>
      <c r="G2" s="101"/>
      <c r="H2" s="101"/>
      <c r="I2" s="101"/>
      <c r="J2" s="101"/>
      <c r="K2" s="101"/>
      <c r="L2" s="101"/>
    </row>
    <row r="3" spans="1:12" ht="16.5" x14ac:dyDescent="0.35">
      <c r="A3" s="67"/>
      <c r="B3" s="67"/>
      <c r="C3" s="68"/>
      <c r="D3" s="69"/>
      <c r="E3" s="70">
        <v>2016</v>
      </c>
      <c r="F3" s="70">
        <v>2015</v>
      </c>
      <c r="G3" s="70">
        <v>2016</v>
      </c>
      <c r="H3" s="70">
        <v>2015</v>
      </c>
      <c r="I3" s="70">
        <v>2015</v>
      </c>
      <c r="J3" s="70">
        <v>2014</v>
      </c>
      <c r="K3" s="70">
        <v>2013</v>
      </c>
      <c r="L3" s="70">
        <v>2012</v>
      </c>
    </row>
    <row r="4" spans="1:12" ht="16.5" x14ac:dyDescent="0.35">
      <c r="A4" s="71"/>
      <c r="B4" s="71"/>
      <c r="C4" s="68"/>
      <c r="D4" s="69"/>
      <c r="E4" s="70" t="s">
        <v>72</v>
      </c>
      <c r="F4" s="70" t="s">
        <v>72</v>
      </c>
      <c r="G4" s="70" t="s">
        <v>156</v>
      </c>
      <c r="H4" s="70" t="s">
        <v>156</v>
      </c>
      <c r="I4" s="70"/>
      <c r="J4" s="70"/>
      <c r="K4" s="70"/>
      <c r="L4" s="70"/>
    </row>
    <row r="5" spans="1:12" ht="16.5" x14ac:dyDescent="0.35">
      <c r="A5" s="68" t="s">
        <v>1</v>
      </c>
      <c r="B5" s="71"/>
      <c r="C5" s="68"/>
      <c r="D5" s="68" t="s">
        <v>77</v>
      </c>
      <c r="E5" s="72"/>
      <c r="F5" s="72"/>
      <c r="G5" s="72"/>
      <c r="H5" s="72"/>
      <c r="I5" s="72"/>
      <c r="J5" s="72"/>
      <c r="K5" s="72"/>
      <c r="L5" s="72"/>
    </row>
    <row r="6" spans="1:12" ht="3.75" customHeight="1" x14ac:dyDescent="0.35">
      <c r="A6" s="65"/>
      <c r="B6" s="65"/>
      <c r="C6" s="65"/>
      <c r="D6" s="65"/>
      <c r="E6" s="65"/>
      <c r="F6" s="65"/>
      <c r="G6" s="65"/>
      <c r="H6" s="65"/>
      <c r="I6" s="65"/>
      <c r="J6" s="65"/>
      <c r="K6" s="65"/>
      <c r="L6" s="65"/>
    </row>
    <row r="7" spans="1:12" ht="15" customHeight="1" x14ac:dyDescent="0.35">
      <c r="A7" s="109" t="s">
        <v>2</v>
      </c>
      <c r="B7" s="110"/>
      <c r="C7" s="110"/>
      <c r="D7" s="110"/>
      <c r="E7" s="83">
        <v>23.048000000000009</v>
      </c>
      <c r="F7" s="57">
        <v>27.471999999999994</v>
      </c>
      <c r="G7" s="83">
        <v>71.025000000000006</v>
      </c>
      <c r="H7" s="57">
        <v>96.102999999999994</v>
      </c>
      <c r="I7" s="83">
        <v>125.59100000000001</v>
      </c>
      <c r="J7" s="57">
        <v>144.57400000000001</v>
      </c>
      <c r="K7" s="57">
        <v>143.01499999999999</v>
      </c>
      <c r="L7" s="57">
        <v>155.25900000000001</v>
      </c>
    </row>
    <row r="8" spans="1:12" ht="15" customHeight="1" x14ac:dyDescent="0.35">
      <c r="A8" s="109" t="s">
        <v>3</v>
      </c>
      <c r="B8" s="62"/>
      <c r="C8" s="62"/>
      <c r="D8" s="62"/>
      <c r="E8" s="84">
        <v>-25.378000000000004</v>
      </c>
      <c r="F8" s="58">
        <v>-26.283999999999999</v>
      </c>
      <c r="G8" s="84">
        <v>-79.305999999999997</v>
      </c>
      <c r="H8" s="58">
        <v>-90.527000000000001</v>
      </c>
      <c r="I8" s="84">
        <v>-121.85799999999998</v>
      </c>
      <c r="J8" s="58">
        <v>-131.43099999999998</v>
      </c>
      <c r="K8" s="58">
        <v>-130.88200000000001</v>
      </c>
      <c r="L8" s="58">
        <v>-139.054</v>
      </c>
    </row>
    <row r="9" spans="1:12" ht="15" customHeight="1" x14ac:dyDescent="0.35">
      <c r="A9" s="109" t="s">
        <v>4</v>
      </c>
      <c r="B9" s="62"/>
      <c r="C9" s="62"/>
      <c r="D9" s="62"/>
      <c r="E9" s="84">
        <v>5.5999999999999994E-2</v>
      </c>
      <c r="F9" s="58">
        <v>1.8000000000000002E-2</v>
      </c>
      <c r="G9" s="84">
        <v>0.10299999999999999</v>
      </c>
      <c r="H9" s="58">
        <v>6.8000000000000005E-2</v>
      </c>
      <c r="I9" s="84">
        <v>0.10100000000000001</v>
      </c>
      <c r="J9" s="58">
        <v>0.19800000000000001</v>
      </c>
      <c r="K9" s="58">
        <v>9.9000000000000005E-2</v>
      </c>
      <c r="L9" s="58">
        <v>0.38200000000000001</v>
      </c>
    </row>
    <row r="10" spans="1:12" ht="15" customHeight="1" x14ac:dyDescent="0.35">
      <c r="A10" s="109" t="s">
        <v>5</v>
      </c>
      <c r="B10" s="62"/>
      <c r="C10" s="62"/>
      <c r="D10" s="62"/>
      <c r="E10" s="84">
        <v>0</v>
      </c>
      <c r="F10" s="58">
        <v>0</v>
      </c>
      <c r="G10" s="84">
        <v>0</v>
      </c>
      <c r="H10" s="58">
        <v>0</v>
      </c>
      <c r="I10" s="84">
        <v>0</v>
      </c>
      <c r="J10" s="58">
        <v>0</v>
      </c>
      <c r="K10" s="58">
        <v>0</v>
      </c>
      <c r="L10" s="58">
        <v>0</v>
      </c>
    </row>
    <row r="11" spans="1:12" ht="15" customHeight="1" x14ac:dyDescent="0.35">
      <c r="A11" s="111" t="s">
        <v>6</v>
      </c>
      <c r="B11" s="66"/>
      <c r="C11" s="66"/>
      <c r="D11" s="66"/>
      <c r="E11" s="85">
        <v>0</v>
      </c>
      <c r="F11" s="59">
        <v>0</v>
      </c>
      <c r="G11" s="85">
        <v>0</v>
      </c>
      <c r="H11" s="59">
        <v>0</v>
      </c>
      <c r="I11" s="85">
        <v>0</v>
      </c>
      <c r="J11" s="59">
        <v>0</v>
      </c>
      <c r="K11" s="59">
        <v>0</v>
      </c>
      <c r="L11" s="59">
        <v>0</v>
      </c>
    </row>
    <row r="12" spans="1:12" ht="15" customHeight="1" x14ac:dyDescent="0.25">
      <c r="A12" s="112" t="s">
        <v>7</v>
      </c>
      <c r="B12" s="112"/>
      <c r="C12" s="112"/>
      <c r="D12" s="112"/>
      <c r="E12" s="83">
        <f>SUM(E7:E11)</f>
        <v>-2.2739999999999947</v>
      </c>
      <c r="F12" s="194">
        <f>SUM(F7:F11)</f>
        <v>1.2059999999999953</v>
      </c>
      <c r="G12" s="83">
        <f>SUM(G7:G11)</f>
        <v>-8.1779999999999919</v>
      </c>
      <c r="H12" s="57">
        <f>SUM(H7:H11)</f>
        <v>5.643999999999993</v>
      </c>
      <c r="I12" s="83">
        <f>SUM(I7:I11)</f>
        <v>3.8340000000000325</v>
      </c>
      <c r="J12" s="61">
        <f>SUM(J7:J11)</f>
        <v>13.34100000000003</v>
      </c>
      <c r="K12" s="61">
        <f>SUM(K7:K11)</f>
        <v>12.231999999999982</v>
      </c>
      <c r="L12" s="61">
        <f>SUM(L7:L11)</f>
        <v>16.587000000000014</v>
      </c>
    </row>
    <row r="13" spans="1:12" ht="15" customHeight="1" x14ac:dyDescent="0.35">
      <c r="A13" s="111" t="s">
        <v>62</v>
      </c>
      <c r="B13" s="66"/>
      <c r="C13" s="66"/>
      <c r="D13" s="66"/>
      <c r="E13" s="85">
        <v>-0.63300000000000001</v>
      </c>
      <c r="F13" s="193">
        <v>-0.61499999999999999</v>
      </c>
      <c r="G13" s="85">
        <v>-1.9530000000000001</v>
      </c>
      <c r="H13" s="59">
        <v>-1.9039999999999999</v>
      </c>
      <c r="I13" s="85">
        <v>-2.5640000000000001</v>
      </c>
      <c r="J13" s="59">
        <v>-2.2999999999999998</v>
      </c>
      <c r="K13" s="59">
        <v>-2.597</v>
      </c>
      <c r="L13" s="59">
        <v>-2.4570000000000003</v>
      </c>
    </row>
    <row r="14" spans="1:12" ht="15" customHeight="1" x14ac:dyDescent="0.25">
      <c r="A14" s="112" t="s">
        <v>8</v>
      </c>
      <c r="B14" s="112"/>
      <c r="C14" s="112"/>
      <c r="D14" s="112"/>
      <c r="E14" s="83">
        <f>SUM(E12:E13)</f>
        <v>-2.9069999999999947</v>
      </c>
      <c r="F14" s="194">
        <f>SUM(F12:F13)</f>
        <v>0.59099999999999531</v>
      </c>
      <c r="G14" s="83">
        <f>SUM(G12:G13)</f>
        <v>-10.130999999999991</v>
      </c>
      <c r="H14" s="57">
        <f>SUM(H12:H13)</f>
        <v>3.7399999999999931</v>
      </c>
      <c r="I14" s="83">
        <f>SUM(I12:I13)</f>
        <v>1.2700000000000324</v>
      </c>
      <c r="J14" s="61">
        <f>SUM(J12:J13)</f>
        <v>11.041000000000029</v>
      </c>
      <c r="K14" s="61">
        <f>SUM(K12:K13)</f>
        <v>9.634999999999982</v>
      </c>
      <c r="L14" s="61">
        <f>SUM(L12:L13)</f>
        <v>14.130000000000013</v>
      </c>
    </row>
    <row r="15" spans="1:12" ht="15" customHeight="1" x14ac:dyDescent="0.35">
      <c r="A15" s="109" t="s">
        <v>9</v>
      </c>
      <c r="B15" s="113"/>
      <c r="C15" s="113"/>
      <c r="D15" s="113"/>
      <c r="E15" s="84">
        <v>0</v>
      </c>
      <c r="F15" s="58">
        <v>0</v>
      </c>
      <c r="G15" s="84">
        <v>0</v>
      </c>
      <c r="H15" s="58">
        <v>0</v>
      </c>
      <c r="I15" s="84">
        <v>0</v>
      </c>
      <c r="J15" s="58">
        <v>0</v>
      </c>
      <c r="K15" s="58">
        <v>0</v>
      </c>
      <c r="L15" s="58">
        <v>0</v>
      </c>
    </row>
    <row r="16" spans="1:12" ht="15" customHeight="1" x14ac:dyDescent="0.35">
      <c r="A16" s="111" t="s">
        <v>10</v>
      </c>
      <c r="B16" s="66"/>
      <c r="C16" s="66"/>
      <c r="D16" s="66"/>
      <c r="E16" s="85">
        <v>0</v>
      </c>
      <c r="F16" s="59">
        <v>0</v>
      </c>
      <c r="G16" s="85">
        <v>0</v>
      </c>
      <c r="H16" s="59">
        <v>0</v>
      </c>
      <c r="I16" s="85">
        <v>0</v>
      </c>
      <c r="J16" s="59">
        <v>0</v>
      </c>
      <c r="K16" s="59">
        <v>0</v>
      </c>
      <c r="L16" s="59">
        <v>0</v>
      </c>
    </row>
    <row r="17" spans="1:12" ht="15" customHeight="1" x14ac:dyDescent="0.25">
      <c r="A17" s="112" t="s">
        <v>11</v>
      </c>
      <c r="B17" s="112"/>
      <c r="C17" s="112"/>
      <c r="D17" s="112"/>
      <c r="E17" s="83">
        <f>SUM(E14:E16)</f>
        <v>-2.9069999999999947</v>
      </c>
      <c r="F17" s="194">
        <f>SUM(F14:F16)</f>
        <v>0.59099999999999531</v>
      </c>
      <c r="G17" s="83">
        <f>SUM(G14:G16)</f>
        <v>-10.130999999999991</v>
      </c>
      <c r="H17" s="57">
        <f>SUM(H14:H16)</f>
        <v>3.7399999999999931</v>
      </c>
      <c r="I17" s="83">
        <f>SUM(I14:I16)</f>
        <v>1.2700000000000324</v>
      </c>
      <c r="J17" s="61">
        <f>SUM(J14:J16)</f>
        <v>11.041000000000029</v>
      </c>
      <c r="K17" s="61">
        <f>SUM(K14:K16)</f>
        <v>9.634999999999982</v>
      </c>
      <c r="L17" s="61">
        <f>SUM(L14:L16)</f>
        <v>14.130000000000013</v>
      </c>
    </row>
    <row r="18" spans="1:12" ht="15" customHeight="1" x14ac:dyDescent="0.35">
      <c r="A18" s="109" t="s">
        <v>12</v>
      </c>
      <c r="B18" s="62"/>
      <c r="C18" s="62"/>
      <c r="D18" s="62"/>
      <c r="E18" s="84">
        <v>-8.6999999999999994E-2</v>
      </c>
      <c r="F18" s="58">
        <v>-5.7000000000000002E-2</v>
      </c>
      <c r="G18" s="84">
        <v>1.8139999999999998</v>
      </c>
      <c r="H18" s="58">
        <v>1.8199999999999998</v>
      </c>
      <c r="I18" s="84">
        <v>1.8320000000000001</v>
      </c>
      <c r="J18" s="58">
        <v>1.502</v>
      </c>
      <c r="K18" s="58">
        <v>0.40600000000000003</v>
      </c>
      <c r="L18" s="58">
        <v>0.187</v>
      </c>
    </row>
    <row r="19" spans="1:12" ht="15" customHeight="1" x14ac:dyDescent="0.35">
      <c r="A19" s="111" t="s">
        <v>13</v>
      </c>
      <c r="B19" s="66"/>
      <c r="C19" s="66"/>
      <c r="D19" s="66"/>
      <c r="E19" s="85">
        <v>-0.64900000000000002</v>
      </c>
      <c r="F19" s="59">
        <v>-0.53700000000000003</v>
      </c>
      <c r="G19" s="85">
        <v>-1.79</v>
      </c>
      <c r="H19" s="59">
        <v>-1.417</v>
      </c>
      <c r="I19" s="85">
        <v>-1.9430000000000001</v>
      </c>
      <c r="J19" s="59">
        <v>-2.488</v>
      </c>
      <c r="K19" s="59">
        <v>-3.448</v>
      </c>
      <c r="L19" s="59">
        <v>-9.2990000000000013</v>
      </c>
    </row>
    <row r="20" spans="1:12" ht="15" customHeight="1" x14ac:dyDescent="0.25">
      <c r="A20" s="112" t="s">
        <v>14</v>
      </c>
      <c r="B20" s="112"/>
      <c r="C20" s="112"/>
      <c r="D20" s="112"/>
      <c r="E20" s="83">
        <f>SUM(E17:E19)</f>
        <v>-3.6429999999999949</v>
      </c>
      <c r="F20" s="194">
        <f>SUM(F17:F19)</f>
        <v>-3.0000000000047766E-3</v>
      </c>
      <c r="G20" s="83">
        <f>SUM(G17:G19)</f>
        <v>-10.106999999999992</v>
      </c>
      <c r="H20" s="57">
        <f>SUM(H17:H19)</f>
        <v>4.1429999999999936</v>
      </c>
      <c r="I20" s="83">
        <f>SUM(I17:I19)</f>
        <v>1.1590000000000322</v>
      </c>
      <c r="J20" s="61">
        <f>SUM(J17:J19)</f>
        <v>10.05500000000003</v>
      </c>
      <c r="K20" s="61">
        <f>SUM(K17:K19)</f>
        <v>6.5929999999999822</v>
      </c>
      <c r="L20" s="61">
        <f>SUM(L17:L19)</f>
        <v>5.0180000000000113</v>
      </c>
    </row>
    <row r="21" spans="1:12" ht="15" customHeight="1" x14ac:dyDescent="0.35">
      <c r="A21" s="109" t="s">
        <v>15</v>
      </c>
      <c r="B21" s="62"/>
      <c r="C21" s="62"/>
      <c r="D21" s="62"/>
      <c r="E21" s="84">
        <v>-7.7999999999999972E-2</v>
      </c>
      <c r="F21" s="58">
        <v>-0.36099999999999999</v>
      </c>
      <c r="G21" s="84">
        <v>-0.47300000000000003</v>
      </c>
      <c r="H21" s="58">
        <v>-1.22</v>
      </c>
      <c r="I21" s="84">
        <v>0.28500000000000014</v>
      </c>
      <c r="J21" s="58">
        <v>-0.66500000000000004</v>
      </c>
      <c r="K21" s="58">
        <v>-1.4570000000000001</v>
      </c>
      <c r="L21" s="58">
        <v>-1.528</v>
      </c>
    </row>
    <row r="22" spans="1:12" ht="15" customHeight="1" x14ac:dyDescent="0.35">
      <c r="A22" s="111" t="s">
        <v>16</v>
      </c>
      <c r="B22" s="114"/>
      <c r="C22" s="114"/>
      <c r="D22" s="114"/>
      <c r="E22" s="85">
        <v>0</v>
      </c>
      <c r="F22" s="59">
        <v>0</v>
      </c>
      <c r="G22" s="85">
        <v>0</v>
      </c>
      <c r="H22" s="59">
        <v>0</v>
      </c>
      <c r="I22" s="85">
        <v>0</v>
      </c>
      <c r="J22" s="59">
        <v>0</v>
      </c>
      <c r="K22" s="59">
        <v>0</v>
      </c>
      <c r="L22" s="59">
        <v>0</v>
      </c>
    </row>
    <row r="23" spans="1:12" ht="15" customHeight="1" x14ac:dyDescent="0.35">
      <c r="A23" s="115" t="s">
        <v>103</v>
      </c>
      <c r="B23" s="116"/>
      <c r="C23" s="116"/>
      <c r="D23" s="116"/>
      <c r="E23" s="83">
        <f>SUM(E20:E22)</f>
        <v>-3.7209999999999948</v>
      </c>
      <c r="F23" s="194">
        <f>SUM(F20:F22)</f>
        <v>-0.36400000000000476</v>
      </c>
      <c r="G23" s="83">
        <f>SUM(G20:G22)</f>
        <v>-10.579999999999993</v>
      </c>
      <c r="H23" s="57">
        <f>SUM(H20:H22)</f>
        <v>2.9229999999999938</v>
      </c>
      <c r="I23" s="83">
        <f>SUM(I20:I22)</f>
        <v>1.4440000000000324</v>
      </c>
      <c r="J23" s="61">
        <f>SUM(J20:J22)</f>
        <v>9.390000000000029</v>
      </c>
      <c r="K23" s="61">
        <f>SUM(K20:K22)</f>
        <v>5.1359999999999824</v>
      </c>
      <c r="L23" s="61">
        <f>SUM(L20:L22)</f>
        <v>3.4900000000000113</v>
      </c>
    </row>
    <row r="24" spans="1:12" ht="15" customHeight="1" x14ac:dyDescent="0.35">
      <c r="A24" s="109" t="s">
        <v>117</v>
      </c>
      <c r="B24" s="62"/>
      <c r="C24" s="62"/>
      <c r="D24" s="62"/>
      <c r="E24" s="84">
        <v>-3.7209999999999894</v>
      </c>
      <c r="F24" s="58">
        <v>-0.36400000000000182</v>
      </c>
      <c r="G24" s="84">
        <v>-10.579999999999989</v>
      </c>
      <c r="H24" s="58">
        <v>2.9229999999999969</v>
      </c>
      <c r="I24" s="84">
        <v>1.4440000000000133</v>
      </c>
      <c r="J24" s="58">
        <v>9.3900000000000059</v>
      </c>
      <c r="K24" s="58">
        <v>5.1359999999999957</v>
      </c>
      <c r="L24" s="58">
        <v>3.4899999999999953</v>
      </c>
    </row>
    <row r="25" spans="1:12" ht="15" customHeight="1" x14ac:dyDescent="0.35">
      <c r="A25" s="109" t="s">
        <v>112</v>
      </c>
      <c r="B25" s="62"/>
      <c r="C25" s="62"/>
      <c r="D25" s="62"/>
      <c r="E25" s="84">
        <v>0</v>
      </c>
      <c r="F25" s="58">
        <v>0</v>
      </c>
      <c r="G25" s="84">
        <v>0</v>
      </c>
      <c r="H25" s="58">
        <v>0</v>
      </c>
      <c r="I25" s="84">
        <v>0</v>
      </c>
      <c r="J25" s="58">
        <v>0</v>
      </c>
      <c r="K25" s="58">
        <v>0</v>
      </c>
      <c r="L25" s="58">
        <v>0</v>
      </c>
    </row>
    <row r="26" spans="1:12" ht="15" customHeight="1" x14ac:dyDescent="0.35">
      <c r="A26" s="146"/>
      <c r="B26" s="146"/>
      <c r="C26" s="146"/>
      <c r="D26" s="146"/>
      <c r="E26" s="180"/>
      <c r="F26" s="181"/>
      <c r="G26" s="180"/>
      <c r="H26" s="181"/>
      <c r="I26" s="180"/>
      <c r="J26" s="181"/>
      <c r="K26" s="181"/>
      <c r="L26" s="181"/>
    </row>
    <row r="27" spans="1:12" ht="15" customHeight="1" x14ac:dyDescent="0.35">
      <c r="A27" s="144" t="s">
        <v>64</v>
      </c>
      <c r="B27" s="62"/>
      <c r="C27" s="62"/>
      <c r="D27" s="62"/>
      <c r="E27" s="84">
        <v>-0.96999999999999975</v>
      </c>
      <c r="F27" s="58">
        <v>-0.20500000000000007</v>
      </c>
      <c r="G27" s="84">
        <v>-2.09</v>
      </c>
      <c r="H27" s="58">
        <v>-0.80600000000000005</v>
      </c>
      <c r="I27" s="84">
        <v>-1.559774</v>
      </c>
      <c r="J27" s="58">
        <v>-0.253</v>
      </c>
      <c r="K27" s="58">
        <v>0</v>
      </c>
      <c r="L27" s="58">
        <v>0</v>
      </c>
    </row>
    <row r="28" spans="1:12" ht="15" customHeight="1" x14ac:dyDescent="0.35">
      <c r="A28" s="145" t="s">
        <v>111</v>
      </c>
      <c r="B28" s="146"/>
      <c r="C28" s="146"/>
      <c r="D28" s="146"/>
      <c r="E28" s="178">
        <f>E14-E27</f>
        <v>-1.9369999999999949</v>
      </c>
      <c r="F28" s="179">
        <f>F14-F27</f>
        <v>0.79599999999999538</v>
      </c>
      <c r="G28" s="178">
        <f>G14-G27</f>
        <v>-8.0409999999999915</v>
      </c>
      <c r="H28" s="179">
        <f>H14-H27</f>
        <v>4.5459999999999932</v>
      </c>
      <c r="I28" s="178">
        <f>I14-I27</f>
        <v>2.8297740000000324</v>
      </c>
      <c r="J28" s="179">
        <f>J14-J27</f>
        <v>11.294000000000029</v>
      </c>
      <c r="K28" s="179">
        <f>K14-K27</f>
        <v>9.634999999999982</v>
      </c>
      <c r="L28" s="179">
        <f>L14-L27</f>
        <v>14.130000000000013</v>
      </c>
    </row>
    <row r="29" spans="1:12" ht="16.5" x14ac:dyDescent="0.35">
      <c r="A29" s="109"/>
      <c r="B29" s="62"/>
      <c r="C29" s="62"/>
      <c r="D29" s="62"/>
      <c r="E29" s="22"/>
      <c r="F29" s="22"/>
      <c r="G29" s="22"/>
      <c r="H29" s="22"/>
      <c r="I29" s="22"/>
      <c r="J29" s="22"/>
      <c r="K29" s="22"/>
      <c r="L29" s="22"/>
    </row>
    <row r="30" spans="1:12" ht="16.5" x14ac:dyDescent="0.35">
      <c r="A30" s="67"/>
      <c r="B30" s="67"/>
      <c r="C30" s="68"/>
      <c r="D30" s="69"/>
      <c r="E30" s="70">
        <v>2016</v>
      </c>
      <c r="F30" s="70">
        <v>2015</v>
      </c>
      <c r="G30" s="70">
        <v>2016</v>
      </c>
      <c r="H30" s="70">
        <v>2015</v>
      </c>
      <c r="I30" s="70">
        <v>2015</v>
      </c>
      <c r="J30" s="70">
        <v>2014</v>
      </c>
      <c r="K30" s="70">
        <v>2013</v>
      </c>
      <c r="L30" s="70">
        <v>2012</v>
      </c>
    </row>
    <row r="31" spans="1:12" ht="16.5" x14ac:dyDescent="0.35">
      <c r="A31" s="71"/>
      <c r="B31" s="71"/>
      <c r="C31" s="68"/>
      <c r="D31" s="69"/>
      <c r="E31" s="73" t="s">
        <v>72</v>
      </c>
      <c r="F31" s="73" t="s">
        <v>72</v>
      </c>
      <c r="G31" s="73" t="s">
        <v>156</v>
      </c>
      <c r="H31" s="73" t="s">
        <v>156</v>
      </c>
      <c r="I31" s="73"/>
      <c r="J31" s="73"/>
      <c r="K31" s="73"/>
      <c r="L31" s="73"/>
    </row>
    <row r="32" spans="1:12" ht="16.5" x14ac:dyDescent="0.35">
      <c r="A32" s="68" t="s">
        <v>100</v>
      </c>
      <c r="B32" s="74"/>
      <c r="C32" s="68"/>
      <c r="D32" s="68"/>
      <c r="E32" s="75"/>
      <c r="F32" s="75"/>
      <c r="G32" s="75"/>
      <c r="H32" s="75"/>
      <c r="I32" s="75"/>
      <c r="J32" s="75"/>
      <c r="K32" s="75"/>
      <c r="L32" s="75"/>
    </row>
    <row r="33" spans="1:12" ht="3" customHeight="1" x14ac:dyDescent="0.35">
      <c r="A33" s="109"/>
      <c r="B33" s="65"/>
      <c r="C33" s="65"/>
      <c r="D33" s="65"/>
      <c r="E33" s="63"/>
      <c r="F33" s="63"/>
      <c r="G33" s="63"/>
      <c r="H33" s="63"/>
      <c r="I33" s="63"/>
      <c r="J33" s="63"/>
      <c r="K33" s="63"/>
      <c r="L33" s="63"/>
    </row>
    <row r="34" spans="1:12" ht="15" customHeight="1" x14ac:dyDescent="0.35">
      <c r="A34" s="109" t="s">
        <v>17</v>
      </c>
      <c r="B34" s="117"/>
      <c r="C34" s="117"/>
      <c r="D34" s="117"/>
      <c r="E34" s="84"/>
      <c r="F34" s="58"/>
      <c r="G34" s="84">
        <v>60.42</v>
      </c>
      <c r="H34" s="58">
        <v>56.127000000000002</v>
      </c>
      <c r="I34" s="84">
        <v>61.173999999999999</v>
      </c>
      <c r="J34" s="58">
        <v>56.116</v>
      </c>
      <c r="K34" s="58">
        <v>56.112000000000002</v>
      </c>
      <c r="L34" s="58">
        <v>56.201000000000001</v>
      </c>
    </row>
    <row r="35" spans="1:12" ht="15" customHeight="1" x14ac:dyDescent="0.35">
      <c r="A35" s="109" t="s">
        <v>18</v>
      </c>
      <c r="B35" s="110"/>
      <c r="C35" s="110"/>
      <c r="D35" s="110"/>
      <c r="E35" s="84"/>
      <c r="F35" s="58"/>
      <c r="G35" s="84">
        <v>0.748</v>
      </c>
      <c r="H35" s="58">
        <v>0.63900000000000001</v>
      </c>
      <c r="I35" s="84">
        <v>0.85699999999999998</v>
      </c>
      <c r="J35" s="58">
        <v>0.81</v>
      </c>
      <c r="K35" s="58">
        <v>0.78600000000000003</v>
      </c>
      <c r="L35" s="58">
        <v>0.63500000000000001</v>
      </c>
    </row>
    <row r="36" spans="1:12" ht="15" customHeight="1" x14ac:dyDescent="0.35">
      <c r="A36" s="109" t="s">
        <v>110</v>
      </c>
      <c r="B36" s="110"/>
      <c r="C36" s="110"/>
      <c r="D36" s="110"/>
      <c r="E36" s="84"/>
      <c r="F36" s="58"/>
      <c r="G36" s="84">
        <v>7.694</v>
      </c>
      <c r="H36" s="58">
        <v>8.4079999999999995</v>
      </c>
      <c r="I36" s="84">
        <v>8.83</v>
      </c>
      <c r="J36" s="58">
        <v>8.3669999999999991</v>
      </c>
      <c r="K36" s="58">
        <v>6.8559999999999999</v>
      </c>
      <c r="L36" s="58">
        <v>7.0269999999999992</v>
      </c>
    </row>
    <row r="37" spans="1:12" ht="15" customHeight="1" x14ac:dyDescent="0.35">
      <c r="A37" s="109" t="s">
        <v>19</v>
      </c>
      <c r="B37" s="110"/>
      <c r="C37" s="110"/>
      <c r="D37" s="110"/>
      <c r="E37" s="84"/>
      <c r="F37" s="58"/>
      <c r="G37" s="84">
        <v>0</v>
      </c>
      <c r="H37" s="58">
        <v>0</v>
      </c>
      <c r="I37" s="84">
        <v>0</v>
      </c>
      <c r="J37" s="58">
        <v>0</v>
      </c>
      <c r="K37" s="58">
        <v>0</v>
      </c>
      <c r="L37" s="58">
        <v>0</v>
      </c>
    </row>
    <row r="38" spans="1:12" ht="15" customHeight="1" x14ac:dyDescent="0.35">
      <c r="A38" s="111" t="s">
        <v>20</v>
      </c>
      <c r="B38" s="66"/>
      <c r="C38" s="66"/>
      <c r="D38" s="66"/>
      <c r="E38" s="85"/>
      <c r="F38" s="59"/>
      <c r="G38" s="85">
        <v>3.5529999999999999</v>
      </c>
      <c r="H38" s="59">
        <v>2.4510000000000001</v>
      </c>
      <c r="I38" s="85">
        <v>3.5920000000000001</v>
      </c>
      <c r="J38" s="59">
        <v>2.46</v>
      </c>
      <c r="K38" s="59">
        <v>5.5679999999999996</v>
      </c>
      <c r="L38" s="59">
        <v>1.92</v>
      </c>
    </row>
    <row r="39" spans="1:12" ht="15" customHeight="1" x14ac:dyDescent="0.35">
      <c r="A39" s="106" t="s">
        <v>21</v>
      </c>
      <c r="B39" s="112"/>
      <c r="C39" s="112"/>
      <c r="D39" s="112"/>
      <c r="E39" s="83"/>
      <c r="F39" s="194"/>
      <c r="G39" s="83">
        <f>SUM(G34:G38)</f>
        <v>72.414999999999992</v>
      </c>
      <c r="H39" s="194">
        <f>SUM(H34:H38)</f>
        <v>67.625</v>
      </c>
      <c r="I39" s="83">
        <f>SUM(I34:I38)</f>
        <v>74.453000000000003</v>
      </c>
      <c r="J39" s="61">
        <f>SUM(J34:J38)</f>
        <v>67.753</v>
      </c>
      <c r="K39" s="61">
        <f>SUM(K34:K38)</f>
        <v>69.322000000000003</v>
      </c>
      <c r="L39" s="61">
        <f>SUM(L34:L38)</f>
        <v>65.783000000000001</v>
      </c>
    </row>
    <row r="40" spans="1:12" ht="15" customHeight="1" x14ac:dyDescent="0.35">
      <c r="A40" s="109" t="s">
        <v>22</v>
      </c>
      <c r="B40" s="62"/>
      <c r="C40" s="62"/>
      <c r="D40" s="62"/>
      <c r="E40" s="84"/>
      <c r="F40" s="58"/>
      <c r="G40" s="84">
        <v>22.923000000000002</v>
      </c>
      <c r="H40" s="58">
        <v>24.651</v>
      </c>
      <c r="I40" s="84">
        <v>25.048999999999999</v>
      </c>
      <c r="J40" s="58">
        <v>24.779</v>
      </c>
      <c r="K40" s="58">
        <v>22.661000000000001</v>
      </c>
      <c r="L40" s="58">
        <v>27.407</v>
      </c>
    </row>
    <row r="41" spans="1:12" ht="15" customHeight="1" x14ac:dyDescent="0.35">
      <c r="A41" s="109" t="s">
        <v>23</v>
      </c>
      <c r="B41" s="62"/>
      <c r="C41" s="62"/>
      <c r="D41" s="62"/>
      <c r="E41" s="84"/>
      <c r="F41" s="58"/>
      <c r="G41" s="84">
        <v>0</v>
      </c>
      <c r="H41" s="58">
        <v>0</v>
      </c>
      <c r="I41" s="84">
        <v>0.28000000000000003</v>
      </c>
      <c r="J41" s="58">
        <v>0</v>
      </c>
      <c r="K41" s="58">
        <v>0</v>
      </c>
      <c r="L41" s="58">
        <v>0</v>
      </c>
    </row>
    <row r="42" spans="1:12" ht="15" customHeight="1" x14ac:dyDescent="0.35">
      <c r="A42" s="109" t="s">
        <v>24</v>
      </c>
      <c r="B42" s="62"/>
      <c r="C42" s="62"/>
      <c r="D42" s="62"/>
      <c r="E42" s="84"/>
      <c r="F42" s="58"/>
      <c r="G42" s="84">
        <v>21.418999999999997</v>
      </c>
      <c r="H42" s="58">
        <v>26.651</v>
      </c>
      <c r="I42" s="84">
        <v>26.032</v>
      </c>
      <c r="J42" s="58">
        <v>32.679000000000002</v>
      </c>
      <c r="K42" s="58">
        <v>32.094999999999999</v>
      </c>
      <c r="L42" s="58">
        <v>36.091000000000001</v>
      </c>
    </row>
    <row r="43" spans="1:12" ht="15" customHeight="1" x14ac:dyDescent="0.35">
      <c r="A43" s="109" t="s">
        <v>25</v>
      </c>
      <c r="B43" s="62"/>
      <c r="C43" s="62"/>
      <c r="D43" s="62"/>
      <c r="E43" s="84"/>
      <c r="F43" s="58"/>
      <c r="G43" s="84">
        <v>3.82</v>
      </c>
      <c r="H43" s="58">
        <v>9.7040000000000006</v>
      </c>
      <c r="I43" s="84">
        <v>10.5</v>
      </c>
      <c r="J43" s="58">
        <v>6.9409999999999998</v>
      </c>
      <c r="K43" s="58">
        <v>7.194</v>
      </c>
      <c r="L43" s="58">
        <v>11.531000000000001</v>
      </c>
    </row>
    <row r="44" spans="1:12" ht="15" customHeight="1" x14ac:dyDescent="0.35">
      <c r="A44" s="111" t="s">
        <v>26</v>
      </c>
      <c r="B44" s="66"/>
      <c r="C44" s="66"/>
      <c r="D44" s="66"/>
      <c r="E44" s="85"/>
      <c r="F44" s="59"/>
      <c r="G44" s="85">
        <v>0</v>
      </c>
      <c r="H44" s="59">
        <v>0</v>
      </c>
      <c r="I44" s="85">
        <v>0</v>
      </c>
      <c r="J44" s="59">
        <v>0</v>
      </c>
      <c r="K44" s="59">
        <v>0</v>
      </c>
      <c r="L44" s="59">
        <v>0</v>
      </c>
    </row>
    <row r="45" spans="1:12" ht="15" customHeight="1" x14ac:dyDescent="0.35">
      <c r="A45" s="118" t="s">
        <v>27</v>
      </c>
      <c r="B45" s="77"/>
      <c r="C45" s="77"/>
      <c r="D45" s="77"/>
      <c r="E45" s="90"/>
      <c r="F45" s="199"/>
      <c r="G45" s="90">
        <f>SUM(G40:G44)</f>
        <v>48.161999999999999</v>
      </c>
      <c r="H45" s="60">
        <f>SUM(H40:H44)</f>
        <v>61.006</v>
      </c>
      <c r="I45" s="90">
        <f>SUM(I40:I44)</f>
        <v>61.861000000000004</v>
      </c>
      <c r="J45" s="136">
        <f>SUM(J40:J44)</f>
        <v>64.399000000000001</v>
      </c>
      <c r="K45" s="136">
        <f>SUM(K40:K44)</f>
        <v>61.95</v>
      </c>
      <c r="L45" s="136">
        <f>SUM(L40:L44)</f>
        <v>75.029000000000011</v>
      </c>
    </row>
    <row r="46" spans="1:12" ht="15" customHeight="1" x14ac:dyDescent="0.35">
      <c r="A46" s="106" t="s">
        <v>101</v>
      </c>
      <c r="B46" s="78"/>
      <c r="C46" s="78"/>
      <c r="D46" s="78"/>
      <c r="E46" s="83"/>
      <c r="F46" s="194"/>
      <c r="G46" s="83">
        <f>G39+G45</f>
        <v>120.577</v>
      </c>
      <c r="H46" s="194">
        <f>H39+H45</f>
        <v>128.631</v>
      </c>
      <c r="I46" s="83">
        <f>I39+I45</f>
        <v>136.31400000000002</v>
      </c>
      <c r="J46" s="61">
        <f>J39+J45</f>
        <v>132.15199999999999</v>
      </c>
      <c r="K46" s="61">
        <f>K39+K45</f>
        <v>131.27199999999999</v>
      </c>
      <c r="L46" s="61">
        <f>L39+L45</f>
        <v>140.81200000000001</v>
      </c>
    </row>
    <row r="47" spans="1:12" ht="15" customHeight="1" x14ac:dyDescent="0.35">
      <c r="A47" s="109" t="s">
        <v>118</v>
      </c>
      <c r="B47" s="62"/>
      <c r="C47" s="62"/>
      <c r="D47" s="62"/>
      <c r="E47" s="84"/>
      <c r="F47" s="58"/>
      <c r="G47" s="84">
        <v>54.265999999999998</v>
      </c>
      <c r="H47" s="58">
        <v>56.097999999999999</v>
      </c>
      <c r="I47" s="84">
        <v>60.993000000000002</v>
      </c>
      <c r="J47" s="58">
        <v>53.363999999999997</v>
      </c>
      <c r="K47" s="58">
        <v>46.287999999999997</v>
      </c>
      <c r="L47" s="58">
        <v>40.822000000000003</v>
      </c>
    </row>
    <row r="48" spans="1:12" ht="15" customHeight="1" x14ac:dyDescent="0.35">
      <c r="A48" s="109" t="s">
        <v>113</v>
      </c>
      <c r="B48" s="62"/>
      <c r="C48" s="62"/>
      <c r="D48" s="62"/>
      <c r="E48" s="84"/>
      <c r="F48" s="58"/>
      <c r="G48" s="84">
        <v>0</v>
      </c>
      <c r="H48" s="58">
        <v>0</v>
      </c>
      <c r="I48" s="84">
        <v>0</v>
      </c>
      <c r="J48" s="58">
        <v>0</v>
      </c>
      <c r="K48" s="58">
        <v>0</v>
      </c>
      <c r="L48" s="58">
        <v>0</v>
      </c>
    </row>
    <row r="49" spans="1:12" ht="15" customHeight="1" x14ac:dyDescent="0.35">
      <c r="A49" s="109" t="s">
        <v>28</v>
      </c>
      <c r="B49" s="62"/>
      <c r="C49" s="62"/>
      <c r="D49" s="62"/>
      <c r="E49" s="84"/>
      <c r="F49" s="58"/>
      <c r="G49" s="84">
        <v>0</v>
      </c>
      <c r="H49" s="58">
        <v>0</v>
      </c>
      <c r="I49" s="84">
        <v>0.185</v>
      </c>
      <c r="J49" s="58">
        <v>0.19600000000000001</v>
      </c>
      <c r="K49" s="58">
        <v>0.21199999999999999</v>
      </c>
      <c r="L49" s="58">
        <v>0.219</v>
      </c>
    </row>
    <row r="50" spans="1:12" ht="15" customHeight="1" x14ac:dyDescent="0.35">
      <c r="A50" s="109" t="s">
        <v>29</v>
      </c>
      <c r="B50" s="62"/>
      <c r="C50" s="62"/>
      <c r="D50" s="62"/>
      <c r="E50" s="84"/>
      <c r="F50" s="58"/>
      <c r="G50" s="84">
        <v>1.891</v>
      </c>
      <c r="H50" s="58">
        <v>1.6389999999999998</v>
      </c>
      <c r="I50" s="84">
        <v>1.3959999999999999</v>
      </c>
      <c r="J50" s="58">
        <v>1.2589999999999999</v>
      </c>
      <c r="K50" s="58">
        <v>1.8320000000000001</v>
      </c>
      <c r="L50" s="58">
        <v>1.9279999999999999</v>
      </c>
    </row>
    <row r="51" spans="1:12" ht="15" customHeight="1" x14ac:dyDescent="0.35">
      <c r="A51" s="109" t="s">
        <v>30</v>
      </c>
      <c r="B51" s="62"/>
      <c r="C51" s="62"/>
      <c r="D51" s="62"/>
      <c r="E51" s="84"/>
      <c r="F51" s="58"/>
      <c r="G51" s="84">
        <v>47.300999999999995</v>
      </c>
      <c r="H51" s="58">
        <v>47.716999999999999</v>
      </c>
      <c r="I51" s="84">
        <v>49.036999999999999</v>
      </c>
      <c r="J51" s="58">
        <v>49.285000000000004</v>
      </c>
      <c r="K51" s="58">
        <v>55.400999999999996</v>
      </c>
      <c r="L51" s="58">
        <v>63.616</v>
      </c>
    </row>
    <row r="52" spans="1:12" ht="15" customHeight="1" x14ac:dyDescent="0.35">
      <c r="A52" s="109" t="s">
        <v>31</v>
      </c>
      <c r="B52" s="62"/>
      <c r="C52" s="62"/>
      <c r="D52" s="62"/>
      <c r="E52" s="84"/>
      <c r="F52" s="58"/>
      <c r="G52" s="84">
        <v>17.087000000000003</v>
      </c>
      <c r="H52" s="58">
        <v>21.315000000000001</v>
      </c>
      <c r="I52" s="84">
        <v>22.96</v>
      </c>
      <c r="J52" s="58">
        <v>24.565999999999999</v>
      </c>
      <c r="K52" s="58">
        <v>22.639999999999997</v>
      </c>
      <c r="L52" s="58">
        <v>29.003</v>
      </c>
    </row>
    <row r="53" spans="1:12" ht="15" customHeight="1" x14ac:dyDescent="0.35">
      <c r="A53" s="109" t="s">
        <v>32</v>
      </c>
      <c r="B53" s="62"/>
      <c r="C53" s="62"/>
      <c r="D53" s="62"/>
      <c r="E53" s="84"/>
      <c r="F53" s="58"/>
      <c r="G53" s="84">
        <v>3.2000000000000001E-2</v>
      </c>
      <c r="H53" s="58">
        <v>1.8620000000000001</v>
      </c>
      <c r="I53" s="84">
        <v>1.7430000000000001</v>
      </c>
      <c r="J53" s="58">
        <v>3.4820000000000002</v>
      </c>
      <c r="K53" s="58">
        <v>4.899</v>
      </c>
      <c r="L53" s="58">
        <v>5.2240000000000002</v>
      </c>
    </row>
    <row r="54" spans="1:12" ht="15" customHeight="1" x14ac:dyDescent="0.35">
      <c r="A54" s="111" t="s">
        <v>116</v>
      </c>
      <c r="B54" s="66"/>
      <c r="C54" s="66"/>
      <c r="D54" s="66"/>
      <c r="E54" s="85"/>
      <c r="F54" s="59"/>
      <c r="G54" s="85">
        <v>0</v>
      </c>
      <c r="H54" s="59">
        <v>0</v>
      </c>
      <c r="I54" s="85">
        <v>0</v>
      </c>
      <c r="J54" s="59">
        <v>0</v>
      </c>
      <c r="K54" s="59">
        <v>0</v>
      </c>
      <c r="L54" s="59">
        <v>0</v>
      </c>
    </row>
    <row r="55" spans="1:12" ht="15" customHeight="1" x14ac:dyDescent="0.35">
      <c r="A55" s="106" t="s">
        <v>102</v>
      </c>
      <c r="B55" s="78"/>
      <c r="C55" s="78"/>
      <c r="D55" s="78"/>
      <c r="E55" s="83"/>
      <c r="F55" s="56"/>
      <c r="G55" s="83">
        <f>SUM(G47:G54)</f>
        <v>120.577</v>
      </c>
      <c r="H55" s="56">
        <f>SUM(H47:H54)</f>
        <v>128.631</v>
      </c>
      <c r="I55" s="83">
        <f>SUM(I47:I54)</f>
        <v>136.31399999999999</v>
      </c>
      <c r="J55" s="61">
        <f>SUM(J47:J54)</f>
        <v>132.15199999999999</v>
      </c>
      <c r="K55" s="61">
        <f>SUM(K47:K54)</f>
        <v>131.27199999999999</v>
      </c>
      <c r="L55" s="61">
        <f>SUM(L47:L54)</f>
        <v>140.81200000000001</v>
      </c>
    </row>
    <row r="56" spans="1:12" ht="16.5" x14ac:dyDescent="0.35">
      <c r="A56" s="109"/>
      <c r="B56" s="78"/>
      <c r="C56" s="78"/>
      <c r="D56" s="78"/>
      <c r="E56" s="22"/>
      <c r="F56" s="22"/>
      <c r="G56" s="22"/>
      <c r="H56" s="22"/>
      <c r="I56" s="22"/>
      <c r="J56" s="22"/>
      <c r="K56" s="22"/>
      <c r="L56" s="22"/>
    </row>
    <row r="57" spans="1:12" ht="16.5" x14ac:dyDescent="0.35">
      <c r="A57" s="76"/>
      <c r="B57" s="67"/>
      <c r="C57" s="69"/>
      <c r="D57" s="69"/>
      <c r="E57" s="70">
        <v>2016</v>
      </c>
      <c r="F57" s="70">
        <v>2015</v>
      </c>
      <c r="G57" s="70">
        <v>2016</v>
      </c>
      <c r="H57" s="70">
        <v>2015</v>
      </c>
      <c r="I57" s="70">
        <v>2015</v>
      </c>
      <c r="J57" s="70">
        <v>2014</v>
      </c>
      <c r="K57" s="70">
        <v>2013</v>
      </c>
      <c r="L57" s="70">
        <v>2012</v>
      </c>
    </row>
    <row r="58" spans="1:12" ht="16.5" x14ac:dyDescent="0.35">
      <c r="A58" s="71"/>
      <c r="B58" s="71"/>
      <c r="C58" s="69"/>
      <c r="D58" s="69"/>
      <c r="E58" s="73" t="s">
        <v>72</v>
      </c>
      <c r="F58" s="73" t="s">
        <v>72</v>
      </c>
      <c r="G58" s="73" t="s">
        <v>156</v>
      </c>
      <c r="H58" s="73" t="s">
        <v>156</v>
      </c>
      <c r="I58" s="73"/>
      <c r="J58" s="73"/>
      <c r="K58" s="73"/>
      <c r="L58" s="73"/>
    </row>
    <row r="59" spans="1:12" ht="16.5" x14ac:dyDescent="0.35">
      <c r="A59" s="68" t="s">
        <v>115</v>
      </c>
      <c r="B59" s="74"/>
      <c r="C59" s="68"/>
      <c r="D59" s="68"/>
      <c r="E59" s="75"/>
      <c r="F59" s="75"/>
      <c r="G59" s="75"/>
      <c r="H59" s="75"/>
      <c r="I59" s="75"/>
      <c r="J59" s="75"/>
      <c r="K59" s="75"/>
      <c r="L59" s="75"/>
    </row>
    <row r="60" spans="1:12" ht="3" customHeight="1" x14ac:dyDescent="0.35">
      <c r="A60" s="109"/>
      <c r="B60" s="65"/>
      <c r="C60" s="65"/>
      <c r="D60" s="65"/>
      <c r="E60" s="63"/>
      <c r="F60" s="63"/>
      <c r="G60" s="63"/>
      <c r="H60" s="63"/>
      <c r="I60" s="63"/>
      <c r="J60" s="63"/>
      <c r="K60" s="63"/>
      <c r="L60" s="63"/>
    </row>
    <row r="61" spans="1:12" ht="34.9" customHeight="1" x14ac:dyDescent="0.35">
      <c r="A61" s="119" t="s">
        <v>33</v>
      </c>
      <c r="B61" s="119"/>
      <c r="C61" s="119"/>
      <c r="D61" s="119"/>
      <c r="E61" s="84">
        <v>-3.238999999999991</v>
      </c>
      <c r="F61" s="58">
        <v>0.44899999999999718</v>
      </c>
      <c r="G61" s="84">
        <v>-9.9629999999999903</v>
      </c>
      <c r="H61" s="58">
        <v>2.8659999999999992</v>
      </c>
      <c r="I61" s="84">
        <v>-0.1029999999999589</v>
      </c>
      <c r="J61" s="58">
        <v>9.1410000000000053</v>
      </c>
      <c r="K61" s="58">
        <v>7.5469999999999846</v>
      </c>
      <c r="L61" s="58">
        <v>10.555999999999999</v>
      </c>
    </row>
    <row r="62" spans="1:12" ht="15" customHeight="1" x14ac:dyDescent="0.35">
      <c r="A62" s="120" t="s">
        <v>34</v>
      </c>
      <c r="B62" s="120"/>
      <c r="C62" s="121"/>
      <c r="D62" s="121"/>
      <c r="E62" s="85">
        <v>0.28799999999999959</v>
      </c>
      <c r="F62" s="59">
        <v>-2.8749999999999996</v>
      </c>
      <c r="G62" s="85">
        <v>0.88699999999999979</v>
      </c>
      <c r="H62" s="59">
        <v>3.6970000000000001</v>
      </c>
      <c r="I62" s="85">
        <v>7.5079999999999991</v>
      </c>
      <c r="J62" s="59">
        <v>-0.3969999999999998</v>
      </c>
      <c r="K62" s="59">
        <v>-0.16400000000000059</v>
      </c>
      <c r="L62" s="59">
        <v>-0.94599999999999951</v>
      </c>
    </row>
    <row r="63" spans="1:12" ht="15" customHeight="1" x14ac:dyDescent="0.35">
      <c r="A63" s="174" t="s">
        <v>35</v>
      </c>
      <c r="B63" s="122"/>
      <c r="C63" s="123"/>
      <c r="D63" s="123"/>
      <c r="E63" s="137">
        <f>SUM(E61:E62)</f>
        <v>-2.9509999999999916</v>
      </c>
      <c r="F63" s="194">
        <f>SUM(F61:F62)</f>
        <v>-2.4260000000000024</v>
      </c>
      <c r="G63" s="83">
        <f>SUM(G61:G62)</f>
        <v>-9.0759999999999899</v>
      </c>
      <c r="H63" s="57">
        <f>SUM(H61:H62)</f>
        <v>6.5629999999999988</v>
      </c>
      <c r="I63" s="83">
        <f>SUM(I61:I62)</f>
        <v>7.4050000000000402</v>
      </c>
      <c r="J63" s="61">
        <f>SUM(J61:J62)</f>
        <v>8.7440000000000051</v>
      </c>
      <c r="K63" s="61">
        <f>SUM(K61:K62)</f>
        <v>7.382999999999984</v>
      </c>
      <c r="L63" s="61">
        <f>SUM(L61:L62)</f>
        <v>9.61</v>
      </c>
    </row>
    <row r="64" spans="1:12" ht="15" customHeight="1" x14ac:dyDescent="0.35">
      <c r="A64" s="119" t="s">
        <v>108</v>
      </c>
      <c r="B64" s="119"/>
      <c r="C64" s="62"/>
      <c r="D64" s="62"/>
      <c r="E64" s="84">
        <v>-0.13000000000000009</v>
      </c>
      <c r="F64" s="58">
        <v>-0.39400000000000002</v>
      </c>
      <c r="G64" s="84">
        <v>-0.96400000000000008</v>
      </c>
      <c r="H64" s="58">
        <v>-1.425</v>
      </c>
      <c r="I64" s="84">
        <v>-2.6180000000000003</v>
      </c>
      <c r="J64" s="58">
        <v>-3.6840000000000002</v>
      </c>
      <c r="K64" s="58">
        <v>-2.9749999999999996</v>
      </c>
      <c r="L64" s="58">
        <v>-2.4670000000000001</v>
      </c>
    </row>
    <row r="65" spans="1:13" ht="15" customHeight="1" x14ac:dyDescent="0.35">
      <c r="A65" s="120" t="s">
        <v>109</v>
      </c>
      <c r="B65" s="120"/>
      <c r="C65" s="66"/>
      <c r="D65" s="66"/>
      <c r="E65" s="85">
        <v>0.08</v>
      </c>
      <c r="F65" s="59">
        <v>6.0999999999999999E-2</v>
      </c>
      <c r="G65" s="85">
        <v>0.114</v>
      </c>
      <c r="H65" s="59">
        <v>9.4E-2</v>
      </c>
      <c r="I65" s="85">
        <v>0.156</v>
      </c>
      <c r="J65" s="59">
        <v>9.4E-2</v>
      </c>
      <c r="K65" s="59">
        <v>6.5000000000000002E-2</v>
      </c>
      <c r="L65" s="59">
        <v>8.1000000000000003E-2</v>
      </c>
    </row>
    <row r="66" spans="1:13" ht="15" customHeight="1" x14ac:dyDescent="0.35">
      <c r="A66" s="124" t="s">
        <v>114</v>
      </c>
      <c r="B66" s="124"/>
      <c r="C66" s="125"/>
      <c r="D66" s="125"/>
      <c r="E66" s="137">
        <f>SUM(E63:E65)</f>
        <v>-3.0009999999999915</v>
      </c>
      <c r="F66" s="194">
        <f>SUM(F63:F65)</f>
        <v>-2.7590000000000026</v>
      </c>
      <c r="G66" s="83">
        <f>SUM(G63:G65)</f>
        <v>-9.9259999999999895</v>
      </c>
      <c r="H66" s="57">
        <f>SUM(H63:H65)</f>
        <v>5.2319999999999993</v>
      </c>
      <c r="I66" s="83">
        <f>SUM(I63:I65)</f>
        <v>4.9430000000000396</v>
      </c>
      <c r="J66" s="61">
        <f>SUM(J63:J65)</f>
        <v>5.1540000000000052</v>
      </c>
      <c r="K66" s="61">
        <f>SUM(K63:K65)</f>
        <v>4.4729999999999848</v>
      </c>
      <c r="L66" s="61">
        <f>SUM(L63:L65)</f>
        <v>7.2239999999999993</v>
      </c>
    </row>
    <row r="67" spans="1:13" ht="15" customHeight="1" x14ac:dyDescent="0.35">
      <c r="A67" s="120" t="s">
        <v>36</v>
      </c>
      <c r="B67" s="120"/>
      <c r="C67" s="126"/>
      <c r="D67" s="126"/>
      <c r="E67" s="85">
        <v>0</v>
      </c>
      <c r="F67" s="59">
        <v>0</v>
      </c>
      <c r="G67" s="85">
        <v>0</v>
      </c>
      <c r="H67" s="59">
        <v>0</v>
      </c>
      <c r="I67" s="85">
        <v>-6.3390000000000004</v>
      </c>
      <c r="J67" s="59">
        <v>0</v>
      </c>
      <c r="K67" s="59">
        <v>0</v>
      </c>
      <c r="L67" s="59">
        <v>0</v>
      </c>
    </row>
    <row r="68" spans="1:13" ht="15" customHeight="1" x14ac:dyDescent="0.35">
      <c r="A68" s="174" t="s">
        <v>37</v>
      </c>
      <c r="B68" s="122"/>
      <c r="C68" s="78"/>
      <c r="D68" s="78"/>
      <c r="E68" s="137">
        <f>SUM(E66:E67)</f>
        <v>-3.0009999999999915</v>
      </c>
      <c r="F68" s="194">
        <f>SUM(F66:F67)</f>
        <v>-2.7590000000000026</v>
      </c>
      <c r="G68" s="83">
        <f>SUM(G66:G67)</f>
        <v>-9.9259999999999895</v>
      </c>
      <c r="H68" s="57">
        <f>SUM(H66:H67)</f>
        <v>5.2319999999999993</v>
      </c>
      <c r="I68" s="83">
        <f>SUM(I66:I67)</f>
        <v>-1.3959999999999608</v>
      </c>
      <c r="J68" s="61">
        <f>SUM(J66:J67)</f>
        <v>5.1540000000000052</v>
      </c>
      <c r="K68" s="61">
        <f>SUM(K66:K67)</f>
        <v>4.4729999999999848</v>
      </c>
      <c r="L68" s="61">
        <f>SUM(L66:L67)</f>
        <v>7.2239999999999993</v>
      </c>
    </row>
    <row r="69" spans="1:13" ht="15" customHeight="1" x14ac:dyDescent="0.35">
      <c r="A69" s="119" t="s">
        <v>38</v>
      </c>
      <c r="B69" s="119"/>
      <c r="C69" s="62"/>
      <c r="D69" s="62"/>
      <c r="E69" s="84">
        <v>0.48999999999999977</v>
      </c>
      <c r="F69" s="58">
        <v>-2.89</v>
      </c>
      <c r="G69" s="84">
        <v>-1.6900000000000004</v>
      </c>
      <c r="H69" s="58">
        <v>-2.4590000000000001</v>
      </c>
      <c r="I69" s="84">
        <v>-1.23</v>
      </c>
      <c r="J69" s="58">
        <v>-6.5120000000000005</v>
      </c>
      <c r="K69" s="58">
        <v>-8.3719999999999999</v>
      </c>
      <c r="L69" s="58">
        <v>-6.8250000000000011</v>
      </c>
    </row>
    <row r="70" spans="1:13" ht="15" customHeight="1" x14ac:dyDescent="0.35">
      <c r="A70" s="119" t="s">
        <v>39</v>
      </c>
      <c r="B70" s="119"/>
      <c r="C70" s="62"/>
      <c r="D70" s="62"/>
      <c r="E70" s="84">
        <v>0</v>
      </c>
      <c r="F70" s="58">
        <v>0</v>
      </c>
      <c r="G70" s="84">
        <v>0</v>
      </c>
      <c r="H70" s="58">
        <v>0</v>
      </c>
      <c r="I70" s="84">
        <v>0</v>
      </c>
      <c r="J70" s="58">
        <v>0</v>
      </c>
      <c r="K70" s="58">
        <v>0</v>
      </c>
      <c r="L70" s="58">
        <v>0</v>
      </c>
    </row>
    <row r="71" spans="1:13" ht="15" customHeight="1" x14ac:dyDescent="0.35">
      <c r="A71" s="119" t="s">
        <v>40</v>
      </c>
      <c r="B71" s="119"/>
      <c r="C71" s="62"/>
      <c r="D71" s="62"/>
      <c r="E71" s="84">
        <v>0</v>
      </c>
      <c r="F71" s="58">
        <v>0</v>
      </c>
      <c r="G71" s="84">
        <v>0</v>
      </c>
      <c r="H71" s="58">
        <v>0</v>
      </c>
      <c r="I71" s="84">
        <v>0</v>
      </c>
      <c r="J71" s="58">
        <v>-2.6989999999999998</v>
      </c>
      <c r="K71" s="58">
        <v>0</v>
      </c>
      <c r="L71" s="58">
        <v>0</v>
      </c>
    </row>
    <row r="72" spans="1:13" ht="15" customHeight="1" x14ac:dyDescent="0.35">
      <c r="A72" s="120" t="s">
        <v>41</v>
      </c>
      <c r="B72" s="120"/>
      <c r="C72" s="66"/>
      <c r="D72" s="66"/>
      <c r="E72" s="85">
        <v>0</v>
      </c>
      <c r="F72" s="59">
        <v>0.246</v>
      </c>
      <c r="G72" s="85">
        <v>4.9300000000000006</v>
      </c>
      <c r="H72" s="59">
        <v>0.13199999999999998</v>
      </c>
      <c r="I72" s="85">
        <v>6.226</v>
      </c>
      <c r="J72" s="59">
        <v>3.5350000000000001</v>
      </c>
      <c r="K72" s="59">
        <v>-3.9E-2</v>
      </c>
      <c r="L72" s="59">
        <v>0</v>
      </c>
    </row>
    <row r="73" spans="1:13" ht="15" customHeight="1" x14ac:dyDescent="0.35">
      <c r="A73" s="215" t="s">
        <v>42</v>
      </c>
      <c r="B73" s="216"/>
      <c r="C73" s="128"/>
      <c r="D73" s="128"/>
      <c r="E73" s="90">
        <f>SUM(E69:E72)</f>
        <v>0.48999999999999977</v>
      </c>
      <c r="F73" s="199">
        <f>SUM(F69:F72)</f>
        <v>-2.6440000000000001</v>
      </c>
      <c r="G73" s="90">
        <f>SUM(G69:G72)</f>
        <v>3.24</v>
      </c>
      <c r="H73" s="60">
        <f>SUM(H69:H72)</f>
        <v>-2.327</v>
      </c>
      <c r="I73" s="90">
        <f>SUM(I69:I72)</f>
        <v>4.9960000000000004</v>
      </c>
      <c r="J73" s="166">
        <f>SUM(J69:J72)</f>
        <v>-5.6760000000000002</v>
      </c>
      <c r="K73" s="166">
        <f>SUM(K69:K72)</f>
        <v>-8.4109999999999996</v>
      </c>
      <c r="L73" s="166">
        <f>SUM(L69:L72)</f>
        <v>-6.8250000000000011</v>
      </c>
    </row>
    <row r="74" spans="1:13" ht="15" customHeight="1" x14ac:dyDescent="0.35">
      <c r="A74" s="122" t="s">
        <v>43</v>
      </c>
      <c r="B74" s="122"/>
      <c r="C74" s="78"/>
      <c r="D74" s="78"/>
      <c r="E74" s="137">
        <f>SUM(E73+E68)</f>
        <v>-2.5109999999999917</v>
      </c>
      <c r="F74" s="194">
        <f>SUM(F73+F68)</f>
        <v>-5.4030000000000022</v>
      </c>
      <c r="G74" s="83">
        <f>SUM(G73+G68)</f>
        <v>-6.6859999999999893</v>
      </c>
      <c r="H74" s="57">
        <f>SUM(H73+H68)</f>
        <v>2.9049999999999994</v>
      </c>
      <c r="I74" s="83">
        <f>SUM(I73+I68)</f>
        <v>3.6000000000000396</v>
      </c>
      <c r="J74" s="61">
        <f>SUM(J73+J68)</f>
        <v>-0.52199999999999491</v>
      </c>
      <c r="K74" s="61">
        <f>SUM(K73+K68)</f>
        <v>-3.9380000000000148</v>
      </c>
      <c r="L74" s="61">
        <f>SUM(L73+L68)</f>
        <v>0.39899999999999824</v>
      </c>
    </row>
    <row r="75" spans="1:13" ht="15" customHeight="1" x14ac:dyDescent="0.35">
      <c r="A75" s="120" t="s">
        <v>85</v>
      </c>
      <c r="B75" s="120"/>
      <c r="C75" s="66"/>
      <c r="D75" s="66"/>
      <c r="E75" s="85">
        <v>0</v>
      </c>
      <c r="F75" s="59">
        <v>0</v>
      </c>
      <c r="G75" s="85">
        <v>0</v>
      </c>
      <c r="H75" s="59">
        <v>0</v>
      </c>
      <c r="I75" s="85">
        <v>0</v>
      </c>
      <c r="J75" s="59">
        <v>0</v>
      </c>
      <c r="K75" s="59">
        <v>0</v>
      </c>
      <c r="L75" s="59">
        <v>0</v>
      </c>
      <c r="M75" s="169"/>
    </row>
    <row r="76" spans="1:13" ht="15" customHeight="1" x14ac:dyDescent="0.35">
      <c r="A76" s="174" t="s">
        <v>86</v>
      </c>
      <c r="B76" s="125"/>
      <c r="C76" s="78"/>
      <c r="D76" s="78"/>
      <c r="E76" s="137">
        <f>SUM(E74:E75)</f>
        <v>-2.5109999999999917</v>
      </c>
      <c r="F76" s="194">
        <f>SUM(F74:F75)</f>
        <v>-5.4030000000000022</v>
      </c>
      <c r="G76" s="83">
        <f>SUM(G74:G75)</f>
        <v>-6.6859999999999893</v>
      </c>
      <c r="H76" s="57">
        <f>SUM(H74:H75)</f>
        <v>2.9049999999999994</v>
      </c>
      <c r="I76" s="83">
        <f>SUM(I74:I75)</f>
        <v>3.6000000000000396</v>
      </c>
      <c r="J76" s="61">
        <f>SUM(J74:J75)</f>
        <v>-0.52199999999999491</v>
      </c>
      <c r="K76" s="61">
        <f>SUM(K74:K75)</f>
        <v>-3.9380000000000148</v>
      </c>
      <c r="L76" s="61">
        <f>SUM(L74:L75)</f>
        <v>0.39899999999999824</v>
      </c>
    </row>
    <row r="77" spans="1:13" ht="16.5" x14ac:dyDescent="0.35">
      <c r="A77" s="109"/>
      <c r="B77" s="78"/>
      <c r="C77" s="78"/>
      <c r="D77" s="78"/>
      <c r="E77" s="79"/>
      <c r="F77" s="79"/>
      <c r="G77" s="79"/>
      <c r="H77" s="79"/>
      <c r="I77" s="79"/>
      <c r="J77" s="79"/>
      <c r="K77" s="79"/>
      <c r="L77" s="79"/>
    </row>
    <row r="78" spans="1:13" ht="16.5" x14ac:dyDescent="0.35">
      <c r="A78" s="76"/>
      <c r="B78" s="67"/>
      <c r="C78" s="69"/>
      <c r="D78" s="69"/>
      <c r="E78" s="70">
        <v>2016</v>
      </c>
      <c r="F78" s="70">
        <v>2015</v>
      </c>
      <c r="G78" s="70">
        <v>2016</v>
      </c>
      <c r="H78" s="70">
        <v>2015</v>
      </c>
      <c r="I78" s="70">
        <v>2015</v>
      </c>
      <c r="J78" s="70">
        <v>2014</v>
      </c>
      <c r="K78" s="70">
        <v>2013</v>
      </c>
      <c r="L78" s="70">
        <v>2012</v>
      </c>
    </row>
    <row r="79" spans="1:13" ht="16.5" x14ac:dyDescent="0.35">
      <c r="A79" s="71"/>
      <c r="B79" s="71"/>
      <c r="C79" s="69"/>
      <c r="D79" s="69"/>
      <c r="E79" s="70" t="s">
        <v>72</v>
      </c>
      <c r="F79" s="70" t="s">
        <v>72</v>
      </c>
      <c r="G79" s="73" t="s">
        <v>156</v>
      </c>
      <c r="H79" s="73" t="s">
        <v>156</v>
      </c>
      <c r="I79" s="70"/>
      <c r="J79" s="70"/>
      <c r="K79" s="70"/>
      <c r="L79" s="70"/>
    </row>
    <row r="80" spans="1:13" ht="16.5" x14ac:dyDescent="0.35">
      <c r="A80" s="68" t="s">
        <v>78</v>
      </c>
      <c r="B80" s="74"/>
      <c r="C80" s="68"/>
      <c r="D80" s="68"/>
      <c r="E80" s="72"/>
      <c r="F80" s="72"/>
      <c r="G80" s="72"/>
      <c r="H80" s="72"/>
      <c r="I80" s="72"/>
      <c r="J80" s="72"/>
      <c r="K80" s="72"/>
      <c r="L80" s="72"/>
    </row>
    <row r="81" spans="1:12" ht="1.5" customHeight="1" x14ac:dyDescent="0.35">
      <c r="A81" s="109" t="s">
        <v>46</v>
      </c>
      <c r="B81" s="65"/>
      <c r="C81" s="65"/>
      <c r="D81" s="65"/>
      <c r="E81" s="65"/>
      <c r="F81" s="65"/>
      <c r="G81" s="65"/>
      <c r="H81" s="65"/>
      <c r="I81" s="65"/>
      <c r="J81" s="65"/>
      <c r="K81" s="65"/>
      <c r="L81" s="65"/>
    </row>
    <row r="82" spans="1:12" ht="15" customHeight="1" x14ac:dyDescent="0.35">
      <c r="A82" s="144" t="s">
        <v>44</v>
      </c>
      <c r="B82" s="119"/>
      <c r="C82" s="110"/>
      <c r="D82" s="110"/>
      <c r="E82" s="84">
        <v>-12.612808052759414</v>
      </c>
      <c r="F82" s="58">
        <v>2.1512813046010391</v>
      </c>
      <c r="G82" s="84">
        <v>-14.26399155227031</v>
      </c>
      <c r="H82" s="58">
        <v>3.8916579087021153</v>
      </c>
      <c r="I82" s="84">
        <v>1.0112189567723777</v>
      </c>
      <c r="J82" s="58">
        <v>7.6369195014318034</v>
      </c>
      <c r="K82" s="58">
        <v>6.7370555536132608</v>
      </c>
      <c r="L82" s="58">
        <v>9.1009216856993884</v>
      </c>
    </row>
    <row r="83" spans="1:12" ht="15" customHeight="1" x14ac:dyDescent="0.35">
      <c r="A83" s="109" t="s">
        <v>83</v>
      </c>
      <c r="B83" s="119"/>
      <c r="C83" s="110"/>
      <c r="D83" s="110"/>
      <c r="E83" s="84">
        <v>-8.4041999305796207</v>
      </c>
      <c r="F83" s="58">
        <v>2.8974956319161302</v>
      </c>
      <c r="G83" s="84">
        <v>-11.321365716297068</v>
      </c>
      <c r="H83" s="58">
        <v>4.7303414045347081</v>
      </c>
      <c r="I83" s="84">
        <v>2.2531662300642514</v>
      </c>
      <c r="J83" s="58">
        <v>7.8119163888389336</v>
      </c>
      <c r="K83" s="58">
        <v>6.7370555536132608</v>
      </c>
      <c r="L83" s="58">
        <v>9.1009216856993884</v>
      </c>
    </row>
    <row r="84" spans="1:12" ht="15" customHeight="1" x14ac:dyDescent="0.35">
      <c r="A84" s="109" t="s">
        <v>45</v>
      </c>
      <c r="B84" s="119"/>
      <c r="C84" s="110"/>
      <c r="D84" s="110"/>
      <c r="E84" s="84">
        <v>-15.806143700104091</v>
      </c>
      <c r="F84" s="58">
        <v>-1.0920209668048891E-2</v>
      </c>
      <c r="G84" s="84">
        <v>-14.230200633579711</v>
      </c>
      <c r="H84" s="58">
        <v>4.3109996566184048</v>
      </c>
      <c r="I84" s="84">
        <v>0.92283682747967588</v>
      </c>
      <c r="J84" s="58">
        <v>6.9549158216553542</v>
      </c>
      <c r="K84" s="58">
        <v>4.61000594343251</v>
      </c>
      <c r="L84" s="58">
        <v>3.2320187557565161</v>
      </c>
    </row>
    <row r="85" spans="1:12" ht="15" customHeight="1" x14ac:dyDescent="0.35">
      <c r="A85" s="109" t="s">
        <v>46</v>
      </c>
      <c r="B85" s="119"/>
      <c r="C85" s="117"/>
      <c r="D85" s="117"/>
      <c r="E85" s="91" t="s">
        <v>54</v>
      </c>
      <c r="F85" s="58" t="s">
        <v>54</v>
      </c>
      <c r="G85" s="84" t="s">
        <v>54</v>
      </c>
      <c r="H85" s="58" t="s">
        <v>54</v>
      </c>
      <c r="I85" s="84">
        <v>2.5254247663020366</v>
      </c>
      <c r="J85" s="58">
        <v>18.84558262754388</v>
      </c>
      <c r="K85" s="58">
        <v>11.791987142693149</v>
      </c>
      <c r="L85" s="58">
        <v>9.0770771291468044</v>
      </c>
    </row>
    <row r="86" spans="1:12" ht="15" customHeight="1" x14ac:dyDescent="0.35">
      <c r="A86" s="109" t="s">
        <v>47</v>
      </c>
      <c r="B86" s="119"/>
      <c r="C86" s="117"/>
      <c r="D86" s="117"/>
      <c r="E86" s="91" t="s">
        <v>54</v>
      </c>
      <c r="F86" s="58" t="s">
        <v>54</v>
      </c>
      <c r="G86" s="84" t="s">
        <v>54</v>
      </c>
      <c r="H86" s="58" t="s">
        <v>54</v>
      </c>
      <c r="I86" s="84">
        <v>2.9118558152633036</v>
      </c>
      <c r="J86" s="58">
        <v>12.252254012288395</v>
      </c>
      <c r="K86" s="58">
        <v>9.7222087742910102</v>
      </c>
      <c r="L86" s="58">
        <v>13.585038144760334</v>
      </c>
    </row>
    <row r="87" spans="1:12" ht="15" customHeight="1" x14ac:dyDescent="0.35">
      <c r="A87" s="109" t="s">
        <v>48</v>
      </c>
      <c r="B87" s="119"/>
      <c r="C87" s="110"/>
      <c r="D87" s="110"/>
      <c r="E87" s="92" t="s">
        <v>54</v>
      </c>
      <c r="F87" s="21" t="s">
        <v>54</v>
      </c>
      <c r="G87" s="81">
        <v>45.005266344327694</v>
      </c>
      <c r="H87" s="21">
        <v>43.611571083175903</v>
      </c>
      <c r="I87" s="81">
        <v>44.744486993265568</v>
      </c>
      <c r="J87" s="21">
        <v>40.380773654579571</v>
      </c>
      <c r="K87" s="21">
        <v>35.261137180815403</v>
      </c>
      <c r="L87" s="21">
        <v>28.990426952248395</v>
      </c>
    </row>
    <row r="88" spans="1:12" ht="15" customHeight="1" x14ac:dyDescent="0.35">
      <c r="A88" s="109" t="s">
        <v>49</v>
      </c>
      <c r="B88" s="119"/>
      <c r="C88" s="110"/>
      <c r="D88" s="110"/>
      <c r="E88" s="93" t="s">
        <v>54</v>
      </c>
      <c r="F88" s="58" t="s">
        <v>54</v>
      </c>
      <c r="G88" s="84">
        <v>43.480999999999995</v>
      </c>
      <c r="H88" s="58">
        <v>38.012999999999998</v>
      </c>
      <c r="I88" s="84">
        <v>38.442</v>
      </c>
      <c r="J88" s="58">
        <v>42.54</v>
      </c>
      <c r="K88" s="58">
        <v>48.418999999999997</v>
      </c>
      <c r="L88" s="21">
        <v>52.304000000000002</v>
      </c>
    </row>
    <row r="89" spans="1:12" ht="15" customHeight="1" x14ac:dyDescent="0.35">
      <c r="A89" s="109" t="s">
        <v>50</v>
      </c>
      <c r="B89" s="119"/>
      <c r="C89" s="62"/>
      <c r="D89" s="62"/>
      <c r="E89" s="94" t="s">
        <v>54</v>
      </c>
      <c r="F89" s="58" t="s">
        <v>54</v>
      </c>
      <c r="G89" s="84">
        <v>0.87165075738031161</v>
      </c>
      <c r="H89" s="58">
        <v>0.85060073442903517</v>
      </c>
      <c r="I89" s="84">
        <v>0.80701064056531069</v>
      </c>
      <c r="J89" s="58">
        <v>0.9272355895360167</v>
      </c>
      <c r="K89" s="58">
        <v>1.2014561009332874</v>
      </c>
      <c r="L89" s="58">
        <v>1.5637401401205226</v>
      </c>
    </row>
    <row r="90" spans="1:12" ht="15" customHeight="1" x14ac:dyDescent="0.35">
      <c r="A90" s="111" t="s">
        <v>51</v>
      </c>
      <c r="B90" s="120"/>
      <c r="C90" s="66"/>
      <c r="D90" s="66"/>
      <c r="E90" s="142" t="s">
        <v>54</v>
      </c>
      <c r="F90" s="21" t="s">
        <v>54</v>
      </c>
      <c r="G90" s="96" t="s">
        <v>54</v>
      </c>
      <c r="H90" s="21" t="s">
        <v>54</v>
      </c>
      <c r="I90" s="96">
        <v>694</v>
      </c>
      <c r="J90" s="21">
        <v>693</v>
      </c>
      <c r="K90" s="21">
        <v>673</v>
      </c>
      <c r="L90" s="21">
        <v>636</v>
      </c>
    </row>
    <row r="91" spans="1:12" ht="16.5" x14ac:dyDescent="0.35">
      <c r="A91" s="113">
        <v>0</v>
      </c>
      <c r="B91" s="64"/>
      <c r="C91" s="64"/>
      <c r="D91" s="64"/>
      <c r="E91" s="64"/>
      <c r="F91" s="64"/>
      <c r="G91" s="64"/>
      <c r="H91" s="64"/>
      <c r="I91" s="64"/>
      <c r="J91" s="64"/>
      <c r="K91" s="64"/>
      <c r="L91" s="64"/>
    </row>
    <row r="92" spans="1:12" ht="16.5" x14ac:dyDescent="0.35">
      <c r="A92" s="113">
        <v>0</v>
      </c>
      <c r="B92" s="129"/>
      <c r="C92" s="129"/>
      <c r="D92" s="129"/>
      <c r="E92" s="129"/>
      <c r="F92" s="129"/>
      <c r="G92" s="129"/>
      <c r="H92" s="129"/>
      <c r="I92" s="129"/>
      <c r="J92" s="129"/>
      <c r="K92" s="129"/>
      <c r="L92" s="129"/>
    </row>
    <row r="93" spans="1:12" ht="16.5" x14ac:dyDescent="0.35">
      <c r="A93" s="113"/>
      <c r="B93" s="129"/>
      <c r="C93" s="129"/>
      <c r="D93" s="129"/>
      <c r="E93" s="129"/>
      <c r="F93" s="129"/>
      <c r="G93" s="129"/>
      <c r="H93" s="129"/>
      <c r="I93" s="129"/>
      <c r="J93" s="129"/>
      <c r="K93" s="129"/>
      <c r="L93" s="129"/>
    </row>
    <row r="94" spans="1:12" ht="16.5" x14ac:dyDescent="0.35">
      <c r="A94" s="130"/>
      <c r="B94" s="130"/>
      <c r="C94" s="130"/>
      <c r="D94" s="130"/>
      <c r="E94" s="130"/>
      <c r="F94" s="130"/>
      <c r="G94" s="130"/>
      <c r="H94" s="130"/>
      <c r="I94" s="130"/>
      <c r="J94" s="130"/>
      <c r="K94" s="130"/>
      <c r="L94" s="130"/>
    </row>
    <row r="95" spans="1:12" x14ac:dyDescent="0.25">
      <c r="C95" s="134"/>
      <c r="E95" s="101"/>
      <c r="F95" s="101"/>
      <c r="G95" s="101"/>
      <c r="H95" s="101"/>
      <c r="I95" s="101"/>
      <c r="J95" s="101"/>
      <c r="K95" s="101"/>
      <c r="L95" s="101"/>
    </row>
    <row r="96" spans="1:12" x14ac:dyDescent="0.25">
      <c r="C96" s="8"/>
      <c r="E96" s="101"/>
      <c r="F96" s="101"/>
      <c r="G96" s="101"/>
      <c r="H96" s="101"/>
      <c r="I96" s="101"/>
      <c r="J96" s="101"/>
      <c r="K96" s="101"/>
      <c r="L96" s="101"/>
    </row>
    <row r="97" spans="1:12" ht="16.5" x14ac:dyDescent="0.35">
      <c r="A97" s="130"/>
      <c r="B97" s="130"/>
      <c r="C97" s="130"/>
      <c r="D97" s="130"/>
      <c r="E97" s="130"/>
      <c r="F97" s="130"/>
      <c r="G97" s="130"/>
      <c r="H97" s="130"/>
      <c r="I97" s="130"/>
      <c r="J97" s="130"/>
      <c r="K97" s="130"/>
      <c r="L97" s="130"/>
    </row>
    <row r="98" spans="1:12" ht="16.5" x14ac:dyDescent="0.35">
      <c r="A98" s="130"/>
      <c r="B98" s="130"/>
      <c r="C98" s="130"/>
      <c r="D98" s="130"/>
      <c r="E98" s="130"/>
      <c r="F98" s="130"/>
      <c r="G98" s="130"/>
      <c r="H98" s="130"/>
      <c r="I98" s="130"/>
      <c r="J98" s="130"/>
      <c r="K98" s="130"/>
      <c r="L98" s="130"/>
    </row>
    <row r="99" spans="1:12" ht="16.5" x14ac:dyDescent="0.35">
      <c r="A99" s="130"/>
      <c r="B99" s="130"/>
      <c r="C99" s="130"/>
      <c r="D99" s="130"/>
      <c r="E99" s="130"/>
      <c r="F99" s="130"/>
      <c r="G99" s="130"/>
      <c r="H99" s="130"/>
      <c r="I99" s="130"/>
      <c r="J99" s="130"/>
      <c r="K99" s="130"/>
      <c r="L99" s="130"/>
    </row>
    <row r="100" spans="1:12" ht="16.5" x14ac:dyDescent="0.35">
      <c r="A100" s="130"/>
      <c r="B100" s="130"/>
      <c r="C100" s="130"/>
      <c r="D100" s="130"/>
      <c r="E100" s="130"/>
      <c r="F100" s="130"/>
      <c r="G100" s="130"/>
      <c r="H100" s="130"/>
      <c r="I100" s="130"/>
      <c r="J100" s="130"/>
      <c r="K100" s="130"/>
      <c r="L100" s="130"/>
    </row>
    <row r="101" spans="1:12" x14ac:dyDescent="0.25">
      <c r="A101" s="131"/>
      <c r="B101" s="131"/>
      <c r="C101" s="131"/>
      <c r="D101" s="131"/>
      <c r="E101" s="131"/>
      <c r="F101" s="131"/>
      <c r="G101" s="131"/>
      <c r="H101" s="131"/>
      <c r="I101" s="131"/>
      <c r="J101" s="131"/>
      <c r="K101" s="131"/>
      <c r="L101" s="131"/>
    </row>
    <row r="102" spans="1:12" x14ac:dyDescent="0.25">
      <c r="A102" s="131"/>
      <c r="B102" s="131"/>
      <c r="C102" s="131"/>
      <c r="D102" s="131"/>
      <c r="E102" s="131"/>
      <c r="F102" s="131"/>
      <c r="G102" s="131"/>
      <c r="H102" s="131"/>
      <c r="I102" s="131"/>
      <c r="J102" s="131"/>
      <c r="K102" s="131"/>
      <c r="L102" s="131"/>
    </row>
    <row r="103" spans="1:12" x14ac:dyDescent="0.25">
      <c r="A103" s="131"/>
      <c r="B103" s="131"/>
      <c r="C103" s="131"/>
      <c r="D103" s="131"/>
      <c r="E103" s="131"/>
      <c r="F103" s="131"/>
      <c r="G103" s="131"/>
      <c r="H103" s="131"/>
      <c r="I103" s="131"/>
      <c r="J103" s="131"/>
      <c r="K103" s="131"/>
      <c r="L103" s="131"/>
    </row>
    <row r="104" spans="1:12" x14ac:dyDescent="0.25">
      <c r="A104" s="131"/>
      <c r="B104" s="131"/>
      <c r="C104" s="131"/>
      <c r="D104" s="131"/>
      <c r="E104" s="131"/>
      <c r="F104" s="131"/>
      <c r="G104" s="131"/>
      <c r="H104" s="131"/>
      <c r="I104" s="131"/>
      <c r="J104" s="131"/>
      <c r="K104" s="131"/>
      <c r="L104" s="131"/>
    </row>
    <row r="105" spans="1:12" x14ac:dyDescent="0.25">
      <c r="A105" s="131"/>
      <c r="B105" s="131"/>
      <c r="C105" s="131"/>
      <c r="D105" s="131"/>
      <c r="E105" s="131"/>
      <c r="F105" s="131"/>
      <c r="G105" s="131"/>
      <c r="H105" s="131"/>
      <c r="I105" s="131"/>
      <c r="J105" s="131"/>
      <c r="K105" s="131"/>
      <c r="L105" s="131"/>
    </row>
    <row r="106" spans="1:12" x14ac:dyDescent="0.25">
      <c r="A106" s="101"/>
      <c r="B106" s="101"/>
      <c r="C106" s="101"/>
      <c r="D106" s="101"/>
      <c r="E106" s="101"/>
      <c r="F106" s="101"/>
      <c r="G106" s="101"/>
      <c r="H106" s="101"/>
      <c r="I106" s="101"/>
      <c r="J106" s="101"/>
      <c r="K106" s="101"/>
      <c r="L106" s="101"/>
    </row>
    <row r="107" spans="1:12" x14ac:dyDescent="0.25">
      <c r="A107" s="101"/>
      <c r="B107" s="101"/>
      <c r="C107" s="101"/>
      <c r="D107" s="101"/>
      <c r="E107" s="101"/>
      <c r="F107" s="101"/>
      <c r="G107" s="101"/>
      <c r="H107" s="101"/>
      <c r="I107" s="101"/>
      <c r="J107" s="101"/>
      <c r="K107" s="101"/>
      <c r="L107" s="101"/>
    </row>
    <row r="108" spans="1:12" x14ac:dyDescent="0.25">
      <c r="A108" s="101"/>
      <c r="B108" s="101"/>
      <c r="C108" s="101"/>
      <c r="D108" s="101"/>
      <c r="E108" s="101"/>
      <c r="F108" s="101"/>
      <c r="G108" s="101"/>
      <c r="H108" s="101"/>
      <c r="I108" s="101"/>
      <c r="J108" s="101"/>
      <c r="K108" s="101"/>
      <c r="L108" s="101"/>
    </row>
    <row r="109" spans="1:12" x14ac:dyDescent="0.25">
      <c r="A109" s="101"/>
      <c r="B109" s="101"/>
      <c r="C109" s="101"/>
      <c r="D109" s="101"/>
      <c r="E109" s="101"/>
      <c r="F109" s="101"/>
      <c r="G109" s="101"/>
      <c r="H109" s="101"/>
      <c r="I109" s="101"/>
      <c r="J109" s="101"/>
      <c r="K109" s="101"/>
      <c r="L109" s="101"/>
    </row>
    <row r="110" spans="1:12" x14ac:dyDescent="0.25">
      <c r="A110" s="101"/>
      <c r="B110" s="101"/>
      <c r="C110" s="101"/>
      <c r="D110" s="101"/>
      <c r="E110" s="101"/>
      <c r="F110" s="101"/>
      <c r="G110" s="101"/>
      <c r="H110" s="101"/>
      <c r="I110" s="101"/>
      <c r="J110" s="101"/>
      <c r="K110" s="101"/>
      <c r="L110" s="101"/>
    </row>
    <row r="111" spans="1:12" x14ac:dyDescent="0.25">
      <c r="A111" s="101"/>
      <c r="B111" s="101"/>
      <c r="C111" s="101"/>
      <c r="D111" s="101"/>
      <c r="E111" s="101"/>
      <c r="F111" s="101"/>
      <c r="G111" s="101"/>
      <c r="H111" s="101"/>
      <c r="I111" s="101"/>
      <c r="J111" s="101"/>
      <c r="K111" s="101"/>
      <c r="L111" s="101"/>
    </row>
    <row r="112" spans="1:12" x14ac:dyDescent="0.25">
      <c r="A112" s="101"/>
      <c r="B112" s="101"/>
      <c r="C112" s="101"/>
      <c r="D112" s="101"/>
      <c r="E112" s="101"/>
      <c r="F112" s="101"/>
      <c r="G112" s="101"/>
      <c r="H112" s="101"/>
      <c r="I112" s="101"/>
      <c r="J112" s="101"/>
      <c r="K112" s="101"/>
      <c r="L112" s="101"/>
    </row>
    <row r="113" spans="1:12" x14ac:dyDescent="0.25">
      <c r="A113" s="101"/>
      <c r="B113" s="101"/>
      <c r="C113" s="101"/>
      <c r="D113" s="101"/>
      <c r="E113" s="101"/>
      <c r="F113" s="101"/>
      <c r="G113" s="101"/>
      <c r="H113" s="101"/>
      <c r="I113" s="101"/>
      <c r="J113" s="101"/>
      <c r="K113" s="101"/>
      <c r="L113" s="101"/>
    </row>
    <row r="114" spans="1:12" x14ac:dyDescent="0.25">
      <c r="A114" s="101"/>
      <c r="B114" s="101"/>
      <c r="C114" s="101"/>
      <c r="D114" s="101"/>
      <c r="E114" s="101"/>
      <c r="F114" s="101"/>
      <c r="G114" s="101"/>
      <c r="H114" s="101"/>
      <c r="I114" s="101"/>
      <c r="J114" s="101"/>
      <c r="K114" s="101"/>
      <c r="L114" s="101"/>
    </row>
    <row r="115" spans="1:12" x14ac:dyDescent="0.25">
      <c r="A115" s="101"/>
      <c r="B115" s="101"/>
      <c r="C115" s="101"/>
      <c r="D115" s="101"/>
      <c r="E115" s="101"/>
      <c r="F115" s="101"/>
      <c r="G115" s="101"/>
      <c r="H115" s="101"/>
      <c r="I115" s="101"/>
      <c r="J115" s="101"/>
      <c r="K115" s="101"/>
      <c r="L115" s="101"/>
    </row>
    <row r="116" spans="1:12" x14ac:dyDescent="0.25">
      <c r="A116" s="101"/>
      <c r="B116" s="101"/>
      <c r="C116" s="101"/>
      <c r="D116" s="101"/>
      <c r="E116" s="101"/>
      <c r="F116" s="101"/>
      <c r="G116" s="101"/>
      <c r="H116" s="101"/>
      <c r="I116" s="101"/>
      <c r="J116" s="101"/>
      <c r="K116" s="101"/>
      <c r="L116" s="101"/>
    </row>
    <row r="117" spans="1:12" x14ac:dyDescent="0.25">
      <c r="A117" s="101"/>
      <c r="B117" s="101"/>
      <c r="C117" s="101"/>
      <c r="D117" s="101"/>
      <c r="E117" s="101"/>
      <c r="F117" s="101"/>
      <c r="G117" s="101"/>
      <c r="H117" s="101"/>
      <c r="I117" s="101"/>
      <c r="J117" s="101"/>
      <c r="K117" s="101"/>
      <c r="L117" s="101"/>
    </row>
    <row r="118" spans="1:12" x14ac:dyDescent="0.25">
      <c r="A118" s="101"/>
      <c r="B118" s="101"/>
      <c r="C118" s="101"/>
      <c r="D118" s="101"/>
      <c r="E118" s="101"/>
      <c r="F118" s="101"/>
      <c r="G118" s="101"/>
      <c r="H118" s="101"/>
      <c r="I118" s="101"/>
      <c r="J118" s="101"/>
      <c r="K118" s="101"/>
      <c r="L118" s="101"/>
    </row>
  </sheetData>
  <mergeCells count="2">
    <mergeCell ref="A1:L1"/>
    <mergeCell ref="A73:B73"/>
  </mergeCells>
  <pageMargins left="0.7" right="0.7" top="0.75" bottom="0.75" header="0.3" footer="0.3"/>
  <pageSetup paperSize="9" scale="54" orientation="portrait" r:id="rId1"/>
  <rowBreaks count="1" manualBreakCount="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22</vt:i4>
      </vt:variant>
    </vt:vector>
  </HeadingPairs>
  <TitlesOfParts>
    <vt:vector size="44" baseType="lpstr">
      <vt:lpstr>Kommenater</vt:lpstr>
      <vt:lpstr>AH Industries </vt:lpstr>
      <vt:lpstr>Aibel</vt:lpstr>
      <vt:lpstr>airteam</vt:lpstr>
      <vt:lpstr>ArcusGruppen</vt:lpstr>
      <vt:lpstr>Biolin Scientific</vt:lpstr>
      <vt:lpstr>Bisnode</vt:lpstr>
      <vt:lpstr>Diab</vt:lpstr>
      <vt:lpstr>GS Hydro</vt:lpstr>
      <vt:lpstr>Gudrun Sjöden</vt:lpstr>
      <vt:lpstr>HENT</vt:lpstr>
      <vt:lpstr>HL Display</vt:lpstr>
      <vt:lpstr>Jøtul</vt:lpstr>
      <vt:lpstr>KVD</vt:lpstr>
      <vt:lpstr>Ledil</vt:lpstr>
      <vt:lpstr>Mobile Climate Control</vt:lpstr>
      <vt:lpstr>Nebula</vt:lpstr>
      <vt:lpstr>Nordic Cinema Group</vt:lpstr>
      <vt:lpstr>Oase Outdoor</vt:lpstr>
      <vt:lpstr>Serena Properties</vt:lpstr>
      <vt:lpstr>Speed Group</vt:lpstr>
      <vt:lpstr>TFS</vt:lpstr>
      <vt:lpstr>'AH Industries '!Utskriftsområde</vt:lpstr>
      <vt:lpstr>Aibel!Utskriftsområde</vt:lpstr>
      <vt:lpstr>airteam!Utskriftsområde</vt:lpstr>
      <vt:lpstr>ArcusGruppen!Utskriftsområde</vt:lpstr>
      <vt:lpstr>'Biolin Scientific'!Utskriftsområde</vt:lpstr>
      <vt:lpstr>Bisnode!Utskriftsområde</vt:lpstr>
      <vt:lpstr>Diab!Utskriftsområde</vt:lpstr>
      <vt:lpstr>'GS Hydro'!Utskriftsområde</vt:lpstr>
      <vt:lpstr>'Gudrun Sjöden'!Utskriftsområde</vt:lpstr>
      <vt:lpstr>HENT!Utskriftsområde</vt:lpstr>
      <vt:lpstr>'HL Display'!Utskriftsområde</vt:lpstr>
      <vt:lpstr>Jøtul!Utskriftsområde</vt:lpstr>
      <vt:lpstr>Kommenater!Utskriftsområde</vt:lpstr>
      <vt:lpstr>KVD!Utskriftsområde</vt:lpstr>
      <vt:lpstr>Ledil!Utskriftsområde</vt:lpstr>
      <vt:lpstr>'Mobile Climate Control'!Utskriftsområde</vt:lpstr>
      <vt:lpstr>Nebula!Utskriftsområde</vt:lpstr>
      <vt:lpstr>'Nordic Cinema Group'!Utskriftsområde</vt:lpstr>
      <vt:lpstr>'Oase Outdoor'!Utskriftsområde</vt:lpstr>
      <vt:lpstr>'Serena Properties'!Utskriftsområde</vt:lpstr>
      <vt:lpstr>'Speed Group'!Utskriftsområde</vt:lpstr>
      <vt:lpstr>TFS!Utskriftsområde</vt:lpstr>
    </vt:vector>
  </TitlesOfParts>
  <Company>ExOpen Systems 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Konrad Leffler</dc:creator>
  <cp:lastModifiedBy>Maria Glifberg</cp:lastModifiedBy>
  <cp:lastPrinted>2016-11-09T08:53:54Z</cp:lastPrinted>
  <dcterms:created xsi:type="dcterms:W3CDTF">2009-05-12T14:09:20Z</dcterms:created>
  <dcterms:modified xsi:type="dcterms:W3CDTF">2016-11-09T09:13:38Z</dcterms:modified>
</cp:coreProperties>
</file>